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codeName="ThisWorkbook" defaultThemeVersion="124226"/>
  <xr:revisionPtr revIDLastSave="0" documentId="13_ncr:1_{E8614AAC-D41B-4E1E-9DF8-2DD2637964E8}" xr6:coauthVersionLast="47" xr6:coauthVersionMax="47" xr10:uidLastSave="{00000000-0000-0000-0000-000000000000}"/>
  <bookViews>
    <workbookView xWindow="-108" yWindow="-108" windowWidth="23256" windowHeight="12456" tabRatio="790" xr2:uid="{FD706F25-1EC2-4D8E-B01B-9AED9AB3529F}"/>
  </bookViews>
  <sheets>
    <sheet name="Overview" sheetId="4" r:id="rId1"/>
    <sheet name="Description" sheetId="12" r:id="rId2"/>
    <sheet name="Parameter" sheetId="29" r:id="rId3"/>
    <sheet name="Multiplier_Weight_Newbie" sheetId="35" r:id="rId4"/>
    <sheet name="Multiplier_Weight_Oldhand" sheetId="34" r:id="rId5"/>
    <sheet name="OP Jackpot" sheetId="37" r:id="rId6"/>
    <sheet name="工作表1" sheetId="33" r:id="rId7"/>
    <sheet name="Base Game Symbol (1)" sheetId="13" r:id="rId8"/>
    <sheet name="Base Game Symbol (2)" sheetId="21" r:id="rId9"/>
    <sheet name="Base Game Symbol (3)" sheetId="22" r:id="rId10"/>
    <sheet name="Base Game Symbol (4)" sheetId="17" r:id="rId11"/>
    <sheet name="Extra Bet Overview" sheetId="20" r:id="rId12"/>
    <sheet name="Extra Bet Symbol (1)" sheetId="18" r:id="rId13"/>
    <sheet name="Extra Bet Symbol (2)" sheetId="23" r:id="rId14"/>
    <sheet name="Extra Bet Symbol (3)" sheetId="24" r:id="rId15"/>
    <sheet name="Free Game Overview" sheetId="14" r:id="rId16"/>
    <sheet name="Free Game Symbol (1)" sheetId="16" r:id="rId17"/>
    <sheet name="Free Game Symbol (2)" sheetId="28" r:id="rId18"/>
    <sheet name="Feature Buy Overview" sheetId="19" r:id="rId19"/>
    <sheet name="Feature Buy Symbol (1)" sheetId="25" r:id="rId20"/>
    <sheet name="Feature Buy Symbol (2)" sheetId="26" r:id="rId21"/>
    <sheet name="Super Feature Buy Overview" sheetId="30" r:id="rId22"/>
    <sheet name="Super Feature Buy Symbol (1)" sheetId="31" r:id="rId23"/>
    <sheet name="Super Feature Buy Symbol (2)" sheetId="32" r:id="rId24"/>
  </sheets>
  <definedNames>
    <definedName name="_xlnm.Print_Area" localSheetId="15">'Free Game Overview'!$A$1:$I$49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59" i="35" l="1" a="1"/>
  <c r="U159" i="35" s="1"/>
  <c r="H7" i="34"/>
  <c r="B7" i="35" a="1"/>
  <c r="B7" i="35" s="1"/>
  <c r="L204" i="35"/>
  <c r="L203" i="35"/>
  <c r="L202" i="35"/>
  <c r="L201" i="35"/>
  <c r="L200" i="35"/>
  <c r="L199" i="35"/>
  <c r="L198" i="35"/>
  <c r="L197" i="35"/>
  <c r="L196" i="35"/>
  <c r="L195" i="35"/>
  <c r="L194" i="35"/>
  <c r="L193" i="35"/>
  <c r="L192" i="35"/>
  <c r="L191" i="35"/>
  <c r="L190" i="35"/>
  <c r="L189" i="35"/>
  <c r="L188" i="35"/>
  <c r="L187" i="35"/>
  <c r="L186" i="35"/>
  <c r="L185" i="35"/>
  <c r="L184" i="35"/>
  <c r="L183" i="35"/>
  <c r="L182" i="35"/>
  <c r="L181" i="35"/>
  <c r="L180" i="35"/>
  <c r="L179" i="35"/>
  <c r="L178" i="35"/>
  <c r="L177" i="35"/>
  <c r="L176" i="35"/>
  <c r="L175" i="35"/>
  <c r="L174" i="35"/>
  <c r="L173" i="35"/>
  <c r="L172" i="35"/>
  <c r="L171" i="35"/>
  <c r="L170" i="35"/>
  <c r="L169" i="35"/>
  <c r="L168" i="35"/>
  <c r="L167" i="35"/>
  <c r="L166" i="35"/>
  <c r="L165" i="35"/>
  <c r="L164" i="35"/>
  <c r="L163" i="35"/>
  <c r="L162" i="35"/>
  <c r="L161" i="35"/>
  <c r="L160" i="35"/>
  <c r="L159" i="35"/>
  <c r="L158" i="35"/>
  <c r="L157" i="35"/>
  <c r="L156" i="35"/>
  <c r="L155" i="35"/>
  <c r="L154" i="35"/>
  <c r="L153" i="35"/>
  <c r="L152" i="35"/>
  <c r="L151" i="35"/>
  <c r="L150" i="35"/>
  <c r="L149" i="35"/>
  <c r="L148" i="35"/>
  <c r="F148" i="35" a="1"/>
  <c r="F148" i="35" s="1"/>
  <c r="E148" i="35" a="1"/>
  <c r="E148" i="35" s="1"/>
  <c r="D148" i="35" a="1"/>
  <c r="D148" i="35" s="1"/>
  <c r="C148" i="35" a="1"/>
  <c r="C148" i="35" s="1"/>
  <c r="L139" i="35"/>
  <c r="L138" i="35"/>
  <c r="L137" i="35"/>
  <c r="L136" i="35"/>
  <c r="L135" i="35"/>
  <c r="L134" i="35"/>
  <c r="L133" i="35"/>
  <c r="L132" i="35"/>
  <c r="L131" i="35"/>
  <c r="L130" i="35"/>
  <c r="L129" i="35"/>
  <c r="L128" i="35"/>
  <c r="L127" i="35"/>
  <c r="L126" i="35"/>
  <c r="L125" i="35"/>
  <c r="L124" i="35"/>
  <c r="L123" i="35"/>
  <c r="L122" i="35"/>
  <c r="L121" i="35"/>
  <c r="L120" i="35"/>
  <c r="L119" i="35"/>
  <c r="L118" i="35"/>
  <c r="L117" i="35"/>
  <c r="L116" i="35"/>
  <c r="L115" i="35"/>
  <c r="L114" i="35"/>
  <c r="L113" i="35"/>
  <c r="L112" i="35"/>
  <c r="L111" i="35"/>
  <c r="L110" i="35"/>
  <c r="L109" i="35"/>
  <c r="L108" i="35"/>
  <c r="L107" i="35"/>
  <c r="L106" i="35"/>
  <c r="L105" i="35"/>
  <c r="L104" i="35"/>
  <c r="L103" i="35"/>
  <c r="L102" i="35"/>
  <c r="L101" i="35"/>
  <c r="L100" i="35"/>
  <c r="L99" i="35"/>
  <c r="L98" i="35"/>
  <c r="L97" i="35"/>
  <c r="L96" i="35"/>
  <c r="L95" i="35"/>
  <c r="L94" i="35"/>
  <c r="L93" i="35"/>
  <c r="L92" i="35"/>
  <c r="L91" i="35"/>
  <c r="L90" i="35"/>
  <c r="L89" i="35"/>
  <c r="L88" i="35"/>
  <c r="L87" i="35"/>
  <c r="L86" i="35"/>
  <c r="L85" i="35"/>
  <c r="L84" i="35"/>
  <c r="L83" i="35"/>
  <c r="L74" i="35"/>
  <c r="L73" i="35"/>
  <c r="L72" i="35"/>
  <c r="L71" i="35"/>
  <c r="L70" i="35"/>
  <c r="L69" i="35"/>
  <c r="L68" i="35"/>
  <c r="L67" i="35"/>
  <c r="L66" i="35"/>
  <c r="L65" i="35"/>
  <c r="L64" i="35"/>
  <c r="L63" i="35"/>
  <c r="L62" i="35"/>
  <c r="L61" i="35"/>
  <c r="L60" i="35"/>
  <c r="L59" i="35"/>
  <c r="L58" i="35"/>
  <c r="L57" i="35"/>
  <c r="L56" i="35"/>
  <c r="L55" i="35"/>
  <c r="L54" i="35"/>
  <c r="L53" i="35"/>
  <c r="L52" i="35"/>
  <c r="L51" i="35"/>
  <c r="L50" i="35"/>
  <c r="L49" i="35"/>
  <c r="L48" i="35"/>
  <c r="L47" i="35"/>
  <c r="L46" i="35"/>
  <c r="L45" i="35"/>
  <c r="L44" i="35"/>
  <c r="L43" i="35"/>
  <c r="L42" i="35"/>
  <c r="L41" i="35"/>
  <c r="L40" i="35"/>
  <c r="L39" i="35"/>
  <c r="L38" i="35"/>
  <c r="L37" i="35"/>
  <c r="L36" i="35"/>
  <c r="L35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F18" i="35" a="1"/>
  <c r="F18" i="35" s="1"/>
  <c r="J18" i="35" s="1" a="1"/>
  <c r="J18" i="35" s="1"/>
  <c r="E18" i="35" a="1"/>
  <c r="I75" i="35" s="1"/>
  <c r="D18" i="35" a="1"/>
  <c r="D18" i="35" s="1"/>
  <c r="C18" i="35" a="1"/>
  <c r="C18" i="35" s="1"/>
  <c r="G18" i="35" s="1" a="1"/>
  <c r="G18" i="35" s="1"/>
  <c r="U300" i="34" a="1"/>
  <c r="U300" i="34" s="1"/>
  <c r="E18" i="35" l="1"/>
  <c r="I18" i="35" s="1" a="1"/>
  <c r="I18" i="35" s="1"/>
  <c r="H148" i="35" a="1"/>
  <c r="H18" i="35" a="1"/>
  <c r="C83" i="35" a="1"/>
  <c r="I148" i="35" a="1"/>
  <c r="I148" i="35" s="1"/>
  <c r="G148" i="35" a="1"/>
  <c r="J148" i="35" a="1"/>
  <c r="J148" i="35" s="1"/>
  <c r="B75" i="35"/>
  <c r="O177" i="35" l="1"/>
  <c r="O158" i="35"/>
  <c r="O163" i="35"/>
  <c r="O176" i="35"/>
  <c r="O157" i="35"/>
  <c r="O170" i="35"/>
  <c r="O151" i="35"/>
  <c r="O183" i="35"/>
  <c r="O169" i="35"/>
  <c r="O175" i="35"/>
  <c r="O167" i="35"/>
  <c r="O160" i="35"/>
  <c r="O182" i="35"/>
  <c r="O152" i="35"/>
  <c r="O174" i="35"/>
  <c r="O166" i="35"/>
  <c r="O172" i="35"/>
  <c r="O164" i="35"/>
  <c r="O156" i="35"/>
  <c r="O179" i="35"/>
  <c r="O173" i="35"/>
  <c r="O162" i="35"/>
  <c r="O153" i="35"/>
  <c r="G148" i="35"/>
  <c r="O148" i="35" s="1"/>
  <c r="O161" i="35"/>
  <c r="O181" i="35"/>
  <c r="O171" i="35"/>
  <c r="O168" i="35"/>
  <c r="O159" i="35"/>
  <c r="O149" i="35"/>
  <c r="O155" i="35"/>
  <c r="O154" i="35"/>
  <c r="O165" i="35"/>
  <c r="O150" i="35"/>
  <c r="O184" i="35"/>
  <c r="O180" i="35"/>
  <c r="O178" i="35"/>
  <c r="I140" i="35"/>
  <c r="H83" i="35" a="1"/>
  <c r="I83" i="35" a="1"/>
  <c r="I83" i="35" s="1"/>
  <c r="C83" i="35"/>
  <c r="G83" i="35" s="1" a="1"/>
  <c r="G83" i="35" s="1"/>
  <c r="J83" i="35" a="1"/>
  <c r="J83" i="35" s="1"/>
  <c r="B140" i="35"/>
  <c r="O140" i="35" s="1"/>
  <c r="O75" i="35"/>
  <c r="O55" i="35"/>
  <c r="O35" i="35"/>
  <c r="O61" i="35"/>
  <c r="O41" i="35"/>
  <c r="O21" i="35"/>
  <c r="O54" i="35"/>
  <c r="O68" i="35"/>
  <c r="O48" i="35"/>
  <c r="O28" i="35"/>
  <c r="O74" i="35"/>
  <c r="O34" i="35"/>
  <c r="O70" i="35"/>
  <c r="O39" i="35"/>
  <c r="O62" i="35"/>
  <c r="O46" i="35"/>
  <c r="O31" i="35"/>
  <c r="O23" i="35"/>
  <c r="O66" i="35"/>
  <c r="O51" i="35"/>
  <c r="O36" i="35"/>
  <c r="O20" i="35"/>
  <c r="O43" i="35"/>
  <c r="O27" i="35"/>
  <c r="H18" i="35"/>
  <c r="O18" i="35" s="1"/>
  <c r="O73" i="35"/>
  <c r="O58" i="35"/>
  <c r="O67" i="35"/>
  <c r="O49" i="35"/>
  <c r="O57" i="35"/>
  <c r="O38" i="35"/>
  <c r="O29" i="35"/>
  <c r="O47" i="35"/>
  <c r="O65" i="35"/>
  <c r="O19" i="35"/>
  <c r="O56" i="35"/>
  <c r="O37" i="35"/>
  <c r="O42" i="35"/>
  <c r="O64" i="35"/>
  <c r="O52" i="35"/>
  <c r="O40" i="35"/>
  <c r="O50" i="35"/>
  <c r="O26" i="35"/>
  <c r="O24" i="35"/>
  <c r="O44" i="35"/>
  <c r="O22" i="35"/>
  <c r="O53" i="35"/>
  <c r="O30" i="35"/>
  <c r="O63" i="35"/>
  <c r="O71" i="35"/>
  <c r="O33" i="35"/>
  <c r="O32" i="35"/>
  <c r="O72" i="35"/>
  <c r="O60" i="35"/>
  <c r="O25" i="35"/>
  <c r="O59" i="35"/>
  <c r="O69" i="35"/>
  <c r="O45" i="35"/>
  <c r="O197" i="35"/>
  <c r="O203" i="35"/>
  <c r="O190" i="35"/>
  <c r="O196" i="35"/>
  <c r="O189" i="35"/>
  <c r="O199" i="35"/>
  <c r="O191" i="35"/>
  <c r="O204" i="35"/>
  <c r="O195" i="35"/>
  <c r="O187" i="35"/>
  <c r="O193" i="35"/>
  <c r="H148" i="35"/>
  <c r="O202" i="35"/>
  <c r="O192" i="35"/>
  <c r="O201" i="35"/>
  <c r="O188" i="35"/>
  <c r="O200" i="35"/>
  <c r="O185" i="35"/>
  <c r="O198" i="35"/>
  <c r="O186" i="35"/>
  <c r="O194" i="35"/>
  <c r="P18" i="35" l="1" a="1"/>
  <c r="P148" i="35" a="1"/>
  <c r="P148" i="35" s="1"/>
  <c r="Q148" i="35" s="1" a="1"/>
  <c r="R169" i="35" s="1" a="1"/>
  <c r="R169" i="35" s="1"/>
  <c r="R168" i="35" s="1"/>
  <c r="O127" i="35"/>
  <c r="O107" i="35"/>
  <c r="O87" i="35"/>
  <c r="O133" i="35"/>
  <c r="O113" i="35"/>
  <c r="O126" i="35"/>
  <c r="O106" i="35"/>
  <c r="O86" i="35"/>
  <c r="O120" i="35"/>
  <c r="O100" i="35"/>
  <c r="O93" i="35"/>
  <c r="O131" i="35"/>
  <c r="H83" i="35"/>
  <c r="O83" i="35" s="1"/>
  <c r="O138" i="35"/>
  <c r="O123" i="35"/>
  <c r="O108" i="35"/>
  <c r="O92" i="35"/>
  <c r="O115" i="35"/>
  <c r="O99" i="35"/>
  <c r="O130" i="35"/>
  <c r="O128" i="35"/>
  <c r="O112" i="35"/>
  <c r="O135" i="35"/>
  <c r="O119" i="35"/>
  <c r="O104" i="35"/>
  <c r="O89" i="35"/>
  <c r="O96" i="35"/>
  <c r="O125" i="35"/>
  <c r="O116" i="35"/>
  <c r="O97" i="35"/>
  <c r="O105" i="35"/>
  <c r="O134" i="35"/>
  <c r="O124" i="35"/>
  <c r="O114" i="35"/>
  <c r="O95" i="35"/>
  <c r="O85" i="35"/>
  <c r="O121" i="35"/>
  <c r="O111" i="35"/>
  <c r="O102" i="35"/>
  <c r="O129" i="35"/>
  <c r="O117" i="35"/>
  <c r="O139" i="35"/>
  <c r="O136" i="35"/>
  <c r="O88" i="35"/>
  <c r="O98" i="35"/>
  <c r="O109" i="35"/>
  <c r="O118" i="35"/>
  <c r="O91" i="35"/>
  <c r="O137" i="35"/>
  <c r="O101" i="35"/>
  <c r="O122" i="35"/>
  <c r="O84" i="35"/>
  <c r="O94" i="35"/>
  <c r="O103" i="35"/>
  <c r="O90" i="35"/>
  <c r="O110" i="35"/>
  <c r="O132" i="35"/>
  <c r="P83" i="35" l="1" a="1"/>
  <c r="Q148" i="35"/>
  <c r="P18" i="35"/>
  <c r="Q18" i="35" s="1" a="1"/>
  <c r="Q75" i="35"/>
  <c r="Q18" i="35" l="1"/>
  <c r="R19" i="35" a="1"/>
  <c r="R19" i="35" s="1"/>
  <c r="R18" i="35" s="1"/>
  <c r="V148" i="35" a="1"/>
  <c r="V148" i="35" s="1"/>
  <c r="X148" i="35" s="1" a="1"/>
  <c r="X148" i="35" s="1"/>
  <c r="S148" i="35" a="1"/>
  <c r="P83" i="35"/>
  <c r="Q83" i="35" s="1" a="1"/>
  <c r="Q140" i="35"/>
  <c r="Q83" i="35" l="1"/>
  <c r="R84" i="35" a="1"/>
  <c r="R84" i="35" s="1"/>
  <c r="R83" i="35" s="1"/>
  <c r="T190" i="35"/>
  <c r="T170" i="35"/>
  <c r="T151" i="35"/>
  <c r="T176" i="35"/>
  <c r="T189" i="35"/>
  <c r="T202" i="35"/>
  <c r="T182" i="35"/>
  <c r="T162" i="35"/>
  <c r="T203" i="35"/>
  <c r="T183" i="35"/>
  <c r="T163" i="35"/>
  <c r="T196" i="35"/>
  <c r="T157" i="35"/>
  <c r="T169" i="35"/>
  <c r="T150" i="35"/>
  <c r="T199" i="35"/>
  <c r="T191" i="35"/>
  <c r="T152" i="35"/>
  <c r="T174" i="35"/>
  <c r="T166" i="35"/>
  <c r="T159" i="35"/>
  <c r="T198" i="35"/>
  <c r="T195" i="35"/>
  <c r="T187" i="35"/>
  <c r="T156" i="35"/>
  <c r="T179" i="35"/>
  <c r="T171" i="35"/>
  <c r="T153" i="35"/>
  <c r="T192" i="35"/>
  <c r="T172" i="35"/>
  <c r="T161" i="35"/>
  <c r="T201" i="35"/>
  <c r="T181" i="35"/>
  <c r="T160" i="35"/>
  <c r="T177" i="35"/>
  <c r="T164" i="35"/>
  <c r="T175" i="35"/>
  <c r="T194" i="35"/>
  <c r="T158" i="35"/>
  <c r="T204" i="35"/>
  <c r="T167" i="35"/>
  <c r="T154" i="35"/>
  <c r="T200" i="35"/>
  <c r="T186" i="35"/>
  <c r="T185" i="35"/>
  <c r="T149" i="35"/>
  <c r="S148" i="35"/>
  <c r="T148" i="35" s="1"/>
  <c r="T193" i="35"/>
  <c r="T178" i="35"/>
  <c r="T197" i="35"/>
  <c r="T173" i="35"/>
  <c r="T184" i="35"/>
  <c r="T168" i="35"/>
  <c r="T180" i="35"/>
  <c r="T155" i="35"/>
  <c r="T165" i="35"/>
  <c r="T188" i="35"/>
  <c r="S18" i="35" a="1"/>
  <c r="V18" i="35" a="1"/>
  <c r="V18" i="35" s="1"/>
  <c r="X18" i="35" s="1" a="1"/>
  <c r="X18" i="35" s="1"/>
  <c r="T68" i="35" l="1"/>
  <c r="T48" i="35"/>
  <c r="T28" i="35"/>
  <c r="T74" i="35"/>
  <c r="T54" i="35"/>
  <c r="T34" i="35"/>
  <c r="T67" i="35"/>
  <c r="T27" i="35"/>
  <c r="T61" i="35"/>
  <c r="T41" i="35"/>
  <c r="T21" i="35"/>
  <c r="T47" i="35"/>
  <c r="T62" i="35"/>
  <c r="T46" i="35"/>
  <c r="T31" i="35"/>
  <c r="T23" i="35"/>
  <c r="S18" i="35"/>
  <c r="T69" i="35"/>
  <c r="T53" i="35"/>
  <c r="T38" i="35"/>
  <c r="T43" i="35"/>
  <c r="T73" i="35"/>
  <c r="T58" i="35"/>
  <c r="T65" i="35"/>
  <c r="T50" i="35"/>
  <c r="T35" i="35"/>
  <c r="T19" i="35"/>
  <c r="T39" i="35"/>
  <c r="T20" i="35"/>
  <c r="T57" i="35"/>
  <c r="T29" i="35"/>
  <c r="T66" i="35"/>
  <c r="T75" i="35"/>
  <c r="T56" i="35"/>
  <c r="T37" i="35"/>
  <c r="T72" i="35"/>
  <c r="T63" i="35"/>
  <c r="T44" i="35"/>
  <c r="T25" i="35"/>
  <c r="T22" i="35"/>
  <c r="T64" i="35"/>
  <c r="T40" i="35"/>
  <c r="T51" i="35"/>
  <c r="G7" i="35"/>
  <c r="D7" i="35" s="1"/>
  <c r="H7" i="35" s="1"/>
  <c r="T49" i="35"/>
  <c r="T59" i="35"/>
  <c r="T45" i="35"/>
  <c r="T55" i="35"/>
  <c r="T32" i="35"/>
  <c r="T60" i="35"/>
  <c r="T24" i="35"/>
  <c r="T42" i="35"/>
  <c r="T30" i="35"/>
  <c r="T52" i="35"/>
  <c r="T26" i="35"/>
  <c r="T71" i="35"/>
  <c r="T36" i="35"/>
  <c r="T70" i="35"/>
  <c r="T33" i="35"/>
  <c r="V83" i="35" a="1"/>
  <c r="V83" i="35" s="1"/>
  <c r="X83" i="35" s="1" a="1"/>
  <c r="X83" i="35" s="1"/>
  <c r="S83" i="35" a="1"/>
  <c r="T18" i="35" l="1"/>
  <c r="C7" i="35" s="1"/>
  <c r="E7" i="35" s="1"/>
  <c r="F7" i="35"/>
  <c r="T120" i="35"/>
  <c r="T100" i="35"/>
  <c r="T86" i="35"/>
  <c r="T139" i="35"/>
  <c r="T119" i="35"/>
  <c r="T133" i="35"/>
  <c r="T113" i="35"/>
  <c r="T93" i="35"/>
  <c r="T126" i="35"/>
  <c r="T106" i="35"/>
  <c r="T99" i="35"/>
  <c r="T138" i="35"/>
  <c r="T123" i="35"/>
  <c r="T108" i="35"/>
  <c r="T92" i="35"/>
  <c r="T115" i="35"/>
  <c r="T84" i="35"/>
  <c r="T130" i="35"/>
  <c r="T137" i="35"/>
  <c r="T122" i="35"/>
  <c r="T135" i="35"/>
  <c r="T104" i="35"/>
  <c r="T89" i="35"/>
  <c r="G8" i="35"/>
  <c r="D8" i="35" s="1"/>
  <c r="H8" i="35" s="1"/>
  <c r="T96" i="35"/>
  <c r="T127" i="35"/>
  <c r="T111" i="35"/>
  <c r="S83" i="35"/>
  <c r="T105" i="35"/>
  <c r="T87" i="35"/>
  <c r="T134" i="35"/>
  <c r="T124" i="35"/>
  <c r="T114" i="35"/>
  <c r="T95" i="35"/>
  <c r="T85" i="35"/>
  <c r="T103" i="35"/>
  <c r="T131" i="35"/>
  <c r="T91" i="35"/>
  <c r="T125" i="35"/>
  <c r="T101" i="35"/>
  <c r="T90" i="35"/>
  <c r="T98" i="35"/>
  <c r="T132" i="35"/>
  <c r="T140" i="35"/>
  <c r="T136" i="35"/>
  <c r="T88" i="35"/>
  <c r="T94" i="35"/>
  <c r="T117" i="35"/>
  <c r="T128" i="35"/>
  <c r="T116" i="35"/>
  <c r="T102" i="35"/>
  <c r="T112" i="35"/>
  <c r="T110" i="35"/>
  <c r="T121" i="35"/>
  <c r="T109" i="35"/>
  <c r="T97" i="35"/>
  <c r="T118" i="35"/>
  <c r="T107" i="35"/>
  <c r="T129" i="35"/>
  <c r="T83" i="35" l="1"/>
  <c r="C8" i="35" s="1"/>
  <c r="E8" i="35" s="1"/>
  <c r="F8" i="35"/>
  <c r="U223" i="34" a="1"/>
  <c r="U223" i="34" s="1"/>
  <c r="E276" i="34" l="1" a="1"/>
  <c r="E276" i="34" s="1"/>
  <c r="F276" i="34" a="1"/>
  <c r="F276" i="34" s="1"/>
  <c r="F148" i="34" a="1"/>
  <c r="F148" i="34" s="1"/>
  <c r="E148" i="34" a="1"/>
  <c r="E148" i="34" s="1"/>
  <c r="F18" i="34" l="1" a="1"/>
  <c r="F18" i="34" s="1"/>
  <c r="E18" i="34" a="1"/>
  <c r="E18" i="34" l="1"/>
  <c r="C15" i="32" l="1"/>
  <c r="G12" i="32"/>
  <c r="H11" i="32"/>
  <c r="G11" i="32"/>
  <c r="F11" i="32"/>
  <c r="E11" i="32"/>
  <c r="G7" i="32"/>
  <c r="F7" i="32"/>
  <c r="E7" i="32"/>
  <c r="D7" i="32"/>
  <c r="C5" i="32"/>
  <c r="I4" i="32" a="1"/>
  <c r="I4" i="32" s="1"/>
  <c r="B4" i="32" a="1"/>
  <c r="B4" i="32" s="1"/>
  <c r="A4" i="32" a="1"/>
  <c r="E11" i="31"/>
  <c r="D11" i="31"/>
  <c r="E7" i="31"/>
  <c r="H5" i="31"/>
  <c r="E5" i="31"/>
  <c r="I4" i="31" a="1"/>
  <c r="I4" i="31" s="1"/>
  <c r="B4" i="31" a="1"/>
  <c r="B4" i="31" s="1"/>
  <c r="A4" i="31" a="1"/>
  <c r="A40" i="30" a="1"/>
  <c r="A40" i="30" s="1"/>
  <c r="A38" i="30"/>
  <c r="B33" i="30" a="1"/>
  <c r="B33" i="30" s="1"/>
  <c r="B27" i="30" a="1"/>
  <c r="B27" i="30" s="1"/>
  <c r="B16" i="30" a="1"/>
  <c r="B16" i="30" s="1"/>
  <c r="D12" i="30"/>
  <c r="B12" i="30"/>
  <c r="A12" i="30"/>
  <c r="A11" i="30"/>
  <c r="C7" i="30"/>
  <c r="B7" i="30"/>
  <c r="B4" i="30"/>
  <c r="H15" i="26"/>
  <c r="C15" i="26"/>
  <c r="H14" i="26"/>
  <c r="F14" i="26"/>
  <c r="E14" i="26"/>
  <c r="D14" i="26"/>
  <c r="C14" i="26"/>
  <c r="G13" i="26"/>
  <c r="F13" i="26"/>
  <c r="C13" i="26"/>
  <c r="H12" i="26"/>
  <c r="F11" i="26"/>
  <c r="E11" i="26"/>
  <c r="C10" i="26"/>
  <c r="H9" i="26"/>
  <c r="G9" i="26"/>
  <c r="F9" i="26"/>
  <c r="D9" i="26"/>
  <c r="C9" i="26"/>
  <c r="H8" i="26"/>
  <c r="G8" i="26"/>
  <c r="D8" i="26"/>
  <c r="F7" i="26"/>
  <c r="E7" i="26"/>
  <c r="D7" i="26"/>
  <c r="C7" i="26"/>
  <c r="D6" i="26"/>
  <c r="I4" i="26" a="1"/>
  <c r="B4" i="26" a="1"/>
  <c r="A4" i="26" a="1"/>
  <c r="F15" i="25"/>
  <c r="E15" i="25"/>
  <c r="H13" i="25"/>
  <c r="G8" i="25"/>
  <c r="I4" i="25" a="1"/>
  <c r="B4" i="25" a="1"/>
  <c r="B4" i="25" s="1"/>
  <c r="A4" i="25" a="1"/>
  <c r="G6" i="25" s="1"/>
  <c r="A40" i="19" a="1"/>
  <c r="A40" i="19" s="1"/>
  <c r="A38" i="19"/>
  <c r="B33" i="19" a="1"/>
  <c r="B33" i="19" s="1"/>
  <c r="B27" i="19" a="1"/>
  <c r="B27" i="19" s="1"/>
  <c r="B16" i="19" a="1"/>
  <c r="B16" i="19" s="1"/>
  <c r="D12" i="19"/>
  <c r="B12" i="19"/>
  <c r="A12" i="19"/>
  <c r="A11" i="19"/>
  <c r="C7" i="19"/>
  <c r="B7" i="19"/>
  <c r="B4" i="19"/>
  <c r="I4" i="28" a="1"/>
  <c r="I4" i="28" s="1"/>
  <c r="B4" i="28" a="1"/>
  <c r="B4" i="28" s="1"/>
  <c r="A4" i="28" a="1"/>
  <c r="F12" i="16"/>
  <c r="D8" i="16"/>
  <c r="I4" i="16" a="1"/>
  <c r="I4" i="16" s="1"/>
  <c r="B4" i="16" a="1"/>
  <c r="B4" i="16" s="1"/>
  <c r="A4" i="16" a="1"/>
  <c r="A35" i="14" a="1"/>
  <c r="A35" i="14" s="1"/>
  <c r="A33" i="14"/>
  <c r="B28" i="14" a="1"/>
  <c r="B28" i="14" s="1"/>
  <c r="B22" i="14" a="1"/>
  <c r="B22" i="14" s="1"/>
  <c r="B11" i="14" a="1"/>
  <c r="B11" i="14" s="1"/>
  <c r="C14" i="24"/>
  <c r="E8" i="24"/>
  <c r="D8" i="24"/>
  <c r="F7" i="24"/>
  <c r="E7" i="24"/>
  <c r="D5" i="24"/>
  <c r="I4" i="24"/>
  <c r="I4" i="24" a="1"/>
  <c r="B4" i="24" a="1"/>
  <c r="B4" i="24" s="1"/>
  <c r="A4" i="24" a="1"/>
  <c r="I4" i="23" a="1"/>
  <c r="I4" i="23" s="1"/>
  <c r="B4" i="23" a="1"/>
  <c r="B4" i="23" s="1"/>
  <c r="A4" i="23" a="1"/>
  <c r="C13" i="23" s="1"/>
  <c r="I4" i="18" a="1"/>
  <c r="I4" i="18" s="1"/>
  <c r="B4" i="18"/>
  <c r="B4" i="18" a="1"/>
  <c r="A4" i="18" a="1"/>
  <c r="A41" i="20" a="1"/>
  <c r="A41" i="20" s="1"/>
  <c r="A39" i="20"/>
  <c r="B34" i="20" a="1"/>
  <c r="B34" i="20" s="1"/>
  <c r="B28" i="20"/>
  <c r="B28" i="20" a="1"/>
  <c r="A20" i="20"/>
  <c r="B16" i="20" a="1"/>
  <c r="B16" i="20" s="1"/>
  <c r="D12" i="20"/>
  <c r="B12" i="20"/>
  <c r="A12" i="20"/>
  <c r="A11" i="20"/>
  <c r="B7" i="20"/>
  <c r="B4" i="20"/>
  <c r="H15" i="17"/>
  <c r="G15" i="17"/>
  <c r="F15" i="17"/>
  <c r="D15" i="17"/>
  <c r="H14" i="17"/>
  <c r="F14" i="17"/>
  <c r="E14" i="17"/>
  <c r="D14" i="17"/>
  <c r="C14" i="17"/>
  <c r="F13" i="17"/>
  <c r="D13" i="17"/>
  <c r="C13" i="17"/>
  <c r="H12" i="17"/>
  <c r="F12" i="17"/>
  <c r="E12" i="17"/>
  <c r="D12" i="17"/>
  <c r="H11" i="17"/>
  <c r="E11" i="17"/>
  <c r="C11" i="17"/>
  <c r="E10" i="17"/>
  <c r="D10" i="17"/>
  <c r="H8" i="17"/>
  <c r="G8" i="17"/>
  <c r="H7" i="17"/>
  <c r="G7" i="17"/>
  <c r="F7" i="17"/>
  <c r="E7" i="17"/>
  <c r="H6" i="17"/>
  <c r="E6" i="17"/>
  <c r="D6" i="17"/>
  <c r="H5" i="17"/>
  <c r="G5" i="17"/>
  <c r="F5" i="17"/>
  <c r="I4" i="17" a="1"/>
  <c r="I4" i="17" s="1"/>
  <c r="B4" i="17" a="1"/>
  <c r="B4" i="17" s="1"/>
  <c r="A4" i="17" a="1"/>
  <c r="E11" i="22"/>
  <c r="H8" i="22"/>
  <c r="G8" i="22"/>
  <c r="I4" i="22" a="1"/>
  <c r="I4" i="22" s="1"/>
  <c r="B4" i="22" a="1"/>
  <c r="B4" i="22" s="1"/>
  <c r="A4" i="22" a="1"/>
  <c r="G15" i="21"/>
  <c r="H8" i="21"/>
  <c r="I4" i="21" a="1"/>
  <c r="I4" i="21" s="1"/>
  <c r="B4" i="21" a="1"/>
  <c r="B4" i="21" s="1"/>
  <c r="A4" i="21" a="1"/>
  <c r="F15" i="21" s="1"/>
  <c r="S198" i="13"/>
  <c r="X197" i="13"/>
  <c r="Z196" i="13"/>
  <c r="T187" i="13"/>
  <c r="S187" i="13"/>
  <c r="AE186" i="13"/>
  <c r="AC177" i="13"/>
  <c r="U164" i="13"/>
  <c r="T164" i="13"/>
  <c r="AE163" i="13"/>
  <c r="AD162" i="13"/>
  <c r="Z162" i="13"/>
  <c r="X154" i="13"/>
  <c r="AC149" i="13"/>
  <c r="AD147" i="13"/>
  <c r="AD141" i="13"/>
  <c r="Z141" i="13"/>
  <c r="X141" i="13"/>
  <c r="AE132" i="13"/>
  <c r="Z127" i="13"/>
  <c r="X127" i="13"/>
  <c r="V127" i="13"/>
  <c r="Z118" i="13"/>
  <c r="X118" i="13"/>
  <c r="T118" i="13"/>
  <c r="AE111" i="13"/>
  <c r="AD111" i="13"/>
  <c r="Z101" i="13"/>
  <c r="X101" i="13"/>
  <c r="W101" i="13"/>
  <c r="AD99" i="13"/>
  <c r="AA93" i="13"/>
  <c r="AD89" i="13"/>
  <c r="Z89" i="13"/>
  <c r="S89" i="13"/>
  <c r="AE88" i="13"/>
  <c r="AC87" i="13"/>
  <c r="S84" i="13"/>
  <c r="Z76" i="13"/>
  <c r="V72" i="13"/>
  <c r="AB70" i="13"/>
  <c r="AD66" i="13"/>
  <c r="AB66" i="13"/>
  <c r="W66" i="13"/>
  <c r="AC64" i="13"/>
  <c r="AC61" i="13"/>
  <c r="AC54" i="13"/>
  <c r="AA54" i="13"/>
  <c r="W54" i="13"/>
  <c r="V54" i="13"/>
  <c r="AE53" i="13"/>
  <c r="AC44" i="13"/>
  <c r="AB44" i="13"/>
  <c r="U44" i="13"/>
  <c r="AC42" i="13"/>
  <c r="AC39" i="13"/>
  <c r="U34" i="13"/>
  <c r="T34" i="13"/>
  <c r="S34" i="13"/>
  <c r="Z29" i="13"/>
  <c r="U29" i="13"/>
  <c r="AB28" i="13"/>
  <c r="T28" i="13"/>
  <c r="U24" i="13"/>
  <c r="AD23" i="13"/>
  <c r="AC23" i="13"/>
  <c r="U21" i="13"/>
  <c r="T17" i="13"/>
  <c r="X16" i="13"/>
  <c r="U16" i="13"/>
  <c r="S16" i="13"/>
  <c r="G11" i="13"/>
  <c r="X10" i="13"/>
  <c r="U10" i="13"/>
  <c r="T10" i="13"/>
  <c r="S10" i="13"/>
  <c r="F10" i="13"/>
  <c r="E8" i="13"/>
  <c r="D8" i="13"/>
  <c r="H7" i="13"/>
  <c r="W5" i="13"/>
  <c r="F5" i="13"/>
  <c r="D5" i="13"/>
  <c r="X4" i="13"/>
  <c r="W4" i="13"/>
  <c r="K4" i="13"/>
  <c r="K4" i="13" a="1"/>
  <c r="I4" i="13" a="1"/>
  <c r="I4" i="13" s="1"/>
  <c r="B4" i="13" a="1"/>
  <c r="B4" i="13" s="1"/>
  <c r="A4" i="13"/>
  <c r="S180" i="13" s="1"/>
  <c r="A4" i="13" a="1"/>
  <c r="L332" i="34"/>
  <c r="L331" i="34"/>
  <c r="L330" i="34"/>
  <c r="L329" i="34"/>
  <c r="L328" i="34"/>
  <c r="L327" i="34"/>
  <c r="L326" i="34"/>
  <c r="L325" i="34"/>
  <c r="L324" i="34"/>
  <c r="L323" i="34"/>
  <c r="L322" i="34"/>
  <c r="L321" i="34"/>
  <c r="L320" i="34"/>
  <c r="L319" i="34"/>
  <c r="L318" i="34"/>
  <c r="L317" i="34"/>
  <c r="L316" i="34"/>
  <c r="L315" i="34"/>
  <c r="L314" i="34"/>
  <c r="L313" i="34"/>
  <c r="L312" i="34"/>
  <c r="L311" i="34"/>
  <c r="L310" i="34"/>
  <c r="L309" i="34"/>
  <c r="L308" i="34"/>
  <c r="L307" i="34"/>
  <c r="L306" i="34"/>
  <c r="L305" i="34"/>
  <c r="L304" i="34"/>
  <c r="L303" i="34"/>
  <c r="L302" i="34"/>
  <c r="L301" i="34"/>
  <c r="L300" i="34"/>
  <c r="L299" i="34"/>
  <c r="L298" i="34"/>
  <c r="L297" i="34"/>
  <c r="L296" i="34"/>
  <c r="L295" i="34"/>
  <c r="L294" i="34"/>
  <c r="L293" i="34"/>
  <c r="L292" i="34"/>
  <c r="L291" i="34"/>
  <c r="L290" i="34"/>
  <c r="L289" i="34"/>
  <c r="L288" i="34"/>
  <c r="L287" i="34"/>
  <c r="L286" i="34"/>
  <c r="L285" i="34"/>
  <c r="L284" i="34"/>
  <c r="L283" i="34"/>
  <c r="L282" i="34"/>
  <c r="L281" i="34"/>
  <c r="L280" i="34"/>
  <c r="L279" i="34"/>
  <c r="L278" i="34"/>
  <c r="L277" i="34"/>
  <c r="L276" i="34"/>
  <c r="D276" i="34" a="1"/>
  <c r="D276" i="34" s="1"/>
  <c r="J276" i="34" s="1" a="1"/>
  <c r="J276" i="34" s="1"/>
  <c r="C276" i="34" a="1"/>
  <c r="C276" i="34" s="1"/>
  <c r="L268" i="34"/>
  <c r="L267" i="34"/>
  <c r="L266" i="34"/>
  <c r="L265" i="34"/>
  <c r="L264" i="34"/>
  <c r="L263" i="34"/>
  <c r="L262" i="34"/>
  <c r="L261" i="34"/>
  <c r="L260" i="34"/>
  <c r="L259" i="34"/>
  <c r="L258" i="34"/>
  <c r="L257" i="34"/>
  <c r="L256" i="34"/>
  <c r="L255" i="34"/>
  <c r="L254" i="34"/>
  <c r="L253" i="34"/>
  <c r="L252" i="34"/>
  <c r="L251" i="34"/>
  <c r="L250" i="34"/>
  <c r="L249" i="34"/>
  <c r="L248" i="34"/>
  <c r="L247" i="34"/>
  <c r="L246" i="34"/>
  <c r="L245" i="34"/>
  <c r="L244" i="34"/>
  <c r="L243" i="34"/>
  <c r="L242" i="34"/>
  <c r="L241" i="34"/>
  <c r="L240" i="34"/>
  <c r="L239" i="34"/>
  <c r="L238" i="34"/>
  <c r="L237" i="34"/>
  <c r="L236" i="34"/>
  <c r="L235" i="34"/>
  <c r="L234" i="34"/>
  <c r="L233" i="34"/>
  <c r="L232" i="34"/>
  <c r="L231" i="34"/>
  <c r="L230" i="34"/>
  <c r="L229" i="34"/>
  <c r="L228" i="34"/>
  <c r="L227" i="34"/>
  <c r="L226" i="34"/>
  <c r="L225" i="34"/>
  <c r="L224" i="34"/>
  <c r="L223" i="34"/>
  <c r="L222" i="34"/>
  <c r="L221" i="34"/>
  <c r="L220" i="34"/>
  <c r="L219" i="34"/>
  <c r="L218" i="34"/>
  <c r="L217" i="34"/>
  <c r="L216" i="34"/>
  <c r="L215" i="34"/>
  <c r="L214" i="34"/>
  <c r="L213" i="34"/>
  <c r="L212" i="34"/>
  <c r="L204" i="34"/>
  <c r="L203" i="34"/>
  <c r="L202" i="34"/>
  <c r="L201" i="34"/>
  <c r="L200" i="34"/>
  <c r="L199" i="34"/>
  <c r="L198" i="34"/>
  <c r="L197" i="34"/>
  <c r="L196" i="34"/>
  <c r="L195" i="34"/>
  <c r="L194" i="34"/>
  <c r="L193" i="34"/>
  <c r="L192" i="34"/>
  <c r="L191" i="34"/>
  <c r="L190" i="34"/>
  <c r="L189" i="34"/>
  <c r="L188" i="34"/>
  <c r="L187" i="34"/>
  <c r="L186" i="34"/>
  <c r="L185" i="34"/>
  <c r="L184" i="34"/>
  <c r="L183" i="34"/>
  <c r="L182" i="34"/>
  <c r="L181" i="34"/>
  <c r="L180" i="34"/>
  <c r="L179" i="34"/>
  <c r="L178" i="34"/>
  <c r="L177" i="34"/>
  <c r="L176" i="34"/>
  <c r="L175" i="34"/>
  <c r="L174" i="34"/>
  <c r="L173" i="34"/>
  <c r="L172" i="34"/>
  <c r="L171" i="34"/>
  <c r="L170" i="34"/>
  <c r="L169" i="34"/>
  <c r="L168" i="34"/>
  <c r="L167" i="34"/>
  <c r="L166" i="34"/>
  <c r="L165" i="34"/>
  <c r="L164" i="34"/>
  <c r="L163" i="34"/>
  <c r="L162" i="34"/>
  <c r="L161" i="34"/>
  <c r="L160" i="34"/>
  <c r="L159" i="34"/>
  <c r="L158" i="34"/>
  <c r="L157" i="34"/>
  <c r="L156" i="34"/>
  <c r="L155" i="34"/>
  <c r="L154" i="34"/>
  <c r="L153" i="34"/>
  <c r="L152" i="34"/>
  <c r="L151" i="34"/>
  <c r="L150" i="34"/>
  <c r="L149" i="34"/>
  <c r="L148" i="34"/>
  <c r="D148" i="34" a="1"/>
  <c r="D148" i="34" s="1"/>
  <c r="C148" i="34" a="1"/>
  <c r="C148" i="34" s="1"/>
  <c r="I148" i="34" s="1" a="1"/>
  <c r="I148" i="34" s="1"/>
  <c r="L139" i="34"/>
  <c r="L138" i="34"/>
  <c r="L137" i="34"/>
  <c r="L136" i="34"/>
  <c r="L135" i="34"/>
  <c r="L134" i="34"/>
  <c r="L133" i="34"/>
  <c r="L132" i="34"/>
  <c r="L131" i="34"/>
  <c r="L130" i="34"/>
  <c r="L129" i="34"/>
  <c r="L128" i="34"/>
  <c r="L127" i="34"/>
  <c r="L126" i="34"/>
  <c r="L125" i="34"/>
  <c r="L124" i="34"/>
  <c r="L123" i="34"/>
  <c r="L122" i="34"/>
  <c r="L121" i="34"/>
  <c r="L120" i="34"/>
  <c r="L119" i="34"/>
  <c r="L118" i="34"/>
  <c r="L117" i="34"/>
  <c r="L116" i="34"/>
  <c r="L115" i="34"/>
  <c r="L114" i="34"/>
  <c r="L113" i="34"/>
  <c r="L112" i="34"/>
  <c r="L111" i="34"/>
  <c r="L110" i="34"/>
  <c r="L109" i="34"/>
  <c r="L108" i="34"/>
  <c r="L107" i="34"/>
  <c r="L106" i="34"/>
  <c r="L105" i="34"/>
  <c r="L104" i="34"/>
  <c r="L103" i="34"/>
  <c r="L102" i="34"/>
  <c r="L101" i="34"/>
  <c r="L100" i="34"/>
  <c r="L99" i="34"/>
  <c r="L98" i="34"/>
  <c r="L97" i="34"/>
  <c r="L96" i="34"/>
  <c r="L95" i="34"/>
  <c r="L94" i="34"/>
  <c r="L93" i="34"/>
  <c r="L92" i="34"/>
  <c r="L91" i="34"/>
  <c r="L90" i="34"/>
  <c r="L89" i="34"/>
  <c r="L88" i="34"/>
  <c r="L87" i="34"/>
  <c r="L86" i="34"/>
  <c r="L85" i="34"/>
  <c r="L84" i="34"/>
  <c r="L83" i="34"/>
  <c r="L74" i="34"/>
  <c r="L73" i="34"/>
  <c r="L72" i="34"/>
  <c r="L71" i="34"/>
  <c r="L70" i="34"/>
  <c r="L69" i="34"/>
  <c r="L68" i="34"/>
  <c r="L67" i="34"/>
  <c r="L66" i="34"/>
  <c r="L65" i="34"/>
  <c r="L64" i="34"/>
  <c r="L63" i="34"/>
  <c r="L62" i="34"/>
  <c r="L61" i="34"/>
  <c r="L60" i="34"/>
  <c r="L59" i="34"/>
  <c r="L58" i="34"/>
  <c r="L57" i="34"/>
  <c r="L56" i="34"/>
  <c r="L55" i="34"/>
  <c r="L54" i="34"/>
  <c r="L53" i="34"/>
  <c r="L52" i="34"/>
  <c r="L51" i="34"/>
  <c r="L50" i="34"/>
  <c r="L49" i="34"/>
  <c r="L48" i="34"/>
  <c r="L47" i="34"/>
  <c r="L46" i="34"/>
  <c r="L45" i="34"/>
  <c r="L44" i="34"/>
  <c r="L43" i="34"/>
  <c r="L42" i="34"/>
  <c r="L41" i="34"/>
  <c r="L40" i="34"/>
  <c r="L39" i="34"/>
  <c r="L38" i="34"/>
  <c r="L37" i="34"/>
  <c r="L36" i="34"/>
  <c r="L35" i="34"/>
  <c r="L34" i="34"/>
  <c r="L33" i="34"/>
  <c r="L32" i="34"/>
  <c r="L31" i="34"/>
  <c r="L30" i="34"/>
  <c r="L29" i="34"/>
  <c r="L28" i="34"/>
  <c r="L27" i="34"/>
  <c r="L26" i="34"/>
  <c r="B7" i="34" a="1"/>
  <c r="C9" i="34" s="1"/>
  <c r="B23" i="4" s="1"/>
  <c r="L25" i="34"/>
  <c r="L24" i="34"/>
  <c r="L23" i="34"/>
  <c r="L22" i="34"/>
  <c r="L21" i="34"/>
  <c r="L20" i="34"/>
  <c r="L19" i="34"/>
  <c r="L18" i="34"/>
  <c r="D18" i="34" a="1"/>
  <c r="D18" i="34" s="1"/>
  <c r="J18" i="34" s="1" a="1"/>
  <c r="J18" i="34" s="1"/>
  <c r="C18" i="34" a="1"/>
  <c r="I75" i="34" s="1"/>
  <c r="H121" i="29"/>
  <c r="G121" i="29"/>
  <c r="F121" i="29"/>
  <c r="E121" i="29"/>
  <c r="D121" i="29"/>
  <c r="C121" i="29"/>
  <c r="H81" i="29"/>
  <c r="G81" i="29"/>
  <c r="F81" i="29"/>
  <c r="E81" i="29"/>
  <c r="D81" i="29"/>
  <c r="C81" i="29"/>
  <c r="A56" i="4"/>
  <c r="A28" i="4"/>
  <c r="A23" i="4"/>
  <c r="A18" i="4"/>
  <c r="A13" i="4"/>
  <c r="A7" i="4"/>
  <c r="A7" i="4" a="1"/>
  <c r="B2" i="30" a="1"/>
  <c r="B2" i="30" s="1"/>
  <c r="A4" i="23" l="1"/>
  <c r="F13" i="28"/>
  <c r="F11" i="28"/>
  <c r="F6" i="28"/>
  <c r="H8" i="28"/>
  <c r="H11" i="28"/>
  <c r="H6" i="28"/>
  <c r="D14" i="28"/>
  <c r="E7" i="28"/>
  <c r="C14" i="28"/>
  <c r="C7" i="28"/>
  <c r="H13" i="28"/>
  <c r="G6" i="28"/>
  <c r="E12" i="28"/>
  <c r="E6" i="28"/>
  <c r="F10" i="28"/>
  <c r="C10" i="28"/>
  <c r="D10" i="28"/>
  <c r="E14" i="28"/>
  <c r="D12" i="28"/>
  <c r="G11" i="28"/>
  <c r="E11" i="28"/>
  <c r="D11" i="28"/>
  <c r="D8" i="28"/>
  <c r="H7" i="28"/>
  <c r="G7" i="28"/>
  <c r="F7" i="28"/>
  <c r="E10" i="23"/>
  <c r="D9" i="28"/>
  <c r="D9" i="21"/>
  <c r="H10" i="28"/>
  <c r="D11" i="25"/>
  <c r="E10" i="21"/>
  <c r="F11" i="25"/>
  <c r="F10" i="21"/>
  <c r="G10" i="21"/>
  <c r="D14" i="21"/>
  <c r="H6" i="25"/>
  <c r="AE12" i="13"/>
  <c r="AD43" i="13"/>
  <c r="AD76" i="13"/>
  <c r="T119" i="13"/>
  <c r="C15" i="21"/>
  <c r="F8" i="16"/>
  <c r="D12" i="16"/>
  <c r="H8" i="16"/>
  <c r="C12" i="16"/>
  <c r="H7" i="16"/>
  <c r="C9" i="21"/>
  <c r="E9" i="28"/>
  <c r="E9" i="21"/>
  <c r="H14" i="28"/>
  <c r="E11" i="25"/>
  <c r="E6" i="25"/>
  <c r="V199" i="13"/>
  <c r="AD187" i="13"/>
  <c r="X169" i="13"/>
  <c r="AE147" i="13"/>
  <c r="AB132" i="13"/>
  <c r="AC112" i="13"/>
  <c r="AC99" i="13"/>
  <c r="AA83" i="13"/>
  <c r="T71" i="13"/>
  <c r="AD59" i="13"/>
  <c r="U48" i="13"/>
  <c r="Z34" i="13"/>
  <c r="W25" i="13"/>
  <c r="V16" i="13"/>
  <c r="W10" i="13"/>
  <c r="X5" i="13"/>
  <c r="AA197" i="13"/>
  <c r="AE177" i="13"/>
  <c r="V156" i="13"/>
  <c r="T141" i="13"/>
  <c r="T120" i="13"/>
  <c r="U106" i="13"/>
  <c r="AC89" i="13"/>
  <c r="V77" i="13"/>
  <c r="T66" i="13"/>
  <c r="U54" i="13"/>
  <c r="T40" i="13"/>
  <c r="V29" i="13"/>
  <c r="AA20" i="13"/>
  <c r="T13" i="13"/>
  <c r="V189" i="13"/>
  <c r="AB170" i="13"/>
  <c r="AB149" i="13"/>
  <c r="S133" i="13"/>
  <c r="S113" i="13"/>
  <c r="U100" i="13"/>
  <c r="AB84" i="13"/>
  <c r="Z72" i="13"/>
  <c r="T60" i="13"/>
  <c r="S49" i="13"/>
  <c r="S38" i="13"/>
  <c r="Z25" i="13"/>
  <c r="S17" i="13"/>
  <c r="AC179" i="13"/>
  <c r="U156" i="13"/>
  <c r="AA134" i="13"/>
  <c r="AE113" i="13"/>
  <c r="AC95" i="13"/>
  <c r="AA82" i="13"/>
  <c r="V66" i="13"/>
  <c r="AB50" i="13"/>
  <c r="Z38" i="13"/>
  <c r="X25" i="13"/>
  <c r="AE15" i="13"/>
  <c r="AA133" i="13"/>
  <c r="AC81" i="13"/>
  <c r="U50" i="13"/>
  <c r="U38" i="13"/>
  <c r="AC24" i="13"/>
  <c r="AA179" i="13"/>
  <c r="T156" i="13"/>
  <c r="AD112" i="13"/>
  <c r="AB95" i="13"/>
  <c r="U66" i="13"/>
  <c r="AD15" i="13"/>
  <c r="U178" i="13"/>
  <c r="AD155" i="13"/>
  <c r="Z133" i="13"/>
  <c r="AA112" i="13"/>
  <c r="AA95" i="13"/>
  <c r="Z78" i="13"/>
  <c r="T65" i="13"/>
  <c r="AD49" i="13"/>
  <c r="T38" i="13"/>
  <c r="AA24" i="13"/>
  <c r="Z15" i="13"/>
  <c r="V8" i="13"/>
  <c r="AD177" i="13"/>
  <c r="AA155" i="13"/>
  <c r="T133" i="13"/>
  <c r="V112" i="13"/>
  <c r="S95" i="13"/>
  <c r="X78" i="13"/>
  <c r="AD64" i="13"/>
  <c r="AC49" i="13"/>
  <c r="S35" i="13"/>
  <c r="Z24" i="13"/>
  <c r="AE13" i="13"/>
  <c r="S8" i="13"/>
  <c r="U195" i="13"/>
  <c r="AC170" i="13"/>
  <c r="AA147" i="13"/>
  <c r="V126" i="13"/>
  <c r="AC106" i="13"/>
  <c r="X89" i="13"/>
  <c r="X76" i="13"/>
  <c r="S60" i="13"/>
  <c r="Z44" i="13"/>
  <c r="AE32" i="13"/>
  <c r="AB20" i="13"/>
  <c r="AC12" i="13"/>
  <c r="AD194" i="13"/>
  <c r="W164" i="13"/>
  <c r="X147" i="13"/>
  <c r="U125" i="13"/>
  <c r="AE105" i="13"/>
  <c r="T89" i="13"/>
  <c r="AB72" i="13"/>
  <c r="S59" i="13"/>
  <c r="V44" i="13"/>
  <c r="Z32" i="13"/>
  <c r="X20" i="13"/>
  <c r="AC5" i="13"/>
  <c r="AE194" i="13"/>
  <c r="AA170" i="13"/>
  <c r="Z147" i="13"/>
  <c r="V125" i="13"/>
  <c r="Z106" i="13"/>
  <c r="U89" i="13"/>
  <c r="AC72" i="13"/>
  <c r="AC59" i="13"/>
  <c r="X44" i="13"/>
  <c r="AA32" i="13"/>
  <c r="Z20" i="13"/>
  <c r="X12" i="13"/>
  <c r="AD172" i="13"/>
  <c r="W141" i="13"/>
  <c r="AE107" i="13"/>
  <c r="Z83" i="13"/>
  <c r="AC60" i="13"/>
  <c r="U39" i="13"/>
  <c r="AC20" i="13"/>
  <c r="AC172" i="13"/>
  <c r="U141" i="13"/>
  <c r="T83" i="13"/>
  <c r="U60" i="13"/>
  <c r="S39" i="13"/>
  <c r="AA19" i="13"/>
  <c r="S141" i="13"/>
  <c r="AC82" i="13"/>
  <c r="AE38" i="13"/>
  <c r="X34" i="13"/>
  <c r="V164" i="13"/>
  <c r="AC134" i="13"/>
  <c r="AB101" i="13"/>
  <c r="W78" i="13"/>
  <c r="W34" i="13"/>
  <c r="X17" i="13"/>
  <c r="AD7" i="13"/>
  <c r="AD107" i="13"/>
  <c r="AB172" i="13"/>
  <c r="AB107" i="13"/>
  <c r="S56" i="13"/>
  <c r="Z19" i="13"/>
  <c r="AD170" i="13"/>
  <c r="V139" i="13"/>
  <c r="AD105" i="13"/>
  <c r="AB82" i="13"/>
  <c r="AC55" i="13"/>
  <c r="W19" i="13"/>
  <c r="AB55" i="13"/>
  <c r="V195" i="13"/>
  <c r="AC161" i="13"/>
  <c r="AC124" i="13"/>
  <c r="AE95" i="13"/>
  <c r="AE70" i="13"/>
  <c r="AB49" i="13"/>
  <c r="T29" i="13"/>
  <c r="X13" i="13"/>
  <c r="AC4" i="13"/>
  <c r="W189" i="13"/>
  <c r="X156" i="13"/>
  <c r="U120" i="13"/>
  <c r="T94" i="13"/>
  <c r="AD70" i="13"/>
  <c r="AA49" i="13"/>
  <c r="S29" i="13"/>
  <c r="U13" i="13"/>
  <c r="AB4" i="13"/>
  <c r="AD188" i="13"/>
  <c r="Z154" i="13"/>
  <c r="S120" i="13"/>
  <c r="AE93" i="13"/>
  <c r="AC70" i="13"/>
  <c r="W48" i="13"/>
  <c r="AC28" i="13"/>
  <c r="S13" i="13"/>
  <c r="AA4" i="13"/>
  <c r="S11" i="13"/>
  <c r="AC76" i="13"/>
  <c r="AA118" i="13"/>
  <c r="AD179" i="13"/>
  <c r="F14" i="21"/>
  <c r="H11" i="18"/>
  <c r="G10" i="18"/>
  <c r="F10" i="18"/>
  <c r="H5" i="18"/>
  <c r="G5" i="18"/>
  <c r="C13" i="18"/>
  <c r="H10" i="18"/>
  <c r="AD13" i="13"/>
  <c r="T44" i="13"/>
  <c r="AE76" i="13"/>
  <c r="W126" i="13"/>
  <c r="U185" i="13"/>
  <c r="E14" i="25"/>
  <c r="F12" i="25"/>
  <c r="H10" i="25"/>
  <c r="E5" i="25"/>
  <c r="F13" i="25"/>
  <c r="H11" i="25"/>
  <c r="H12" i="25"/>
  <c r="G5" i="25"/>
  <c r="D15" i="25"/>
  <c r="F10" i="25"/>
  <c r="F8" i="25"/>
  <c r="C15" i="25"/>
  <c r="G12" i="25"/>
  <c r="E10" i="25"/>
  <c r="E8" i="25"/>
  <c r="E12" i="25"/>
  <c r="D10" i="25"/>
  <c r="D8" i="25"/>
  <c r="C12" i="25"/>
  <c r="C10" i="25"/>
  <c r="C8" i="25"/>
  <c r="G9" i="25"/>
  <c r="G7" i="25"/>
  <c r="F5" i="25"/>
  <c r="G11" i="25"/>
  <c r="E9" i="25"/>
  <c r="C7" i="25"/>
  <c r="F9" i="25"/>
  <c r="D7" i="25"/>
  <c r="D5" i="25"/>
  <c r="C11" i="25"/>
  <c r="D14" i="25"/>
  <c r="H7" i="25"/>
  <c r="C14" i="25"/>
  <c r="G10" i="25"/>
  <c r="D9" i="25"/>
  <c r="D6" i="25"/>
  <c r="C9" i="25"/>
  <c r="H15" i="25"/>
  <c r="H15" i="21"/>
  <c r="G12" i="21"/>
  <c r="C8" i="21"/>
  <c r="D10" i="21"/>
  <c r="C13" i="21"/>
  <c r="F8" i="21"/>
  <c r="H11" i="21"/>
  <c r="G5" i="21"/>
  <c r="G11" i="21"/>
  <c r="F11" i="21"/>
  <c r="E11" i="21"/>
  <c r="C10" i="21"/>
  <c r="F9" i="21"/>
  <c r="H9" i="21"/>
  <c r="E8" i="21"/>
  <c r="C7" i="21"/>
  <c r="E7" i="21"/>
  <c r="H5" i="21"/>
  <c r="H12" i="21"/>
  <c r="D11" i="21"/>
  <c r="H10" i="21"/>
  <c r="D6" i="28"/>
  <c r="A4" i="25"/>
  <c r="H9" i="25"/>
  <c r="F8" i="28"/>
  <c r="T7" i="13"/>
  <c r="AE27" i="13"/>
  <c r="AB61" i="13"/>
  <c r="V100" i="13"/>
  <c r="Z149" i="13"/>
  <c r="C9" i="28"/>
  <c r="E13" i="32"/>
  <c r="G15" i="32"/>
  <c r="D12" i="32"/>
  <c r="G8" i="32"/>
  <c r="G5" i="32"/>
  <c r="F15" i="32"/>
  <c r="C12" i="32"/>
  <c r="F8" i="32"/>
  <c r="F5" i="32"/>
  <c r="C14" i="32"/>
  <c r="E10" i="32"/>
  <c r="H13" i="32"/>
  <c r="D10" i="32"/>
  <c r="F12" i="32"/>
  <c r="C6" i="32"/>
  <c r="H15" i="32"/>
  <c r="E12" i="32"/>
  <c r="H8" i="32"/>
  <c r="H5" i="32"/>
  <c r="D11" i="32"/>
  <c r="G6" i="32"/>
  <c r="E15" i="32"/>
  <c r="E6" i="32"/>
  <c r="C11" i="32"/>
  <c r="F6" i="32"/>
  <c r="D15" i="32"/>
  <c r="F10" i="32"/>
  <c r="D6" i="32"/>
  <c r="D14" i="32"/>
  <c r="G13" i="32"/>
  <c r="H7" i="32"/>
  <c r="F10" i="24"/>
  <c r="A4" i="24"/>
  <c r="X194" i="24" s="1"/>
  <c r="C8" i="24"/>
  <c r="H12" i="24"/>
  <c r="C10" i="24"/>
  <c r="G6" i="24"/>
  <c r="E5" i="24"/>
  <c r="E6" i="24"/>
  <c r="A4" i="32"/>
  <c r="AB70" i="32" s="1"/>
  <c r="C10" i="32"/>
  <c r="G8" i="24"/>
  <c r="T86" i="25"/>
  <c r="I4" i="25"/>
  <c r="E5" i="32"/>
  <c r="D10" i="24"/>
  <c r="H6" i="32"/>
  <c r="E10" i="24"/>
  <c r="E14" i="32"/>
  <c r="F13" i="22"/>
  <c r="H14" i="22"/>
  <c r="E13" i="22"/>
  <c r="G11" i="22"/>
  <c r="D8" i="22"/>
  <c r="H5" i="22"/>
  <c r="D5" i="32"/>
  <c r="H12" i="32"/>
  <c r="E8" i="22"/>
  <c r="F8" i="13"/>
  <c r="F11" i="13"/>
  <c r="H6" i="13"/>
  <c r="G9" i="13"/>
  <c r="F9" i="13"/>
  <c r="G7" i="13"/>
  <c r="H12" i="13"/>
  <c r="E7" i="13"/>
  <c r="H10" i="13"/>
  <c r="F8" i="22"/>
  <c r="G12" i="24"/>
  <c r="F14" i="32"/>
  <c r="C8" i="31"/>
  <c r="G12" i="31"/>
  <c r="H11" i="31"/>
  <c r="D5" i="31"/>
  <c r="E15" i="31"/>
  <c r="D13" i="31"/>
  <c r="G7" i="31"/>
  <c r="E13" i="17"/>
  <c r="C15" i="17"/>
  <c r="F10" i="17"/>
  <c r="G12" i="17"/>
  <c r="F6" i="17"/>
  <c r="E15" i="17"/>
  <c r="D11" i="17"/>
  <c r="F11" i="17"/>
  <c r="E15" i="26"/>
  <c r="F10" i="26"/>
  <c r="D15" i="26"/>
  <c r="E10" i="26"/>
  <c r="E13" i="26"/>
  <c r="F8" i="26"/>
  <c r="D13" i="26"/>
  <c r="E8" i="26"/>
  <c r="G15" i="26"/>
  <c r="D11" i="26"/>
  <c r="C6" i="26"/>
  <c r="F15" i="26"/>
  <c r="C11" i="26"/>
  <c r="H5" i="26"/>
  <c r="G11" i="26"/>
  <c r="H7" i="31"/>
  <c r="G11" i="17"/>
  <c r="A4" i="26"/>
  <c r="H11" i="26"/>
  <c r="E9" i="31"/>
  <c r="H148" i="34" a="1"/>
  <c r="O198" i="34" s="1"/>
  <c r="J148" i="34" a="1"/>
  <c r="J148" i="34" s="1"/>
  <c r="G276" i="34" a="1"/>
  <c r="O298" i="34" s="1"/>
  <c r="I276" i="34" a="1"/>
  <c r="I276" i="34" s="1"/>
  <c r="H18" i="34" a="1"/>
  <c r="O31" i="34" s="1"/>
  <c r="C18" i="34"/>
  <c r="I18" i="34" s="1" a="1"/>
  <c r="I18" i="34" s="1"/>
  <c r="B75" i="34"/>
  <c r="B140" i="34" s="1"/>
  <c r="O140" i="34" s="1"/>
  <c r="O292" i="34"/>
  <c r="O282" i="34"/>
  <c r="H276" i="34" a="1"/>
  <c r="O72" i="34"/>
  <c r="O41" i="34"/>
  <c r="O37" i="34"/>
  <c r="O59" i="34"/>
  <c r="O67" i="34"/>
  <c r="G148" i="34" a="1"/>
  <c r="C212" i="34" a="1"/>
  <c r="O185" i="34"/>
  <c r="O196" i="34"/>
  <c r="O200" i="34"/>
  <c r="O192" i="34"/>
  <c r="O188" i="34"/>
  <c r="T96" i="13"/>
  <c r="AC101" i="13"/>
  <c r="S108" i="13"/>
  <c r="Z114" i="13"/>
  <c r="AB120" i="13"/>
  <c r="X128" i="13"/>
  <c r="AD134" i="13"/>
  <c r="S143" i="13"/>
  <c r="S150" i="13"/>
  <c r="Z156" i="13"/>
  <c r="AD164" i="13"/>
  <c r="U173" i="13"/>
  <c r="T180" i="13"/>
  <c r="AA189" i="13"/>
  <c r="S199" i="13"/>
  <c r="H13" i="13"/>
  <c r="F12" i="13"/>
  <c r="D11" i="13"/>
  <c r="G13" i="13"/>
  <c r="E12" i="13"/>
  <c r="C11" i="13"/>
  <c r="G15" i="13"/>
  <c r="E14" i="13"/>
  <c r="C13" i="13"/>
  <c r="G5" i="13"/>
  <c r="H14" i="13"/>
  <c r="F13" i="13"/>
  <c r="D12" i="13"/>
  <c r="G14" i="13"/>
  <c r="E13" i="13"/>
  <c r="C12" i="13"/>
  <c r="H15" i="13"/>
  <c r="F14" i="13"/>
  <c r="D13" i="13"/>
  <c r="H5" i="13"/>
  <c r="E15" i="13"/>
  <c r="C14" i="13"/>
  <c r="G6" i="13"/>
  <c r="E5" i="13"/>
  <c r="H8" i="13"/>
  <c r="F7" i="13"/>
  <c r="D6" i="13"/>
  <c r="G12" i="13"/>
  <c r="G10" i="13"/>
  <c r="G8" i="13"/>
  <c r="D10" i="13"/>
  <c r="C8" i="13"/>
  <c r="C10" i="13"/>
  <c r="E11" i="13"/>
  <c r="D9" i="13"/>
  <c r="C7" i="13"/>
  <c r="C5" i="13"/>
  <c r="C9" i="13"/>
  <c r="Z5" i="13"/>
  <c r="T8" i="13"/>
  <c r="H11" i="13"/>
  <c r="D14" i="13"/>
  <c r="W17" i="13"/>
  <c r="S22" i="13"/>
  <c r="AA25" i="13"/>
  <c r="W30" i="13"/>
  <c r="AA34" i="13"/>
  <c r="Z40" i="13"/>
  <c r="AE45" i="13"/>
  <c r="AC50" i="13"/>
  <c r="T56" i="13"/>
  <c r="AD61" i="13"/>
  <c r="AE66" i="13"/>
  <c r="AE72" i="13"/>
  <c r="AA78" i="13"/>
  <c r="AD84" i="13"/>
  <c r="T90" i="13"/>
  <c r="U96" i="13"/>
  <c r="X102" i="13"/>
  <c r="T108" i="13"/>
  <c r="AA114" i="13"/>
  <c r="AC120" i="13"/>
  <c r="Z128" i="13"/>
  <c r="AC135" i="13"/>
  <c r="T143" i="13"/>
  <c r="U150" i="13"/>
  <c r="T158" i="13"/>
  <c r="S165" i="13"/>
  <c r="W173" i="13"/>
  <c r="AD181" i="13"/>
  <c r="AC189" i="13"/>
  <c r="W203" i="13"/>
  <c r="AB201" i="13"/>
  <c r="S200" i="13"/>
  <c r="W198" i="13"/>
  <c r="AB196" i="13"/>
  <c r="S195" i="13"/>
  <c r="W193" i="13"/>
  <c r="AB191" i="13"/>
  <c r="S190" i="13"/>
  <c r="W188" i="13"/>
  <c r="AB186" i="13"/>
  <c r="S185" i="13"/>
  <c r="W183" i="13"/>
  <c r="U203" i="13"/>
  <c r="X201" i="13"/>
  <c r="AB199" i="13"/>
  <c r="AE197" i="13"/>
  <c r="U196" i="13"/>
  <c r="X194" i="13"/>
  <c r="AB192" i="13"/>
  <c r="AE190" i="13"/>
  <c r="U189" i="13"/>
  <c r="X187" i="13"/>
  <c r="AB185" i="13"/>
  <c r="AE183" i="13"/>
  <c r="U182" i="13"/>
  <c r="Z180" i="13"/>
  <c r="AD178" i="13"/>
  <c r="U177" i="13"/>
  <c r="Z175" i="13"/>
  <c r="AD173" i="13"/>
  <c r="U172" i="13"/>
  <c r="Z170" i="13"/>
  <c r="AD168" i="13"/>
  <c r="U167" i="13"/>
  <c r="Z165" i="13"/>
  <c r="AD163" i="13"/>
  <c r="U162" i="13"/>
  <c r="Z160" i="13"/>
  <c r="AD158" i="13"/>
  <c r="U157" i="13"/>
  <c r="Z155" i="13"/>
  <c r="AD153" i="13"/>
  <c r="U152" i="13"/>
  <c r="Z150" i="13"/>
  <c r="AD148" i="13"/>
  <c r="U147" i="13"/>
  <c r="Z145" i="13"/>
  <c r="AD143" i="13"/>
  <c r="U142" i="13"/>
  <c r="Z140" i="13"/>
  <c r="AD138" i="13"/>
  <c r="U137" i="13"/>
  <c r="Z135" i="13"/>
  <c r="AD133" i="13"/>
  <c r="U132" i="13"/>
  <c r="Z130" i="13"/>
  <c r="AD128" i="13"/>
  <c r="U127" i="13"/>
  <c r="Z125" i="13"/>
  <c r="AD123" i="13"/>
  <c r="U122" i="13"/>
  <c r="Z120" i="13"/>
  <c r="AD118" i="13"/>
  <c r="U117" i="13"/>
  <c r="Z115" i="13"/>
  <c r="AD113" i="13"/>
  <c r="U112" i="13"/>
  <c r="Z110" i="13"/>
  <c r="AD108" i="13"/>
  <c r="U107" i="13"/>
  <c r="Z105" i="13"/>
  <c r="AD103" i="13"/>
  <c r="U102" i="13"/>
  <c r="Z100" i="13"/>
  <c r="AD98" i="13"/>
  <c r="U97" i="13"/>
  <c r="Z95" i="13"/>
  <c r="AD93" i="13"/>
  <c r="U92" i="13"/>
  <c r="Z90" i="13"/>
  <c r="AD88" i="13"/>
  <c r="U87" i="13"/>
  <c r="Z85" i="13"/>
  <c r="AD83" i="13"/>
  <c r="U82" i="13"/>
  <c r="Z80" i="13"/>
  <c r="AD78" i="13"/>
  <c r="U77" i="13"/>
  <c r="Z75" i="13"/>
  <c r="AD73" i="13"/>
  <c r="U72" i="13"/>
  <c r="Z70" i="13"/>
  <c r="AD68" i="13"/>
  <c r="U67" i="13"/>
  <c r="Z65" i="13"/>
  <c r="AD63" i="13"/>
  <c r="U62" i="13"/>
  <c r="Z60" i="13"/>
  <c r="AD58" i="13"/>
  <c r="U57" i="13"/>
  <c r="T203" i="13"/>
  <c r="W201" i="13"/>
  <c r="AA199" i="13"/>
  <c r="AD197" i="13"/>
  <c r="T196" i="13"/>
  <c r="W194" i="13"/>
  <c r="AA192" i="13"/>
  <c r="AD190" i="13"/>
  <c r="T189" i="13"/>
  <c r="W187" i="13"/>
  <c r="AA185" i="13"/>
  <c r="AD183" i="13"/>
  <c r="T182" i="13"/>
  <c r="X180" i="13"/>
  <c r="AC178" i="13"/>
  <c r="T177" i="13"/>
  <c r="X175" i="13"/>
  <c r="AC173" i="13"/>
  <c r="T172" i="13"/>
  <c r="X170" i="13"/>
  <c r="AC168" i="13"/>
  <c r="T167" i="13"/>
  <c r="X165" i="13"/>
  <c r="AC163" i="13"/>
  <c r="T162" i="13"/>
  <c r="X160" i="13"/>
  <c r="AC158" i="13"/>
  <c r="T157" i="13"/>
  <c r="X155" i="13"/>
  <c r="AC153" i="13"/>
  <c r="T152" i="13"/>
  <c r="X150" i="13"/>
  <c r="AC148" i="13"/>
  <c r="T147" i="13"/>
  <c r="X145" i="13"/>
  <c r="AC143" i="13"/>
  <c r="T142" i="13"/>
  <c r="X140" i="13"/>
  <c r="AC138" i="13"/>
  <c r="T137" i="13"/>
  <c r="X135" i="13"/>
  <c r="AC133" i="13"/>
  <c r="T132" i="13"/>
  <c r="X130" i="13"/>
  <c r="AC128" i="13"/>
  <c r="T127" i="13"/>
  <c r="X125" i="13"/>
  <c r="AC123" i="13"/>
  <c r="T122" i="13"/>
  <c r="X120" i="13"/>
  <c r="AC118" i="13"/>
  <c r="T117" i="13"/>
  <c r="X115" i="13"/>
  <c r="AC113" i="13"/>
  <c r="T112" i="13"/>
  <c r="X110" i="13"/>
  <c r="AC108" i="13"/>
  <c r="T107" i="13"/>
  <c r="X105" i="13"/>
  <c r="AC103" i="13"/>
  <c r="T102" i="13"/>
  <c r="X100" i="13"/>
  <c r="AC98" i="13"/>
  <c r="T97" i="13"/>
  <c r="X95" i="13"/>
  <c r="AC93" i="13"/>
  <c r="T92" i="13"/>
  <c r="X90" i="13"/>
  <c r="AC88" i="13"/>
  <c r="T87" i="13"/>
  <c r="X85" i="13"/>
  <c r="AC83" i="13"/>
  <c r="T82" i="13"/>
  <c r="X80" i="13"/>
  <c r="AC78" i="13"/>
  <c r="T77" i="13"/>
  <c r="X75" i="13"/>
  <c r="AC73" i="13"/>
  <c r="T72" i="13"/>
  <c r="X70" i="13"/>
  <c r="AC68" i="13"/>
  <c r="T67" i="13"/>
  <c r="X65" i="13"/>
  <c r="AC63" i="13"/>
  <c r="T62" i="13"/>
  <c r="X60" i="13"/>
  <c r="AC58" i="13"/>
  <c r="T57" i="13"/>
  <c r="X55" i="13"/>
  <c r="AC53" i="13"/>
  <c r="T52" i="13"/>
  <c r="X50" i="13"/>
  <c r="AC48" i="13"/>
  <c r="T47" i="13"/>
  <c r="X45" i="13"/>
  <c r="AC43" i="13"/>
  <c r="T42" i="13"/>
  <c r="X40" i="13"/>
  <c r="AC38" i="13"/>
  <c r="T37" i="13"/>
  <c r="X35" i="13"/>
  <c r="AC33" i="13"/>
  <c r="S203" i="13"/>
  <c r="V201" i="13"/>
  <c r="Z199" i="13"/>
  <c r="AC197" i="13"/>
  <c r="S196" i="13"/>
  <c r="V194" i="13"/>
  <c r="Z192" i="13"/>
  <c r="AC190" i="13"/>
  <c r="S189" i="13"/>
  <c r="V187" i="13"/>
  <c r="Z185" i="13"/>
  <c r="AC183" i="13"/>
  <c r="S182" i="13"/>
  <c r="W180" i="13"/>
  <c r="AB178" i="13"/>
  <c r="S177" i="13"/>
  <c r="W175" i="13"/>
  <c r="AB173" i="13"/>
  <c r="S172" i="13"/>
  <c r="W170" i="13"/>
  <c r="AB168" i="13"/>
  <c r="S167" i="13"/>
  <c r="W165" i="13"/>
  <c r="AB163" i="13"/>
  <c r="S162" i="13"/>
  <c r="W160" i="13"/>
  <c r="AB158" i="13"/>
  <c r="S157" i="13"/>
  <c r="W155" i="13"/>
  <c r="AB153" i="13"/>
  <c r="S152" i="13"/>
  <c r="W150" i="13"/>
  <c r="AB148" i="13"/>
  <c r="S147" i="13"/>
  <c r="W145" i="13"/>
  <c r="AB143" i="13"/>
  <c r="S142" i="13"/>
  <c r="W140" i="13"/>
  <c r="AB138" i="13"/>
  <c r="S137" i="13"/>
  <c r="W135" i="13"/>
  <c r="AB133" i="13"/>
  <c r="S132" i="13"/>
  <c r="W130" i="13"/>
  <c r="AB128" i="13"/>
  <c r="S127" i="13"/>
  <c r="W125" i="13"/>
  <c r="AB123" i="13"/>
  <c r="S122" i="13"/>
  <c r="W120" i="13"/>
  <c r="AB118" i="13"/>
  <c r="S117" i="13"/>
  <c r="W115" i="13"/>
  <c r="AB113" i="13"/>
  <c r="S112" i="13"/>
  <c r="W110" i="13"/>
  <c r="AB108" i="13"/>
  <c r="S107" i="13"/>
  <c r="W105" i="13"/>
  <c r="AB103" i="13"/>
  <c r="S102" i="13"/>
  <c r="W100" i="13"/>
  <c r="AB98" i="13"/>
  <c r="S97" i="13"/>
  <c r="W95" i="13"/>
  <c r="AB93" i="13"/>
  <c r="S92" i="13"/>
  <c r="W90" i="13"/>
  <c r="AB88" i="13"/>
  <c r="S87" i="13"/>
  <c r="W85" i="13"/>
  <c r="AB83" i="13"/>
  <c r="S82" i="13"/>
  <c r="W80" i="13"/>
  <c r="AB78" i="13"/>
  <c r="S77" i="13"/>
  <c r="W75" i="13"/>
  <c r="AB73" i="13"/>
  <c r="S72" i="13"/>
  <c r="W70" i="13"/>
  <c r="AB68" i="13"/>
  <c r="S67" i="13"/>
  <c r="W65" i="13"/>
  <c r="AB63" i="13"/>
  <c r="S62" i="13"/>
  <c r="W60" i="13"/>
  <c r="AB58" i="13"/>
  <c r="S57" i="13"/>
  <c r="W55" i="13"/>
  <c r="AB53" i="13"/>
  <c r="S52" i="13"/>
  <c r="W50" i="13"/>
  <c r="AB48" i="13"/>
  <c r="S47" i="13"/>
  <c r="W45" i="13"/>
  <c r="AB43" i="13"/>
  <c r="S42" i="13"/>
  <c r="W40" i="13"/>
  <c r="AB38" i="13"/>
  <c r="S37" i="13"/>
  <c r="W35" i="13"/>
  <c r="AB33" i="13"/>
  <c r="AE202" i="13"/>
  <c r="U201" i="13"/>
  <c r="X199" i="13"/>
  <c r="AB197" i="13"/>
  <c r="AE195" i="13"/>
  <c r="U194" i="13"/>
  <c r="X192" i="13"/>
  <c r="AB190" i="13"/>
  <c r="AE188" i="13"/>
  <c r="U187" i="13"/>
  <c r="X185" i="13"/>
  <c r="AB183" i="13"/>
  <c r="AD202" i="13"/>
  <c r="AA202" i="13"/>
  <c r="AD200" i="13"/>
  <c r="T199" i="13"/>
  <c r="W197" i="13"/>
  <c r="AA195" i="13"/>
  <c r="AD193" i="13"/>
  <c r="T192" i="13"/>
  <c r="W190" i="13"/>
  <c r="AA188" i="13"/>
  <c r="AD186" i="13"/>
  <c r="T185" i="13"/>
  <c r="V183" i="13"/>
  <c r="AA181" i="13"/>
  <c r="AE179" i="13"/>
  <c r="V178" i="13"/>
  <c r="AA176" i="13"/>
  <c r="AE174" i="13"/>
  <c r="V173" i="13"/>
  <c r="AA171" i="13"/>
  <c r="AE169" i="13"/>
  <c r="V168" i="13"/>
  <c r="AA166" i="13"/>
  <c r="AE164" i="13"/>
  <c r="V163" i="13"/>
  <c r="AA161" i="13"/>
  <c r="AE159" i="13"/>
  <c r="V158" i="13"/>
  <c r="AA156" i="13"/>
  <c r="AE154" i="13"/>
  <c r="V153" i="13"/>
  <c r="AA151" i="13"/>
  <c r="AE149" i="13"/>
  <c r="V148" i="13"/>
  <c r="AA146" i="13"/>
  <c r="AE144" i="13"/>
  <c r="V143" i="13"/>
  <c r="AA141" i="13"/>
  <c r="AE139" i="13"/>
  <c r="V138" i="13"/>
  <c r="AA136" i="13"/>
  <c r="AE134" i="13"/>
  <c r="V133" i="13"/>
  <c r="AA131" i="13"/>
  <c r="AE129" i="13"/>
  <c r="V128" i="13"/>
  <c r="AA126" i="13"/>
  <c r="AE124" i="13"/>
  <c r="V123" i="13"/>
  <c r="AA121" i="13"/>
  <c r="AE119" i="13"/>
  <c r="V118" i="13"/>
  <c r="AA116" i="13"/>
  <c r="AE114" i="13"/>
  <c r="V113" i="13"/>
  <c r="AA111" i="13"/>
  <c r="AE109" i="13"/>
  <c r="V108" i="13"/>
  <c r="AA106" i="13"/>
  <c r="AE104" i="13"/>
  <c r="V103" i="13"/>
  <c r="AA101" i="13"/>
  <c r="AE99" i="13"/>
  <c r="V98" i="13"/>
  <c r="AA96" i="13"/>
  <c r="AE94" i="13"/>
  <c r="V93" i="13"/>
  <c r="AA91" i="13"/>
  <c r="AE89" i="13"/>
  <c r="V88" i="13"/>
  <c r="AA86" i="13"/>
  <c r="AE84" i="13"/>
  <c r="V83" i="13"/>
  <c r="AA81" i="13"/>
  <c r="AE79" i="13"/>
  <c r="V78" i="13"/>
  <c r="AA76" i="13"/>
  <c r="AE74" i="13"/>
  <c r="V73" i="13"/>
  <c r="AA71" i="13"/>
  <c r="AE69" i="13"/>
  <c r="V68" i="13"/>
  <c r="AA66" i="13"/>
  <c r="AE64" i="13"/>
  <c r="V63" i="13"/>
  <c r="AA61" i="13"/>
  <c r="AE59" i="13"/>
  <c r="V58" i="13"/>
  <c r="AA56" i="13"/>
  <c r="AE54" i="13"/>
  <c r="V53" i="13"/>
  <c r="AA51" i="13"/>
  <c r="AE49" i="13"/>
  <c r="V48" i="13"/>
  <c r="AA46" i="13"/>
  <c r="AE44" i="13"/>
  <c r="V43" i="13"/>
  <c r="AA41" i="13"/>
  <c r="AE39" i="13"/>
  <c r="V38" i="13"/>
  <c r="AA36" i="13"/>
  <c r="AE34" i="13"/>
  <c r="V33" i="13"/>
  <c r="AA31" i="13"/>
  <c r="W202" i="13"/>
  <c r="AA200" i="13"/>
  <c r="AD198" i="13"/>
  <c r="T197" i="13"/>
  <c r="W195" i="13"/>
  <c r="AA193" i="13"/>
  <c r="AD191" i="13"/>
  <c r="T190" i="13"/>
  <c r="V188" i="13"/>
  <c r="Z186" i="13"/>
  <c r="AC184" i="13"/>
  <c r="S183" i="13"/>
  <c r="W181" i="13"/>
  <c r="AB179" i="13"/>
  <c r="S178" i="13"/>
  <c r="W176" i="13"/>
  <c r="AB174" i="13"/>
  <c r="S173" i="13"/>
  <c r="W171" i="13"/>
  <c r="AB169" i="13"/>
  <c r="S168" i="13"/>
  <c r="W166" i="13"/>
  <c r="AB164" i="13"/>
  <c r="AE203" i="13"/>
  <c r="Z201" i="13"/>
  <c r="AC198" i="13"/>
  <c r="X196" i="13"/>
  <c r="AC193" i="13"/>
  <c r="W191" i="13"/>
  <c r="AC188" i="13"/>
  <c r="V186" i="13"/>
  <c r="S184" i="13"/>
  <c r="X181" i="13"/>
  <c r="V179" i="13"/>
  <c r="AE176" i="13"/>
  <c r="AC174" i="13"/>
  <c r="AA172" i="13"/>
  <c r="V170" i="13"/>
  <c r="T168" i="13"/>
  <c r="AE165" i="13"/>
  <c r="AA163" i="13"/>
  <c r="Z161" i="13"/>
  <c r="Z159" i="13"/>
  <c r="Z157" i="13"/>
  <c r="V155" i="13"/>
  <c r="U153" i="13"/>
  <c r="U151" i="13"/>
  <c r="U149" i="13"/>
  <c r="AE146" i="13"/>
  <c r="AD144" i="13"/>
  <c r="AD142" i="13"/>
  <c r="AD140" i="13"/>
  <c r="AA138" i="13"/>
  <c r="Z136" i="13"/>
  <c r="Z134" i="13"/>
  <c r="Z132" i="13"/>
  <c r="V130" i="13"/>
  <c r="U128" i="13"/>
  <c r="U126" i="13"/>
  <c r="U124" i="13"/>
  <c r="AE121" i="13"/>
  <c r="AD119" i="13"/>
  <c r="AD117" i="13"/>
  <c r="AD115" i="13"/>
  <c r="AA113" i="13"/>
  <c r="Z111" i="13"/>
  <c r="Z109" i="13"/>
  <c r="Z107" i="13"/>
  <c r="V105" i="13"/>
  <c r="U103" i="13"/>
  <c r="U101" i="13"/>
  <c r="U99" i="13"/>
  <c r="AE96" i="13"/>
  <c r="AD94" i="13"/>
  <c r="AD92" i="13"/>
  <c r="AD90" i="13"/>
  <c r="AA88" i="13"/>
  <c r="Z86" i="13"/>
  <c r="Z84" i="13"/>
  <c r="Z82" i="13"/>
  <c r="V80" i="13"/>
  <c r="U78" i="13"/>
  <c r="U76" i="13"/>
  <c r="U74" i="13"/>
  <c r="AE71" i="13"/>
  <c r="AD69" i="13"/>
  <c r="AD67" i="13"/>
  <c r="AD65" i="13"/>
  <c r="AA63" i="13"/>
  <c r="Z61" i="13"/>
  <c r="Z59" i="13"/>
  <c r="Z57" i="13"/>
  <c r="Z55" i="13"/>
  <c r="X53" i="13"/>
  <c r="X51" i="13"/>
  <c r="Z49" i="13"/>
  <c r="AA47" i="13"/>
  <c r="AB45" i="13"/>
  <c r="AA43" i="13"/>
  <c r="AB41" i="13"/>
  <c r="AB39" i="13"/>
  <c r="AC37" i="13"/>
  <c r="AD35" i="13"/>
  <c r="AE33" i="13"/>
  <c r="S32" i="13"/>
  <c r="V30" i="13"/>
  <c r="AA28" i="13"/>
  <c r="AE26" i="13"/>
  <c r="V25" i="13"/>
  <c r="AA23" i="13"/>
  <c r="AE21" i="13"/>
  <c r="V20" i="13"/>
  <c r="AA18" i="13"/>
  <c r="AE16" i="13"/>
  <c r="V15" i="13"/>
  <c r="T14" i="13"/>
  <c r="AE9" i="13"/>
  <c r="AC8" i="13"/>
  <c r="AA7" i="13"/>
  <c r="X6" i="13"/>
  <c r="V5" i="13"/>
  <c r="T4" i="13"/>
  <c r="AB195" i="13"/>
  <c r="U140" i="13"/>
  <c r="AC125" i="13"/>
  <c r="T113" i="13"/>
  <c r="AC102" i="13"/>
  <c r="X92" i="13"/>
  <c r="AC79" i="13"/>
  <c r="X69" i="13"/>
  <c r="T59" i="13"/>
  <c r="T49" i="13"/>
  <c r="V39" i="13"/>
  <c r="AD29" i="13"/>
  <c r="S6" i="13"/>
  <c r="AD203" i="13"/>
  <c r="T201" i="13"/>
  <c r="AB198" i="13"/>
  <c r="W196" i="13"/>
  <c r="AB193" i="13"/>
  <c r="V191" i="13"/>
  <c r="AB188" i="13"/>
  <c r="U186" i="13"/>
  <c r="AA183" i="13"/>
  <c r="V181" i="13"/>
  <c r="U179" i="13"/>
  <c r="AD176" i="13"/>
  <c r="AA174" i="13"/>
  <c r="Z172" i="13"/>
  <c r="U170" i="13"/>
  <c r="AE167" i="13"/>
  <c r="AD165" i="13"/>
  <c r="Z163" i="13"/>
  <c r="X161" i="13"/>
  <c r="X159" i="13"/>
  <c r="X157" i="13"/>
  <c r="U155" i="13"/>
  <c r="T153" i="13"/>
  <c r="T151" i="13"/>
  <c r="T149" i="13"/>
  <c r="AD146" i="13"/>
  <c r="AC144" i="13"/>
  <c r="AC142" i="13"/>
  <c r="AC140" i="13"/>
  <c r="Z138" i="13"/>
  <c r="X136" i="13"/>
  <c r="X134" i="13"/>
  <c r="X132" i="13"/>
  <c r="U130" i="13"/>
  <c r="T128" i="13"/>
  <c r="T126" i="13"/>
  <c r="T124" i="13"/>
  <c r="AD121" i="13"/>
  <c r="AC119" i="13"/>
  <c r="AC117" i="13"/>
  <c r="AC115" i="13"/>
  <c r="Z113" i="13"/>
  <c r="X111" i="13"/>
  <c r="X109" i="13"/>
  <c r="X107" i="13"/>
  <c r="U105" i="13"/>
  <c r="T103" i="13"/>
  <c r="T101" i="13"/>
  <c r="T99" i="13"/>
  <c r="AD96" i="13"/>
  <c r="AC94" i="13"/>
  <c r="AC92" i="13"/>
  <c r="AC90" i="13"/>
  <c r="Z88" i="13"/>
  <c r="X86" i="13"/>
  <c r="X84" i="13"/>
  <c r="X82" i="13"/>
  <c r="U80" i="13"/>
  <c r="T78" i="13"/>
  <c r="T76" i="13"/>
  <c r="T74" i="13"/>
  <c r="AD71" i="13"/>
  <c r="AC69" i="13"/>
  <c r="AC67" i="13"/>
  <c r="AC65" i="13"/>
  <c r="Z63" i="13"/>
  <c r="X61" i="13"/>
  <c r="X59" i="13"/>
  <c r="X57" i="13"/>
  <c r="V55" i="13"/>
  <c r="W53" i="13"/>
  <c r="W51" i="13"/>
  <c r="X49" i="13"/>
  <c r="Z47" i="13"/>
  <c r="AA45" i="13"/>
  <c r="Z43" i="13"/>
  <c r="Z41" i="13"/>
  <c r="AA39" i="13"/>
  <c r="AB37" i="13"/>
  <c r="AC35" i="13"/>
  <c r="AD33" i="13"/>
  <c r="AE31" i="13"/>
  <c r="U30" i="13"/>
  <c r="Z28" i="13"/>
  <c r="AD26" i="13"/>
  <c r="U25" i="13"/>
  <c r="Z23" i="13"/>
  <c r="AD21" i="13"/>
  <c r="U20" i="13"/>
  <c r="Z18" i="13"/>
  <c r="AD16" i="13"/>
  <c r="U15" i="13"/>
  <c r="S14" i="13"/>
  <c r="AD9" i="13"/>
  <c r="AB8" i="13"/>
  <c r="Z7" i="13"/>
  <c r="W6" i="13"/>
  <c r="U5" i="13"/>
  <c r="S4" i="13"/>
  <c r="AB200" i="13"/>
  <c r="AA190" i="13"/>
  <c r="T188" i="13"/>
  <c r="AD185" i="13"/>
  <c r="T183" i="13"/>
  <c r="AE180" i="13"/>
  <c r="AA178" i="13"/>
  <c r="X176" i="13"/>
  <c r="V174" i="13"/>
  <c r="AE171" i="13"/>
  <c r="AC169" i="13"/>
  <c r="AA167" i="13"/>
  <c r="V165" i="13"/>
  <c r="T163" i="13"/>
  <c r="T161" i="13"/>
  <c r="T159" i="13"/>
  <c r="AD156" i="13"/>
  <c r="AC154" i="13"/>
  <c r="AC152" i="13"/>
  <c r="Z148" i="13"/>
  <c r="X146" i="13"/>
  <c r="X144" i="13"/>
  <c r="X142" i="13"/>
  <c r="T138" i="13"/>
  <c r="T134" i="13"/>
  <c r="AD131" i="13"/>
  <c r="AC127" i="13"/>
  <c r="X121" i="13"/>
  <c r="X119" i="13"/>
  <c r="U115" i="13"/>
  <c r="T111" i="13"/>
  <c r="AD106" i="13"/>
  <c r="AC104" i="13"/>
  <c r="Z98" i="13"/>
  <c r="X96" i="13"/>
  <c r="U90" i="13"/>
  <c r="T86" i="13"/>
  <c r="AD81" i="13"/>
  <c r="AC77" i="13"/>
  <c r="AC75" i="13"/>
  <c r="X71" i="13"/>
  <c r="X67" i="13"/>
  <c r="U65" i="13"/>
  <c r="T61" i="13"/>
  <c r="AD56" i="13"/>
  <c r="AD54" i="13"/>
  <c r="S51" i="13"/>
  <c r="U47" i="13"/>
  <c r="T43" i="13"/>
  <c r="U41" i="13"/>
  <c r="W37" i="13"/>
  <c r="W33" i="13"/>
  <c r="U28" i="13"/>
  <c r="Z26" i="13"/>
  <c r="AD24" i="13"/>
  <c r="U23" i="13"/>
  <c r="AD19" i="13"/>
  <c r="U18" i="13"/>
  <c r="Z16" i="13"/>
  <c r="AD11" i="13"/>
  <c r="AB10" i="13"/>
  <c r="Z9" i="13"/>
  <c r="U7" i="13"/>
  <c r="U198" i="13"/>
  <c r="Z195" i="13"/>
  <c r="T193" i="13"/>
  <c r="Z190" i="13"/>
  <c r="S188" i="13"/>
  <c r="AC185" i="13"/>
  <c r="AE182" i="13"/>
  <c r="AD180" i="13"/>
  <c r="Z178" i="13"/>
  <c r="V176" i="13"/>
  <c r="U174" i="13"/>
  <c r="AD171" i="13"/>
  <c r="AA169" i="13"/>
  <c r="Z167" i="13"/>
  <c r="U165" i="13"/>
  <c r="S163" i="13"/>
  <c r="S161" i="13"/>
  <c r="S159" i="13"/>
  <c r="AB154" i="13"/>
  <c r="AB152" i="13"/>
  <c r="AB150" i="13"/>
  <c r="X148" i="13"/>
  <c r="W146" i="13"/>
  <c r="W144" i="13"/>
  <c r="W142" i="13"/>
  <c r="T140" i="13"/>
  <c r="S138" i="13"/>
  <c r="S136" i="13"/>
  <c r="S134" i="13"/>
  <c r="AB129" i="13"/>
  <c r="AB127" i="13"/>
  <c r="AB125" i="13"/>
  <c r="X123" i="13"/>
  <c r="W121" i="13"/>
  <c r="W119" i="13"/>
  <c r="AC203" i="13"/>
  <c r="S201" i="13"/>
  <c r="AA198" i="13"/>
  <c r="V196" i="13"/>
  <c r="Z193" i="13"/>
  <c r="U191" i="13"/>
  <c r="Z188" i="13"/>
  <c r="T186" i="13"/>
  <c r="Z183" i="13"/>
  <c r="U181" i="13"/>
  <c r="T179" i="13"/>
  <c r="AC176" i="13"/>
  <c r="Z174" i="13"/>
  <c r="X172" i="13"/>
  <c r="T170" i="13"/>
  <c r="AD167" i="13"/>
  <c r="AC165" i="13"/>
  <c r="X163" i="13"/>
  <c r="W161" i="13"/>
  <c r="W159" i="13"/>
  <c r="W157" i="13"/>
  <c r="T155" i="13"/>
  <c r="S153" i="13"/>
  <c r="S151" i="13"/>
  <c r="S149" i="13"/>
  <c r="AC146" i="13"/>
  <c r="AB144" i="13"/>
  <c r="AB142" i="13"/>
  <c r="AB140" i="13"/>
  <c r="X138" i="13"/>
  <c r="W136" i="13"/>
  <c r="W134" i="13"/>
  <c r="W132" i="13"/>
  <c r="T130" i="13"/>
  <c r="S128" i="13"/>
  <c r="S126" i="13"/>
  <c r="S124" i="13"/>
  <c r="AC121" i="13"/>
  <c r="AB119" i="13"/>
  <c r="AB117" i="13"/>
  <c r="AB115" i="13"/>
  <c r="X113" i="13"/>
  <c r="W111" i="13"/>
  <c r="W109" i="13"/>
  <c r="W107" i="13"/>
  <c r="T105" i="13"/>
  <c r="S103" i="13"/>
  <c r="S101" i="13"/>
  <c r="S99" i="13"/>
  <c r="AC96" i="13"/>
  <c r="AB94" i="13"/>
  <c r="AB92" i="13"/>
  <c r="AB90" i="13"/>
  <c r="X88" i="13"/>
  <c r="W86" i="13"/>
  <c r="W84" i="13"/>
  <c r="W82" i="13"/>
  <c r="T80" i="13"/>
  <c r="S78" i="13"/>
  <c r="S76" i="13"/>
  <c r="S74" i="13"/>
  <c r="AC71" i="13"/>
  <c r="AB69" i="13"/>
  <c r="AB67" i="13"/>
  <c r="AB65" i="13"/>
  <c r="X63" i="13"/>
  <c r="W61" i="13"/>
  <c r="W59" i="13"/>
  <c r="W57" i="13"/>
  <c r="U55" i="13"/>
  <c r="U53" i="13"/>
  <c r="V51" i="13"/>
  <c r="W49" i="13"/>
  <c r="X47" i="13"/>
  <c r="Z45" i="13"/>
  <c r="X43" i="13"/>
  <c r="X41" i="13"/>
  <c r="Z39" i="13"/>
  <c r="AA37" i="13"/>
  <c r="AB35" i="13"/>
  <c r="AA33" i="13"/>
  <c r="AD31" i="13"/>
  <c r="T30" i="13"/>
  <c r="X28" i="13"/>
  <c r="AC26" i="13"/>
  <c r="T25" i="13"/>
  <c r="X23" i="13"/>
  <c r="AC21" i="13"/>
  <c r="T20" i="13"/>
  <c r="X18" i="13"/>
  <c r="AC16" i="13"/>
  <c r="T15" i="13"/>
  <c r="AE10" i="13"/>
  <c r="AC9" i="13"/>
  <c r="AA8" i="13"/>
  <c r="X7" i="13"/>
  <c r="V6" i="13"/>
  <c r="T5" i="13"/>
  <c r="V198" i="13"/>
  <c r="AC150" i="13"/>
  <c r="T136" i="13"/>
  <c r="AC129" i="13"/>
  <c r="Z123" i="13"/>
  <c r="X117" i="13"/>
  <c r="T109" i="13"/>
  <c r="AC100" i="13"/>
  <c r="X94" i="13"/>
  <c r="T84" i="13"/>
  <c r="Z73" i="13"/>
  <c r="T63" i="13"/>
  <c r="AE52" i="13"/>
  <c r="T45" i="13"/>
  <c r="V35" i="13"/>
  <c r="Z21" i="13"/>
  <c r="AB203" i="13"/>
  <c r="AE200" i="13"/>
  <c r="Z198" i="13"/>
  <c r="AD195" i="13"/>
  <c r="X193" i="13"/>
  <c r="T191" i="13"/>
  <c r="X188" i="13"/>
  <c r="S186" i="13"/>
  <c r="X183" i="13"/>
  <c r="T181" i="13"/>
  <c r="S179" i="13"/>
  <c r="AB176" i="13"/>
  <c r="X174" i="13"/>
  <c r="W172" i="13"/>
  <c r="S170" i="13"/>
  <c r="AC167" i="13"/>
  <c r="AB165" i="13"/>
  <c r="W163" i="13"/>
  <c r="V161" i="13"/>
  <c r="V159" i="13"/>
  <c r="V157" i="13"/>
  <c r="S155" i="13"/>
  <c r="AE152" i="13"/>
  <c r="AE150" i="13"/>
  <c r="AE148" i="13"/>
  <c r="AB146" i="13"/>
  <c r="AA144" i="13"/>
  <c r="AA142" i="13"/>
  <c r="AA140" i="13"/>
  <c r="W138" i="13"/>
  <c r="V136" i="13"/>
  <c r="V134" i="13"/>
  <c r="V132" i="13"/>
  <c r="S130" i="13"/>
  <c r="AE127" i="13"/>
  <c r="AE125" i="13"/>
  <c r="AE123" i="13"/>
  <c r="AB121" i="13"/>
  <c r="AA119" i="13"/>
  <c r="AA117" i="13"/>
  <c r="AA115" i="13"/>
  <c r="W113" i="13"/>
  <c r="V111" i="13"/>
  <c r="V109" i="13"/>
  <c r="V107" i="13"/>
  <c r="S105" i="13"/>
  <c r="AE102" i="13"/>
  <c r="AE100" i="13"/>
  <c r="AE98" i="13"/>
  <c r="AB96" i="13"/>
  <c r="AA94" i="13"/>
  <c r="AA92" i="13"/>
  <c r="AA90" i="13"/>
  <c r="W88" i="13"/>
  <c r="V86" i="13"/>
  <c r="V84" i="13"/>
  <c r="V82" i="13"/>
  <c r="S80" i="13"/>
  <c r="AE77" i="13"/>
  <c r="AE75" i="13"/>
  <c r="AE73" i="13"/>
  <c r="AB71" i="13"/>
  <c r="AA69" i="13"/>
  <c r="AA67" i="13"/>
  <c r="AA65" i="13"/>
  <c r="W63" i="13"/>
  <c r="V61" i="13"/>
  <c r="V59" i="13"/>
  <c r="V57" i="13"/>
  <c r="T55" i="13"/>
  <c r="T53" i="13"/>
  <c r="U51" i="13"/>
  <c r="V49" i="13"/>
  <c r="W47" i="13"/>
  <c r="V45" i="13"/>
  <c r="W43" i="13"/>
  <c r="W41" i="13"/>
  <c r="X39" i="13"/>
  <c r="Z37" i="13"/>
  <c r="AA35" i="13"/>
  <c r="Z33" i="13"/>
  <c r="AC31" i="13"/>
  <c r="S30" i="13"/>
  <c r="W28" i="13"/>
  <c r="AB26" i="13"/>
  <c r="S25" i="13"/>
  <c r="W23" i="13"/>
  <c r="AB21" i="13"/>
  <c r="S20" i="13"/>
  <c r="W18" i="13"/>
  <c r="AB16" i="13"/>
  <c r="S15" i="13"/>
  <c r="AD10" i="13"/>
  <c r="AB9" i="13"/>
  <c r="Z8" i="13"/>
  <c r="W7" i="13"/>
  <c r="U6" i="13"/>
  <c r="S5" i="13"/>
  <c r="AA203" i="13"/>
  <c r="AC200" i="13"/>
  <c r="X198" i="13"/>
  <c r="AC195" i="13"/>
  <c r="V193" i="13"/>
  <c r="S191" i="13"/>
  <c r="U188" i="13"/>
  <c r="AE185" i="13"/>
  <c r="U183" i="13"/>
  <c r="S181" i="13"/>
  <c r="AE178" i="13"/>
  <c r="Z176" i="13"/>
  <c r="W174" i="13"/>
  <c r="V172" i="13"/>
  <c r="AD169" i="13"/>
  <c r="AB167" i="13"/>
  <c r="AA165" i="13"/>
  <c r="U163" i="13"/>
  <c r="U161" i="13"/>
  <c r="U159" i="13"/>
  <c r="AE156" i="13"/>
  <c r="AD154" i="13"/>
  <c r="AD152" i="13"/>
  <c r="AD150" i="13"/>
  <c r="AA148" i="13"/>
  <c r="Z146" i="13"/>
  <c r="Z144" i="13"/>
  <c r="Z142" i="13"/>
  <c r="V140" i="13"/>
  <c r="U138" i="13"/>
  <c r="U136" i="13"/>
  <c r="U134" i="13"/>
  <c r="AE131" i="13"/>
  <c r="AD129" i="13"/>
  <c r="AD127" i="13"/>
  <c r="AD125" i="13"/>
  <c r="AA123" i="13"/>
  <c r="Z121" i="13"/>
  <c r="Z119" i="13"/>
  <c r="Z117" i="13"/>
  <c r="V115" i="13"/>
  <c r="U113" i="13"/>
  <c r="U111" i="13"/>
  <c r="U109" i="13"/>
  <c r="AE106" i="13"/>
  <c r="AD104" i="13"/>
  <c r="AD102" i="13"/>
  <c r="AD100" i="13"/>
  <c r="AA98" i="13"/>
  <c r="Z96" i="13"/>
  <c r="Z94" i="13"/>
  <c r="Z92" i="13"/>
  <c r="V90" i="13"/>
  <c r="U88" i="13"/>
  <c r="U86" i="13"/>
  <c r="U84" i="13"/>
  <c r="AE81" i="13"/>
  <c r="AD79" i="13"/>
  <c r="AD77" i="13"/>
  <c r="AD75" i="13"/>
  <c r="AA73" i="13"/>
  <c r="Z71" i="13"/>
  <c r="Z69" i="13"/>
  <c r="Z67" i="13"/>
  <c r="V65" i="13"/>
  <c r="U63" i="13"/>
  <c r="U61" i="13"/>
  <c r="U59" i="13"/>
  <c r="AE56" i="13"/>
  <c r="S55" i="13"/>
  <c r="S53" i="13"/>
  <c r="T51" i="13"/>
  <c r="U49" i="13"/>
  <c r="V47" i="13"/>
  <c r="U45" i="13"/>
  <c r="U43" i="13"/>
  <c r="V41" i="13"/>
  <c r="W39" i="13"/>
  <c r="X37" i="13"/>
  <c r="Z35" i="13"/>
  <c r="X33" i="13"/>
  <c r="AB31" i="13"/>
  <c r="AE29" i="13"/>
  <c r="V28" i="13"/>
  <c r="AA26" i="13"/>
  <c r="AE24" i="13"/>
  <c r="V23" i="13"/>
  <c r="AA21" i="13"/>
  <c r="AE19" i="13"/>
  <c r="V18" i="13"/>
  <c r="AA16" i="13"/>
  <c r="AE11" i="13"/>
  <c r="AC10" i="13"/>
  <c r="AA9" i="13"/>
  <c r="X8" i="13"/>
  <c r="V7" i="13"/>
  <c r="T6" i="13"/>
  <c r="U193" i="13"/>
  <c r="T88" i="13"/>
  <c r="Z31" i="13"/>
  <c r="W8" i="13"/>
  <c r="AC156" i="13"/>
  <c r="V203" i="13"/>
  <c r="X200" i="13"/>
  <c r="T198" i="13"/>
  <c r="X195" i="13"/>
  <c r="S193" i="13"/>
  <c r="X190" i="13"/>
  <c r="AE187" i="13"/>
  <c r="W185" i="13"/>
  <c r="AD182" i="13"/>
  <c r="AC180" i="13"/>
  <c r="X178" i="13"/>
  <c r="U176" i="13"/>
  <c r="T174" i="13"/>
  <c r="AC171" i="13"/>
  <c r="Z169" i="13"/>
  <c r="X167" i="13"/>
  <c r="T165" i="13"/>
  <c r="AE162" i="13"/>
  <c r="AE160" i="13"/>
  <c r="AE158" i="13"/>
  <c r="AB156" i="13"/>
  <c r="AA154" i="13"/>
  <c r="AA152" i="13"/>
  <c r="AA150" i="13"/>
  <c r="W148" i="13"/>
  <c r="V146" i="13"/>
  <c r="V144" i="13"/>
  <c r="V142" i="13"/>
  <c r="S140" i="13"/>
  <c r="AE137" i="13"/>
  <c r="AE135" i="13"/>
  <c r="AE133" i="13"/>
  <c r="AB131" i="13"/>
  <c r="AA129" i="13"/>
  <c r="AA127" i="13"/>
  <c r="AA125" i="13"/>
  <c r="W123" i="13"/>
  <c r="V121" i="13"/>
  <c r="V119" i="13"/>
  <c r="V117" i="13"/>
  <c r="S115" i="13"/>
  <c r="AE112" i="13"/>
  <c r="AE110" i="13"/>
  <c r="AE108" i="13"/>
  <c r="AB106" i="13"/>
  <c r="AA104" i="13"/>
  <c r="AA102" i="13"/>
  <c r="AA100" i="13"/>
  <c r="W98" i="13"/>
  <c r="V96" i="13"/>
  <c r="V94" i="13"/>
  <c r="V92" i="13"/>
  <c r="S90" i="13"/>
  <c r="AE87" i="13"/>
  <c r="AE85" i="13"/>
  <c r="AE83" i="13"/>
  <c r="AB81" i="13"/>
  <c r="AA79" i="13"/>
  <c r="AA77" i="13"/>
  <c r="AA75" i="13"/>
  <c r="W73" i="13"/>
  <c r="V71" i="13"/>
  <c r="V69" i="13"/>
  <c r="V67" i="13"/>
  <c r="S65" i="13"/>
  <c r="AE62" i="13"/>
  <c r="AE60" i="13"/>
  <c r="AE58" i="13"/>
  <c r="AB56" i="13"/>
  <c r="AB54" i="13"/>
  <c r="AC52" i="13"/>
  <c r="AD50" i="13"/>
  <c r="AE48" i="13"/>
  <c r="AD46" i="13"/>
  <c r="AD44" i="13"/>
  <c r="AE42" i="13"/>
  <c r="S41" i="13"/>
  <c r="T39" i="13"/>
  <c r="U37" i="13"/>
  <c r="T35" i="13"/>
  <c r="T33" i="13"/>
  <c r="W31" i="13"/>
  <c r="AB29" i="13"/>
  <c r="S28" i="13"/>
  <c r="W26" i="13"/>
  <c r="AB24" i="13"/>
  <c r="S23" i="13"/>
  <c r="W21" i="13"/>
  <c r="AB19" i="13"/>
  <c r="S18" i="13"/>
  <c r="W16" i="13"/>
  <c r="AD12" i="13"/>
  <c r="AB11" i="13"/>
  <c r="Z10" i="13"/>
  <c r="W9" i="13"/>
  <c r="U8" i="13"/>
  <c r="S7" i="13"/>
  <c r="G4" i="13"/>
  <c r="Z202" i="13"/>
  <c r="U200" i="13"/>
  <c r="Z197" i="13"/>
  <c r="T195" i="13"/>
  <c r="AC192" i="13"/>
  <c r="AE189" i="13"/>
  <c r="AB187" i="13"/>
  <c r="AE184" i="13"/>
  <c r="AA182" i="13"/>
  <c r="V180" i="13"/>
  <c r="T178" i="13"/>
  <c r="AE175" i="13"/>
  <c r="AA173" i="13"/>
  <c r="X171" i="13"/>
  <c r="V169" i="13"/>
  <c r="AE166" i="13"/>
  <c r="AC164" i="13"/>
  <c r="AB162" i="13"/>
  <c r="AB160" i="13"/>
  <c r="X158" i="13"/>
  <c r="W156" i="13"/>
  <c r="W154" i="13"/>
  <c r="W152" i="13"/>
  <c r="T150" i="13"/>
  <c r="S148" i="13"/>
  <c r="S146" i="13"/>
  <c r="S144" i="13"/>
  <c r="AC141" i="13"/>
  <c r="AB139" i="13"/>
  <c r="AB137" i="13"/>
  <c r="AB135" i="13"/>
  <c r="X133" i="13"/>
  <c r="W131" i="13"/>
  <c r="W129" i="13"/>
  <c r="W127" i="13"/>
  <c r="T125" i="13"/>
  <c r="S123" i="13"/>
  <c r="S121" i="13"/>
  <c r="S119" i="13"/>
  <c r="AC116" i="13"/>
  <c r="AB114" i="13"/>
  <c r="AB112" i="13"/>
  <c r="AB110" i="13"/>
  <c r="X108" i="13"/>
  <c r="W106" i="13"/>
  <c r="W104" i="13"/>
  <c r="W102" i="13"/>
  <c r="T100" i="13"/>
  <c r="S98" i="13"/>
  <c r="S96" i="13"/>
  <c r="S94" i="13"/>
  <c r="AC91" i="13"/>
  <c r="AB89" i="13"/>
  <c r="AB87" i="13"/>
  <c r="AB85" i="13"/>
  <c r="X83" i="13"/>
  <c r="W81" i="13"/>
  <c r="W79" i="13"/>
  <c r="W77" i="13"/>
  <c r="T75" i="13"/>
  <c r="S73" i="13"/>
  <c r="S71" i="13"/>
  <c r="S69" i="13"/>
  <c r="AC66" i="13"/>
  <c r="AB64" i="13"/>
  <c r="AB62" i="13"/>
  <c r="AB60" i="13"/>
  <c r="X58" i="13"/>
  <c r="W56" i="13"/>
  <c r="X54" i="13"/>
  <c r="Z52" i="13"/>
  <c r="AA50" i="13"/>
  <c r="Z48" i="13"/>
  <c r="Z46" i="13"/>
  <c r="AA44" i="13"/>
  <c r="AB42" i="13"/>
  <c r="AC40" i="13"/>
  <c r="AD38" i="13"/>
  <c r="AC36" i="13"/>
  <c r="AC34" i="13"/>
  <c r="AD32" i="13"/>
  <c r="T31" i="13"/>
  <c r="X29" i="13"/>
  <c r="AC27" i="13"/>
  <c r="T26" i="13"/>
  <c r="X24" i="13"/>
  <c r="AC22" i="13"/>
  <c r="T21" i="13"/>
  <c r="X19" i="13"/>
  <c r="AC17" i="13"/>
  <c r="T16" i="13"/>
  <c r="AE14" i="13"/>
  <c r="AC13" i="13"/>
  <c r="AA12" i="13"/>
  <c r="X11" i="13"/>
  <c r="V10" i="13"/>
  <c r="T9" i="13"/>
  <c r="AE4" i="13"/>
  <c r="D4" i="13"/>
  <c r="AA201" i="13"/>
  <c r="AD196" i="13"/>
  <c r="S192" i="13"/>
  <c r="Z187" i="13"/>
  <c r="AB182" i="13"/>
  <c r="W179" i="13"/>
  <c r="T175" i="13"/>
  <c r="AE170" i="13"/>
  <c r="AB166" i="13"/>
  <c r="AA162" i="13"/>
  <c r="AA158" i="13"/>
  <c r="AB155" i="13"/>
  <c r="Z151" i="13"/>
  <c r="AB147" i="13"/>
  <c r="AA143" i="13"/>
  <c r="AC139" i="13"/>
  <c r="AB136" i="13"/>
  <c r="AC132" i="13"/>
  <c r="S129" i="13"/>
  <c r="AD124" i="13"/>
  <c r="T121" i="13"/>
  <c r="AE117" i="13"/>
  <c r="V114" i="13"/>
  <c r="AA110" i="13"/>
  <c r="AA107" i="13"/>
  <c r="AE103" i="13"/>
  <c r="S100" i="13"/>
  <c r="V97" i="13"/>
  <c r="W93" i="13"/>
  <c r="AA89" i="13"/>
  <c r="AB86" i="13"/>
  <c r="AE82" i="13"/>
  <c r="V79" i="13"/>
  <c r="V76" i="13"/>
  <c r="AA72" i="13"/>
  <c r="AE68" i="13"/>
  <c r="AE65" i="13"/>
  <c r="V62" i="13"/>
  <c r="W58" i="13"/>
  <c r="AA55" i="13"/>
  <c r="AE51" i="13"/>
  <c r="X48" i="13"/>
  <c r="AC45" i="13"/>
  <c r="V42" i="13"/>
  <c r="AA38" i="13"/>
  <c r="AE35" i="13"/>
  <c r="X32" i="13"/>
  <c r="W29" i="13"/>
  <c r="S27" i="13"/>
  <c r="S24" i="13"/>
  <c r="S21" i="13"/>
  <c r="AB18" i="13"/>
  <c r="AB15" i="13"/>
  <c r="AB13" i="13"/>
  <c r="Z6" i="13"/>
  <c r="Z4" i="13"/>
  <c r="AC202" i="13"/>
  <c r="U199" i="13"/>
  <c r="AA194" i="13"/>
  <c r="AB189" i="13"/>
  <c r="AD184" i="13"/>
  <c r="AB180" i="13"/>
  <c r="W177" i="13"/>
  <c r="AE172" i="13"/>
  <c r="AE168" i="13"/>
  <c r="Z164" i="13"/>
  <c r="AC160" i="13"/>
  <c r="AA157" i="13"/>
  <c r="Z153" i="13"/>
  <c r="AA149" i="13"/>
  <c r="AC145" i="13"/>
  <c r="AB141" i="13"/>
  <c r="AD137" i="13"/>
  <c r="AB134" i="13"/>
  <c r="AE130" i="13"/>
  <c r="AD126" i="13"/>
  <c r="AE122" i="13"/>
  <c r="U119" i="13"/>
  <c r="T116" i="13"/>
  <c r="X112" i="13"/>
  <c r="AA108" i="13"/>
  <c r="AC105" i="13"/>
  <c r="AD101" i="13"/>
  <c r="U98" i="13"/>
  <c r="U95" i="13"/>
  <c r="X91" i="13"/>
  <c r="AD87" i="13"/>
  <c r="AC84" i="13"/>
  <c r="T81" i="13"/>
  <c r="Z77" i="13"/>
  <c r="AC201" i="13"/>
  <c r="AE196" i="13"/>
  <c r="U192" i="13"/>
  <c r="AA187" i="13"/>
  <c r="AC182" i="13"/>
  <c r="X179" i="13"/>
  <c r="U175" i="13"/>
  <c r="S171" i="13"/>
  <c r="AC166" i="13"/>
  <c r="AC162" i="13"/>
  <c r="AA159" i="13"/>
  <c r="AC155" i="13"/>
  <c r="AB151" i="13"/>
  <c r="AC147" i="13"/>
  <c r="AE143" i="13"/>
  <c r="AD139" i="13"/>
  <c r="AC136" i="13"/>
  <c r="AD132" i="13"/>
  <c r="T129" i="13"/>
  <c r="S125" i="13"/>
  <c r="U121" i="13"/>
  <c r="V202" i="13"/>
  <c r="V197" i="13"/>
  <c r="AE191" i="13"/>
  <c r="AC186" i="13"/>
  <c r="AC181" i="13"/>
  <c r="V177" i="13"/>
  <c r="AB171" i="13"/>
  <c r="V167" i="13"/>
  <c r="X162" i="13"/>
  <c r="S158" i="13"/>
  <c r="AE153" i="13"/>
  <c r="X149" i="13"/>
  <c r="T145" i="13"/>
  <c r="AE140" i="13"/>
  <c r="AA135" i="13"/>
  <c r="V131" i="13"/>
  <c r="AE126" i="13"/>
  <c r="AB122" i="13"/>
  <c r="W118" i="13"/>
  <c r="X114" i="13"/>
  <c r="V110" i="13"/>
  <c r="X106" i="13"/>
  <c r="AB102" i="13"/>
  <c r="W99" i="13"/>
  <c r="V95" i="13"/>
  <c r="V91" i="13"/>
  <c r="X87" i="13"/>
  <c r="W83" i="13"/>
  <c r="Z79" i="13"/>
  <c r="AB75" i="13"/>
  <c r="X72" i="13"/>
  <c r="X68" i="13"/>
  <c r="AA64" i="13"/>
  <c r="S61" i="13"/>
  <c r="AC57" i="13"/>
  <c r="T54" i="13"/>
  <c r="Z50" i="13"/>
  <c r="AE46" i="13"/>
  <c r="S44" i="13"/>
  <c r="V40" i="13"/>
  <c r="AB36" i="13"/>
  <c r="U33" i="13"/>
  <c r="Z30" i="13"/>
  <c r="X27" i="13"/>
  <c r="W24" i="13"/>
  <c r="X21" i="13"/>
  <c r="AD18" i="13"/>
  <c r="AC15" i="13"/>
  <c r="AA13" i="13"/>
  <c r="AA11" i="13"/>
  <c r="AE5" i="13"/>
  <c r="U202" i="13"/>
  <c r="U197" i="13"/>
  <c r="AC191" i="13"/>
  <c r="AA186" i="13"/>
  <c r="AB181" i="13"/>
  <c r="T176" i="13"/>
  <c r="Z171" i="13"/>
  <c r="AD166" i="13"/>
  <c r="W162" i="13"/>
  <c r="AE157" i="13"/>
  <c r="AA153" i="13"/>
  <c r="W149" i="13"/>
  <c r="S145" i="13"/>
  <c r="AA139" i="13"/>
  <c r="V135" i="13"/>
  <c r="U131" i="13"/>
  <c r="AC126" i="13"/>
  <c r="AA122" i="13"/>
  <c r="U118" i="13"/>
  <c r="W114" i="13"/>
  <c r="U110" i="13"/>
  <c r="V106" i="13"/>
  <c r="Z102" i="13"/>
  <c r="V99" i="13"/>
  <c r="T95" i="13"/>
  <c r="U91" i="13"/>
  <c r="W87" i="13"/>
  <c r="U83" i="13"/>
  <c r="X79" i="13"/>
  <c r="V75" i="13"/>
  <c r="W72" i="13"/>
  <c r="W68" i="13"/>
  <c r="Z64" i="13"/>
  <c r="AD60" i="13"/>
  <c r="AB57" i="13"/>
  <c r="S54" i="13"/>
  <c r="V50" i="13"/>
  <c r="AC46" i="13"/>
  <c r="AE43" i="13"/>
  <c r="U40" i="13"/>
  <c r="Z36" i="13"/>
  <c r="S33" i="13"/>
  <c r="X30" i="13"/>
  <c r="W27" i="13"/>
  <c r="V24" i="13"/>
  <c r="V21" i="13"/>
  <c r="AC18" i="13"/>
  <c r="AA15" i="13"/>
  <c r="Z13" i="13"/>
  <c r="Z11" i="13"/>
  <c r="AE7" i="13"/>
  <c r="AD5" i="13"/>
  <c r="T202" i="13"/>
  <c r="S197" i="13"/>
  <c r="AA191" i="13"/>
  <c r="X186" i="13"/>
  <c r="Z181" i="13"/>
  <c r="S176" i="13"/>
  <c r="V171" i="13"/>
  <c r="Z166" i="13"/>
  <c r="V162" i="13"/>
  <c r="AD157" i="13"/>
  <c r="X153" i="13"/>
  <c r="V149" i="13"/>
  <c r="U144" i="13"/>
  <c r="Z139" i="13"/>
  <c r="U135" i="13"/>
  <c r="T131" i="13"/>
  <c r="AB126" i="13"/>
  <c r="Z122" i="13"/>
  <c r="U114" i="13"/>
  <c r="S202" i="13"/>
  <c r="AC196" i="13"/>
  <c r="Z191" i="13"/>
  <c r="W186" i="13"/>
  <c r="AA180" i="13"/>
  <c r="AD175" i="13"/>
  <c r="U171" i="13"/>
  <c r="X166" i="13"/>
  <c r="AE161" i="13"/>
  <c r="AC157" i="13"/>
  <c r="W153" i="13"/>
  <c r="U148" i="13"/>
  <c r="T144" i="13"/>
  <c r="X139" i="13"/>
  <c r="T135" i="13"/>
  <c r="S131" i="13"/>
  <c r="Z126" i="13"/>
  <c r="X122" i="13"/>
  <c r="S118" i="13"/>
  <c r="T114" i="13"/>
  <c r="S110" i="13"/>
  <c r="T106" i="13"/>
  <c r="V102" i="13"/>
  <c r="T98" i="13"/>
  <c r="W94" i="13"/>
  <c r="S91" i="13"/>
  <c r="AE86" i="13"/>
  <c r="S83" i="13"/>
  <c r="T79" i="13"/>
  <c r="S75" i="13"/>
  <c r="W71" i="13"/>
  <c r="T68" i="13"/>
  <c r="W64" i="13"/>
  <c r="AA60" i="13"/>
  <c r="AC56" i="13"/>
  <c r="AD53" i="13"/>
  <c r="T50" i="13"/>
  <c r="X46" i="13"/>
  <c r="S43" i="13"/>
  <c r="S40" i="13"/>
  <c r="W36" i="13"/>
  <c r="AC32" i="13"/>
  <c r="AC29" i="13"/>
  <c r="U27" i="13"/>
  <c r="T24" i="13"/>
  <c r="AE20" i="13"/>
  <c r="AE17" i="13"/>
  <c r="X15" i="13"/>
  <c r="W13" i="13"/>
  <c r="V11" i="13"/>
  <c r="V9" i="13"/>
  <c r="AC7" i="13"/>
  <c r="AB5" i="13"/>
  <c r="F4" i="13"/>
  <c r="AE201" i="13"/>
  <c r="AA196" i="13"/>
  <c r="X191" i="13"/>
  <c r="V185" i="13"/>
  <c r="U180" i="13"/>
  <c r="AC175" i="13"/>
  <c r="T171" i="13"/>
  <c r="V166" i="13"/>
  <c r="AD161" i="13"/>
  <c r="AB157" i="13"/>
  <c r="Z152" i="13"/>
  <c r="T148" i="13"/>
  <c r="Z143" i="13"/>
  <c r="W139" i="13"/>
  <c r="S135" i="13"/>
  <c r="AD130" i="13"/>
  <c r="X126" i="13"/>
  <c r="W122" i="13"/>
  <c r="W117" i="13"/>
  <c r="S114" i="13"/>
  <c r="AD109" i="13"/>
  <c r="S106" i="13"/>
  <c r="AE101" i="13"/>
  <c r="AE97" i="13"/>
  <c r="U94" i="13"/>
  <c r="AE90" i="13"/>
  <c r="AD86" i="13"/>
  <c r="AD82" i="13"/>
  <c r="S79" i="13"/>
  <c r="AD74" i="13"/>
  <c r="U71" i="13"/>
  <c r="S68" i="13"/>
  <c r="V64" i="13"/>
  <c r="V60" i="13"/>
  <c r="Z56" i="13"/>
  <c r="AA53" i="13"/>
  <c r="S50" i="13"/>
  <c r="W46" i="13"/>
  <c r="AD42" i="13"/>
  <c r="AD39" i="13"/>
  <c r="V36" i="13"/>
  <c r="AB32" i="13"/>
  <c r="AA29" i="13"/>
  <c r="T27" i="13"/>
  <c r="AE23" i="13"/>
  <c r="AD20" i="13"/>
  <c r="AD17" i="13"/>
  <c r="W15" i="13"/>
  <c r="V13" i="13"/>
  <c r="U11" i="13"/>
  <c r="U9" i="13"/>
  <c r="AB7" i="13"/>
  <c r="AA5" i="13"/>
  <c r="E4" i="13"/>
  <c r="AE199" i="13"/>
  <c r="AC194" i="13"/>
  <c r="Z189" i="13"/>
  <c r="W184" i="13"/>
  <c r="Z179" i="13"/>
  <c r="S174" i="13"/>
  <c r="W169" i="13"/>
  <c r="AA164" i="13"/>
  <c r="U160" i="13"/>
  <c r="S156" i="13"/>
  <c r="X151" i="13"/>
  <c r="W147" i="13"/>
  <c r="AE142" i="13"/>
  <c r="AC137" i="13"/>
  <c r="W133" i="13"/>
  <c r="V129" i="13"/>
  <c r="AB124" i="13"/>
  <c r="AA120" i="13"/>
  <c r="W116" i="13"/>
  <c r="Z112" i="13"/>
  <c r="W108" i="13"/>
  <c r="Z104" i="13"/>
  <c r="V101" i="13"/>
  <c r="X97" i="13"/>
  <c r="U93" i="13"/>
  <c r="W89" i="13"/>
  <c r="V85" i="13"/>
  <c r="X81" i="13"/>
  <c r="AB77" i="13"/>
  <c r="W74" i="13"/>
  <c r="AA70" i="13"/>
  <c r="Z66" i="13"/>
  <c r="AD62" i="13"/>
  <c r="AB59" i="13"/>
  <c r="AE55" i="13"/>
  <c r="W52" i="13"/>
  <c r="AD48" i="13"/>
  <c r="AD45" i="13"/>
  <c r="U42" i="13"/>
  <c r="X38" i="13"/>
  <c r="AD34" i="13"/>
  <c r="T32" i="13"/>
  <c r="AE28" i="13"/>
  <c r="AD25" i="13"/>
  <c r="AD22" i="13"/>
  <c r="W20" i="13"/>
  <c r="V17" i="13"/>
  <c r="AB14" i="13"/>
  <c r="AB12" i="13"/>
  <c r="AD199" i="13"/>
  <c r="AB194" i="13"/>
  <c r="X189" i="13"/>
  <c r="V184" i="13"/>
  <c r="W178" i="13"/>
  <c r="AE173" i="13"/>
  <c r="U169" i="13"/>
  <c r="X164" i="13"/>
  <c r="T160" i="13"/>
  <c r="AE155" i="13"/>
  <c r="W151" i="13"/>
  <c r="V147" i="13"/>
  <c r="AE141" i="13"/>
  <c r="AA137" i="13"/>
  <c r="U133" i="13"/>
  <c r="U129" i="13"/>
  <c r="AA124" i="13"/>
  <c r="V120" i="13"/>
  <c r="V116" i="13"/>
  <c r="W112" i="13"/>
  <c r="U108" i="13"/>
  <c r="X104" i="13"/>
  <c r="AB100" i="13"/>
  <c r="W97" i="13"/>
  <c r="T93" i="13"/>
  <c r="V89" i="13"/>
  <c r="U85" i="13"/>
  <c r="V81" i="13"/>
  <c r="X77" i="13"/>
  <c r="V74" i="13"/>
  <c r="V70" i="13"/>
  <c r="X66" i="13"/>
  <c r="AC62" i="13"/>
  <c r="AA59" i="13"/>
  <c r="AD55" i="13"/>
  <c r="V52" i="13"/>
  <c r="AA48" i="13"/>
  <c r="S45" i="13"/>
  <c r="AE41" i="13"/>
  <c r="W38" i="13"/>
  <c r="AB34" i="13"/>
  <c r="X31" i="13"/>
  <c r="AD28" i="13"/>
  <c r="AC25" i="13"/>
  <c r="AB22" i="13"/>
  <c r="AC19" i="13"/>
  <c r="U17" i="13"/>
  <c r="AA14" i="13"/>
  <c r="Z12" i="13"/>
  <c r="AA10" i="13"/>
  <c r="AE6" i="13"/>
  <c r="AD4" i="13"/>
  <c r="Z203" i="13"/>
  <c r="AE198" i="13"/>
  <c r="AE192" i="13"/>
  <c r="AC187" i="13"/>
  <c r="W182" i="13"/>
  <c r="AB177" i="13"/>
  <c r="T173" i="13"/>
  <c r="X168" i="13"/>
  <c r="S164" i="13"/>
  <c r="Z158" i="13"/>
  <c r="V154" i="13"/>
  <c r="AD149" i="13"/>
  <c r="AB145" i="13"/>
  <c r="V141" i="13"/>
  <c r="AE136" i="13"/>
  <c r="AA132" i="13"/>
  <c r="W128" i="13"/>
  <c r="U123" i="13"/>
  <c r="AE118" i="13"/>
  <c r="AD114" i="13"/>
  <c r="AB111" i="13"/>
  <c r="AC107" i="13"/>
  <c r="AA103" i="13"/>
  <c r="AB99" i="13"/>
  <c r="AD95" i="13"/>
  <c r="AD91" i="13"/>
  <c r="S88" i="13"/>
  <c r="AA84" i="13"/>
  <c r="AC80" i="13"/>
  <c r="AB76" i="13"/>
  <c r="AD72" i="13"/>
  <c r="U69" i="13"/>
  <c r="S66" i="13"/>
  <c r="AE61" i="13"/>
  <c r="T58" i="13"/>
  <c r="Z54" i="13"/>
  <c r="Z51" i="13"/>
  <c r="AE47" i="13"/>
  <c r="W44" i="13"/>
  <c r="AD40" i="13"/>
  <c r="AD37" i="13"/>
  <c r="V34" i="13"/>
  <c r="AD30" i="13"/>
  <c r="AD27" i="13"/>
  <c r="U14" i="13"/>
  <c r="AB25" i="13"/>
  <c r="AA40" i="13"/>
  <c r="U56" i="13"/>
  <c r="W67" i="13"/>
  <c r="AE78" i="13"/>
  <c r="T91" i="13"/>
  <c r="W103" i="13"/>
  <c r="AD120" i="13"/>
  <c r="AD135" i="13"/>
  <c r="S166" i="13"/>
  <c r="AE181" i="13"/>
  <c r="W199" i="13"/>
  <c r="C6" i="13"/>
  <c r="AD8" i="13"/>
  <c r="T11" i="13"/>
  <c r="V14" i="13"/>
  <c r="Z17" i="13"/>
  <c r="U22" i="13"/>
  <c r="AE25" i="13"/>
  <c r="AB30" i="13"/>
  <c r="U35" i="13"/>
  <c r="AB40" i="13"/>
  <c r="T46" i="13"/>
  <c r="AB51" i="13"/>
  <c r="V56" i="13"/>
  <c r="X62" i="13"/>
  <c r="AE67" i="13"/>
  <c r="U73" i="13"/>
  <c r="U79" i="13"/>
  <c r="T85" i="13"/>
  <c r="W91" i="13"/>
  <c r="Z97" i="13"/>
  <c r="X103" i="13"/>
  <c r="S109" i="13"/>
  <c r="T115" i="13"/>
  <c r="AE120" i="13"/>
  <c r="AE128" i="13"/>
  <c r="AD136" i="13"/>
  <c r="W143" i="13"/>
  <c r="V151" i="13"/>
  <c r="W158" i="13"/>
  <c r="T166" i="13"/>
  <c r="Z173" i="13"/>
  <c r="V182" i="13"/>
  <c r="U190" i="13"/>
  <c r="AC199" i="13"/>
  <c r="T22" i="13"/>
  <c r="AA30" i="13"/>
  <c r="S46" i="13"/>
  <c r="W62" i="13"/>
  <c r="T73" i="13"/>
  <c r="S85" i="13"/>
  <c r="W96" i="13"/>
  <c r="AC114" i="13"/>
  <c r="AA128" i="13"/>
  <c r="U143" i="13"/>
  <c r="X173" i="13"/>
  <c r="AD189" i="13"/>
  <c r="E6" i="13"/>
  <c r="AE8" i="13"/>
  <c r="W11" i="13"/>
  <c r="W14" i="13"/>
  <c r="AA17" i="13"/>
  <c r="V22" i="13"/>
  <c r="S26" i="13"/>
  <c r="AC30" i="13"/>
  <c r="S36" i="13"/>
  <c r="AE40" i="13"/>
  <c r="U46" i="13"/>
  <c r="AC51" i="13"/>
  <c r="X56" i="13"/>
  <c r="Z62" i="13"/>
  <c r="U68" i="13"/>
  <c r="X73" i="13"/>
  <c r="AB79" i="13"/>
  <c r="AA85" i="13"/>
  <c r="Z91" i="13"/>
  <c r="AA97" i="13"/>
  <c r="Z103" i="13"/>
  <c r="AA109" i="13"/>
  <c r="AE115" i="13"/>
  <c r="V122" i="13"/>
  <c r="X129" i="13"/>
  <c r="V137" i="13"/>
  <c r="X143" i="13"/>
  <c r="AC151" i="13"/>
  <c r="AB159" i="13"/>
  <c r="U166" i="13"/>
  <c r="AD174" i="13"/>
  <c r="X182" i="13"/>
  <c r="V190" i="13"/>
  <c r="T200" i="13"/>
  <c r="C4" i="13"/>
  <c r="F6" i="13"/>
  <c r="E9" i="13"/>
  <c r="AC11" i="13"/>
  <c r="X14" i="13"/>
  <c r="AB17" i="13"/>
  <c r="W22" i="13"/>
  <c r="U26" i="13"/>
  <c r="AE30" i="13"/>
  <c r="T36" i="13"/>
  <c r="T41" i="13"/>
  <c r="V46" i="13"/>
  <c r="AD51" i="13"/>
  <c r="AA57" i="13"/>
  <c r="AA62" i="13"/>
  <c r="Z68" i="13"/>
  <c r="X74" i="13"/>
  <c r="AA80" i="13"/>
  <c r="AC85" i="13"/>
  <c r="AB91" i="13"/>
  <c r="AB97" i="13"/>
  <c r="S104" i="13"/>
  <c r="AB109" i="13"/>
  <c r="S116" i="13"/>
  <c r="AC122" i="13"/>
  <c r="Z129" i="13"/>
  <c r="W137" i="13"/>
  <c r="U145" i="13"/>
  <c r="AD151" i="13"/>
  <c r="AC159" i="13"/>
  <c r="W167" i="13"/>
  <c r="S175" i="13"/>
  <c r="Z182" i="13"/>
  <c r="V192" i="13"/>
  <c r="V200" i="13"/>
  <c r="Z14" i="13"/>
  <c r="T18" i="13"/>
  <c r="X22" i="13"/>
  <c r="V26" i="13"/>
  <c r="AC41" i="13"/>
  <c r="U52" i="13"/>
  <c r="AD57" i="13"/>
  <c r="S63" i="13"/>
  <c r="AA68" i="13"/>
  <c r="Z74" i="13"/>
  <c r="AB80" i="13"/>
  <c r="AD85" i="13"/>
  <c r="AE91" i="13"/>
  <c r="AC97" i="13"/>
  <c r="T104" i="13"/>
  <c r="AC109" i="13"/>
  <c r="U116" i="13"/>
  <c r="AD122" i="13"/>
  <c r="AA130" i="13"/>
  <c r="X137" i="13"/>
  <c r="V145" i="13"/>
  <c r="AE151" i="13"/>
  <c r="AD159" i="13"/>
  <c r="U168" i="13"/>
  <c r="V175" i="13"/>
  <c r="T184" i="13"/>
  <c r="W192" i="13"/>
  <c r="W200" i="13"/>
  <c r="AE50" i="13"/>
  <c r="S12" i="13"/>
  <c r="AE18" i="13"/>
  <c r="Z22" i="13"/>
  <c r="X26" i="13"/>
  <c r="U31" i="13"/>
  <c r="X36" i="13"/>
  <c r="AD41" i="13"/>
  <c r="AB47" i="13"/>
  <c r="X52" i="13"/>
  <c r="AE57" i="13"/>
  <c r="AE63" i="13"/>
  <c r="T69" i="13"/>
  <c r="AA74" i="13"/>
  <c r="AD80" i="13"/>
  <c r="S86" i="13"/>
  <c r="W92" i="13"/>
  <c r="AD97" i="13"/>
  <c r="U104" i="13"/>
  <c r="T110" i="13"/>
  <c r="X116" i="13"/>
  <c r="T123" i="13"/>
  <c r="AB130" i="13"/>
  <c r="Z137" i="13"/>
  <c r="AA145" i="13"/>
  <c r="V152" i="13"/>
  <c r="S160" i="13"/>
  <c r="W168" i="13"/>
  <c r="AA175" i="13"/>
  <c r="U184" i="13"/>
  <c r="AD192" i="13"/>
  <c r="Z200" i="13"/>
  <c r="T12" i="13"/>
  <c r="S19" i="13"/>
  <c r="V31" i="13"/>
  <c r="W42" i="13"/>
  <c r="AA52" i="13"/>
  <c r="S58" i="13"/>
  <c r="S64" i="13"/>
  <c r="W69" i="13"/>
  <c r="AB74" i="13"/>
  <c r="AE80" i="13"/>
  <c r="AC86" i="13"/>
  <c r="AE92" i="13"/>
  <c r="X98" i="13"/>
  <c r="V104" i="13"/>
  <c r="Z116" i="13"/>
  <c r="AE138" i="13"/>
  <c r="AD145" i="13"/>
  <c r="X152" i="13"/>
  <c r="V160" i="13"/>
  <c r="Z168" i="13"/>
  <c r="AB175" i="13"/>
  <c r="X184" i="13"/>
  <c r="AE193" i="13"/>
  <c r="AD201" i="13"/>
  <c r="C10" i="34"/>
  <c r="B28" i="4" s="1"/>
  <c r="Z108" i="13"/>
  <c r="AB46" i="13"/>
  <c r="AC14" i="13"/>
  <c r="AB6" i="13"/>
  <c r="AD14" i="13"/>
  <c r="AA22" i="13"/>
  <c r="AC47" i="13"/>
  <c r="AC110" i="13"/>
  <c r="AC6" i="13"/>
  <c r="S9" i="13"/>
  <c r="U12" i="13"/>
  <c r="C15" i="13"/>
  <c r="T19" i="13"/>
  <c r="AE22" i="13"/>
  <c r="Z27" i="13"/>
  <c r="AE36" i="13"/>
  <c r="X42" i="13"/>
  <c r="AB52" i="13"/>
  <c r="U58" i="13"/>
  <c r="T64" i="13"/>
  <c r="S70" i="13"/>
  <c r="AC74" i="13"/>
  <c r="S81" i="13"/>
  <c r="V87" i="13"/>
  <c r="S93" i="13"/>
  <c r="X99" i="13"/>
  <c r="AB104" i="13"/>
  <c r="AD110" i="13"/>
  <c r="AB116" i="13"/>
  <c r="W124" i="13"/>
  <c r="X131" i="13"/>
  <c r="S139" i="13"/>
  <c r="AE145" i="13"/>
  <c r="S154" i="13"/>
  <c r="AA160" i="13"/>
  <c r="AA168" i="13"/>
  <c r="X177" i="13"/>
  <c r="Z184" i="13"/>
  <c r="S194" i="13"/>
  <c r="X202" i="13"/>
  <c r="U158" i="13"/>
  <c r="U36" i="13"/>
  <c r="AA6" i="13"/>
  <c r="V27" i="13"/>
  <c r="AC130" i="13"/>
  <c r="U32" i="13"/>
  <c r="U4" i="13"/>
  <c r="AD6" i="13"/>
  <c r="X9" i="13"/>
  <c r="V12" i="13"/>
  <c r="D15" i="13"/>
  <c r="U19" i="13"/>
  <c r="T23" i="13"/>
  <c r="AA27" i="13"/>
  <c r="V32" i="13"/>
  <c r="V37" i="13"/>
  <c r="Z42" i="13"/>
  <c r="S48" i="13"/>
  <c r="AD52" i="13"/>
  <c r="Z58" i="13"/>
  <c r="U64" i="13"/>
  <c r="T70" i="13"/>
  <c r="U75" i="13"/>
  <c r="U81" i="13"/>
  <c r="Z87" i="13"/>
  <c r="X93" i="13"/>
  <c r="Z99" i="13"/>
  <c r="AA105" i="13"/>
  <c r="S111" i="13"/>
  <c r="AD116" i="13"/>
  <c r="X124" i="13"/>
  <c r="Z131" i="13"/>
  <c r="T139" i="13"/>
  <c r="T146" i="13"/>
  <c r="T154" i="13"/>
  <c r="AD160" i="13"/>
  <c r="S169" i="13"/>
  <c r="Z177" i="13"/>
  <c r="AA184" i="13"/>
  <c r="T194" i="13"/>
  <c r="AB202" i="13"/>
  <c r="B7" i="34"/>
  <c r="V150" i="13"/>
  <c r="H4" i="13"/>
  <c r="S31" i="13"/>
  <c r="H9" i="13"/>
  <c r="AD36" i="13"/>
  <c r="V124" i="13"/>
  <c r="AD47" i="13"/>
  <c r="V4" i="13"/>
  <c r="D7" i="13"/>
  <c r="E10" i="13"/>
  <c r="W12" i="13"/>
  <c r="F15" i="13"/>
  <c r="V19" i="13"/>
  <c r="AB23" i="13"/>
  <c r="AB27" i="13"/>
  <c r="W32" i="13"/>
  <c r="AE37" i="13"/>
  <c r="AA42" i="13"/>
  <c r="T48" i="13"/>
  <c r="Z53" i="13"/>
  <c r="AA58" i="13"/>
  <c r="X64" i="13"/>
  <c r="U70" i="13"/>
  <c r="W76" i="13"/>
  <c r="Z81" i="13"/>
  <c r="AA87" i="13"/>
  <c r="Z93" i="13"/>
  <c r="AA99" i="13"/>
  <c r="AB105" i="13"/>
  <c r="AC111" i="13"/>
  <c r="AE116" i="13"/>
  <c r="Z124" i="13"/>
  <c r="AC131" i="13"/>
  <c r="U139" i="13"/>
  <c r="U146" i="13"/>
  <c r="U154" i="13"/>
  <c r="AB161" i="13"/>
  <c r="T169" i="13"/>
  <c r="AA177" i="13"/>
  <c r="AB184" i="13"/>
  <c r="Z194" i="13"/>
  <c r="X203" i="13"/>
  <c r="H13" i="22"/>
  <c r="F12" i="22"/>
  <c r="D11" i="22"/>
  <c r="G13" i="22"/>
  <c r="E12" i="22"/>
  <c r="C11" i="22"/>
  <c r="D15" i="22"/>
  <c r="H7" i="22"/>
  <c r="F6" i="22"/>
  <c r="D5" i="22"/>
  <c r="H15" i="22"/>
  <c r="C14" i="22"/>
  <c r="E10" i="22"/>
  <c r="E6" i="22"/>
  <c r="G15" i="22"/>
  <c r="D10" i="22"/>
  <c r="D6" i="22"/>
  <c r="F15" i="22"/>
  <c r="H11" i="22"/>
  <c r="C10" i="22"/>
  <c r="C6" i="22"/>
  <c r="C15" i="22"/>
  <c r="F11" i="22"/>
  <c r="G14" i="22"/>
  <c r="F14" i="22"/>
  <c r="H9" i="22"/>
  <c r="H6" i="22"/>
  <c r="E14" i="22"/>
  <c r="G9" i="22"/>
  <c r="G6" i="22"/>
  <c r="D14" i="22"/>
  <c r="H12" i="22"/>
  <c r="F9" i="22"/>
  <c r="G12" i="22"/>
  <c r="E9" i="22"/>
  <c r="D12" i="22"/>
  <c r="D9" i="22"/>
  <c r="F7" i="22"/>
  <c r="G10" i="22"/>
  <c r="C7" i="22"/>
  <c r="D13" i="22"/>
  <c r="H10" i="22"/>
  <c r="C8" i="22"/>
  <c r="G5" i="22"/>
  <c r="C13" i="22"/>
  <c r="F10" i="22"/>
  <c r="F5" i="22"/>
  <c r="G7" i="22"/>
  <c r="E5" i="22"/>
  <c r="E15" i="22"/>
  <c r="E7" i="22"/>
  <c r="C5" i="22"/>
  <c r="D7" i="22"/>
  <c r="C12" i="22"/>
  <c r="C9" i="22"/>
  <c r="A4" i="22"/>
  <c r="AB161" i="24"/>
  <c r="AC202" i="24"/>
  <c r="T201" i="24"/>
  <c r="X199" i="24"/>
  <c r="AC192" i="24"/>
  <c r="T191" i="24"/>
  <c r="X189" i="24"/>
  <c r="AC187" i="24"/>
  <c r="T186" i="24"/>
  <c r="X184" i="24"/>
  <c r="AC182" i="24"/>
  <c r="T181" i="24"/>
  <c r="AC177" i="24"/>
  <c r="T176" i="24"/>
  <c r="AC172" i="24"/>
  <c r="T171" i="24"/>
  <c r="X169" i="24"/>
  <c r="AC167" i="24"/>
  <c r="T166" i="24"/>
  <c r="T161" i="24"/>
  <c r="X159" i="24"/>
  <c r="AC157" i="24"/>
  <c r="X154" i="24"/>
  <c r="AC152" i="24"/>
  <c r="T151" i="24"/>
  <c r="X149" i="24"/>
  <c r="AC147" i="24"/>
  <c r="X144" i="24"/>
  <c r="AB202" i="24"/>
  <c r="S201" i="24"/>
  <c r="W199" i="24"/>
  <c r="AB197" i="24"/>
  <c r="W194" i="24"/>
  <c r="AB192" i="24"/>
  <c r="AB187" i="24"/>
  <c r="S186" i="24"/>
  <c r="W184" i="24"/>
  <c r="AB182" i="24"/>
  <c r="S181" i="24"/>
  <c r="W179" i="24"/>
  <c r="S176" i="24"/>
  <c r="W174" i="24"/>
  <c r="S171" i="24"/>
  <c r="W169" i="24"/>
  <c r="AB167" i="24"/>
  <c r="S166" i="24"/>
  <c r="W164" i="24"/>
  <c r="AB162" i="24"/>
  <c r="S161" i="24"/>
  <c r="W159" i="24"/>
  <c r="AB152" i="24"/>
  <c r="S151" i="24"/>
  <c r="W149" i="24"/>
  <c r="AB147" i="24"/>
  <c r="S146" i="24"/>
  <c r="W144" i="24"/>
  <c r="AB142" i="24"/>
  <c r="S141" i="24"/>
  <c r="S136" i="24"/>
  <c r="W134" i="24"/>
  <c r="AB132" i="24"/>
  <c r="S131" i="24"/>
  <c r="W129" i="24"/>
  <c r="AB127" i="24"/>
  <c r="S126" i="24"/>
  <c r="S121" i="24"/>
  <c r="W119" i="24"/>
  <c r="AB117" i="24"/>
  <c r="W114" i="24"/>
  <c r="AA202" i="24"/>
  <c r="AE200" i="24"/>
  <c r="V199" i="24"/>
  <c r="AA197" i="24"/>
  <c r="V194" i="24"/>
  <c r="AA192" i="24"/>
  <c r="AE190" i="24"/>
  <c r="AA187" i="24"/>
  <c r="AE185" i="24"/>
  <c r="V184" i="24"/>
  <c r="AA182" i="24"/>
  <c r="AA177" i="24"/>
  <c r="AE175" i="24"/>
  <c r="V174" i="24"/>
  <c r="AA172" i="24"/>
  <c r="AE170" i="24"/>
  <c r="V169" i="24"/>
  <c r="AE165" i="24"/>
  <c r="V164" i="24"/>
  <c r="AE160" i="24"/>
  <c r="V159" i="24"/>
  <c r="AA157" i="24"/>
  <c r="AE155" i="24"/>
  <c r="V154" i="24"/>
  <c r="AA152" i="24"/>
  <c r="V149" i="24"/>
  <c r="V144" i="24"/>
  <c r="Z202" i="24"/>
  <c r="AD200" i="24"/>
  <c r="U199" i="24"/>
  <c r="Z197" i="24"/>
  <c r="AD195" i="24"/>
  <c r="U194" i="24"/>
  <c r="Z192" i="24"/>
  <c r="AD190" i="24"/>
  <c r="AD185" i="24"/>
  <c r="U184" i="24"/>
  <c r="Z182" i="24"/>
  <c r="AD180" i="24"/>
  <c r="U179" i="24"/>
  <c r="Z177" i="24"/>
  <c r="AD175" i="24"/>
  <c r="AD170" i="24"/>
  <c r="Z167" i="24"/>
  <c r="AD165" i="24"/>
  <c r="U164" i="24"/>
  <c r="Z162" i="24"/>
  <c r="AD160" i="24"/>
  <c r="U159" i="24"/>
  <c r="Z157" i="24"/>
  <c r="U154" i="24"/>
  <c r="Z152" i="24"/>
  <c r="AD150" i="24"/>
  <c r="Z147" i="24"/>
  <c r="AD145" i="24"/>
  <c r="U144" i="24"/>
  <c r="Z142" i="24"/>
  <c r="Z137" i="24"/>
  <c r="AD135" i="24"/>
  <c r="U134" i="24"/>
  <c r="Z132" i="24"/>
  <c r="U129" i="24"/>
  <c r="Z127" i="24"/>
  <c r="AD125" i="24"/>
  <c r="U124" i="24"/>
  <c r="AD120" i="24"/>
  <c r="U119" i="24"/>
  <c r="Z117" i="24"/>
  <c r="AD115" i="24"/>
  <c r="U114" i="24"/>
  <c r="Z112" i="24"/>
  <c r="U109" i="24"/>
  <c r="U104" i="24"/>
  <c r="Z102" i="24"/>
  <c r="AD100" i="24"/>
  <c r="U99" i="24"/>
  <c r="Z97" i="24"/>
  <c r="AD95" i="24"/>
  <c r="U94" i="24"/>
  <c r="AD202" i="24"/>
  <c r="Z198" i="24"/>
  <c r="Z196" i="24"/>
  <c r="Z194" i="24"/>
  <c r="U192" i="24"/>
  <c r="U190" i="24"/>
  <c r="U188" i="24"/>
  <c r="U186" i="24"/>
  <c r="AD183" i="24"/>
  <c r="AD177" i="24"/>
  <c r="Z173" i="24"/>
  <c r="Z171" i="24"/>
  <c r="Z169" i="24"/>
  <c r="U167" i="24"/>
  <c r="U165" i="24"/>
  <c r="U163" i="24"/>
  <c r="U161" i="24"/>
  <c r="AD156" i="24"/>
  <c r="AD152" i="24"/>
  <c r="Z150" i="24"/>
  <c r="Z148" i="24"/>
  <c r="Z146" i="24"/>
  <c r="Z144" i="24"/>
  <c r="W142" i="24"/>
  <c r="AD136" i="24"/>
  <c r="S135" i="24"/>
  <c r="U133" i="24"/>
  <c r="W131" i="24"/>
  <c r="AA127" i="24"/>
  <c r="AB125" i="24"/>
  <c r="AD123" i="24"/>
  <c r="S122" i="24"/>
  <c r="W118" i="24"/>
  <c r="Z116" i="24"/>
  <c r="AB114" i="24"/>
  <c r="AD112" i="24"/>
  <c r="W109" i="24"/>
  <c r="AA107" i="24"/>
  <c r="AC105" i="24"/>
  <c r="Z100" i="24"/>
  <c r="AC98" i="24"/>
  <c r="S97" i="24"/>
  <c r="V95" i="24"/>
  <c r="Z93" i="24"/>
  <c r="AC91" i="24"/>
  <c r="T90" i="24"/>
  <c r="AC86" i="24"/>
  <c r="X83" i="24"/>
  <c r="AC81" i="24"/>
  <c r="T80" i="24"/>
  <c r="X78" i="24"/>
  <c r="AC76" i="24"/>
  <c r="T75" i="24"/>
  <c r="X73" i="24"/>
  <c r="AC66" i="24"/>
  <c r="T65" i="24"/>
  <c r="X63" i="24"/>
  <c r="AC61" i="24"/>
  <c r="T60" i="24"/>
  <c r="X58" i="24"/>
  <c r="AC56" i="24"/>
  <c r="T55" i="24"/>
  <c r="X53" i="24"/>
  <c r="T50" i="24"/>
  <c r="AC46" i="24"/>
  <c r="T45" i="24"/>
  <c r="X43" i="24"/>
  <c r="AC41" i="24"/>
  <c r="T40" i="24"/>
  <c r="X38" i="24"/>
  <c r="X33" i="24"/>
  <c r="AC31" i="24"/>
  <c r="X28" i="24"/>
  <c r="AC26" i="24"/>
  <c r="T25" i="24"/>
  <c r="X23" i="24"/>
  <c r="AC21" i="24"/>
  <c r="T20" i="24"/>
  <c r="AC16" i="24"/>
  <c r="T15" i="24"/>
  <c r="AE10" i="24"/>
  <c r="AC9" i="24"/>
  <c r="X7" i="24"/>
  <c r="V6" i="24"/>
  <c r="T5" i="24"/>
  <c r="X198" i="24"/>
  <c r="X196" i="24"/>
  <c r="T194" i="24"/>
  <c r="T192" i="24"/>
  <c r="T190" i="24"/>
  <c r="AC185" i="24"/>
  <c r="AC183" i="24"/>
  <c r="AC181" i="24"/>
  <c r="X177" i="24"/>
  <c r="X175" i="24"/>
  <c r="X173" i="24"/>
  <c r="X171" i="24"/>
  <c r="T169" i="24"/>
  <c r="T167" i="24"/>
  <c r="T165" i="24"/>
  <c r="AC156" i="24"/>
  <c r="AC154" i="24"/>
  <c r="X152" i="24"/>
  <c r="X150" i="24"/>
  <c r="X148" i="24"/>
  <c r="X146" i="24"/>
  <c r="T144" i="24"/>
  <c r="V142" i="24"/>
  <c r="AC136" i="24"/>
  <c r="AE134" i="24"/>
  <c r="T133" i="24"/>
  <c r="V131" i="24"/>
  <c r="X129" i="24"/>
  <c r="X127" i="24"/>
  <c r="AA125" i="24"/>
  <c r="AC123" i="24"/>
  <c r="V118" i="24"/>
  <c r="X116" i="24"/>
  <c r="AC112" i="24"/>
  <c r="S111" i="24"/>
  <c r="V109" i="24"/>
  <c r="X107" i="24"/>
  <c r="AB105" i="24"/>
  <c r="AE103" i="24"/>
  <c r="X100" i="24"/>
  <c r="AB98" i="24"/>
  <c r="U95" i="24"/>
  <c r="X93" i="24"/>
  <c r="AB91" i="24"/>
  <c r="S90" i="24"/>
  <c r="W88" i="24"/>
  <c r="W83" i="24"/>
  <c r="AB81" i="24"/>
  <c r="S80" i="24"/>
  <c r="W78" i="24"/>
  <c r="AB76" i="24"/>
  <c r="W73" i="24"/>
  <c r="AB71" i="24"/>
  <c r="S70" i="24"/>
  <c r="AB66" i="24"/>
  <c r="S65" i="24"/>
  <c r="W63" i="24"/>
  <c r="AB61" i="24"/>
  <c r="S60" i="24"/>
  <c r="AB56" i="24"/>
  <c r="S55" i="24"/>
  <c r="S50" i="24"/>
  <c r="W48" i="24"/>
  <c r="AB46" i="24"/>
  <c r="S45" i="24"/>
  <c r="W43" i="24"/>
  <c r="AB41" i="24"/>
  <c r="S40" i="24"/>
  <c r="W38" i="24"/>
  <c r="W33" i="24"/>
  <c r="AB31" i="24"/>
  <c r="S30" i="24"/>
  <c r="W28" i="24"/>
  <c r="AB26" i="24"/>
  <c r="S25" i="24"/>
  <c r="W23" i="24"/>
  <c r="AB21" i="24"/>
  <c r="S15" i="24"/>
  <c r="AD10" i="24"/>
  <c r="AB9" i="24"/>
  <c r="Z8" i="24"/>
  <c r="W7" i="24"/>
  <c r="U6" i="24"/>
  <c r="S5" i="24"/>
  <c r="W202" i="24"/>
  <c r="W198" i="24"/>
  <c r="W196" i="24"/>
  <c r="S192" i="24"/>
  <c r="S190" i="24"/>
  <c r="S188" i="24"/>
  <c r="AB185" i="24"/>
  <c r="AB183" i="24"/>
  <c r="W177" i="24"/>
  <c r="W175" i="24"/>
  <c r="W173" i="24"/>
  <c r="S169" i="24"/>
  <c r="S167" i="24"/>
  <c r="S165" i="24"/>
  <c r="S163" i="24"/>
  <c r="AB160" i="24"/>
  <c r="AB156" i="24"/>
  <c r="AB154" i="24"/>
  <c r="W152" i="24"/>
  <c r="W150" i="24"/>
  <c r="W148" i="24"/>
  <c r="S144" i="24"/>
  <c r="U142" i="24"/>
  <c r="AB136" i="24"/>
  <c r="AD134" i="24"/>
  <c r="S133" i="24"/>
  <c r="U131" i="24"/>
  <c r="V129" i="24"/>
  <c r="W127" i="24"/>
  <c r="AB123" i="24"/>
  <c r="AD121" i="24"/>
  <c r="U118" i="24"/>
  <c r="W116" i="24"/>
  <c r="Z114" i="24"/>
  <c r="AB112" i="24"/>
  <c r="AE110" i="24"/>
  <c r="T109" i="24"/>
  <c r="W107" i="24"/>
  <c r="AA105" i="24"/>
  <c r="AA98" i="24"/>
  <c r="AD96" i="24"/>
  <c r="T95" i="24"/>
  <c r="W93" i="24"/>
  <c r="AA91" i="24"/>
  <c r="AE89" i="24"/>
  <c r="V88" i="24"/>
  <c r="AA86" i="24"/>
  <c r="AA81" i="24"/>
  <c r="AE79" i="24"/>
  <c r="V78" i="24"/>
  <c r="AA76" i="24"/>
  <c r="AE74" i="24"/>
  <c r="V73" i="24"/>
  <c r="AA71" i="24"/>
  <c r="AA66" i="24"/>
  <c r="AE64" i="24"/>
  <c r="V63" i="24"/>
  <c r="AE59" i="24"/>
  <c r="V58" i="24"/>
  <c r="AA56" i="24"/>
  <c r="AE54" i="24"/>
  <c r="V53" i="24"/>
  <c r="AE49" i="24"/>
  <c r="V48" i="24"/>
  <c r="AA46" i="24"/>
  <c r="V43" i="24"/>
  <c r="AA41" i="24"/>
  <c r="AE39" i="24"/>
  <c r="V38" i="24"/>
  <c r="V33" i="24"/>
  <c r="AA31" i="24"/>
  <c r="AE29" i="24"/>
  <c r="V28" i="24"/>
  <c r="AA26" i="24"/>
  <c r="AE24" i="24"/>
  <c r="AA21" i="24"/>
  <c r="AE19" i="24"/>
  <c r="AA16" i="24"/>
  <c r="AE11" i="24"/>
  <c r="AC10" i="24"/>
  <c r="AA9" i="24"/>
  <c r="X8" i="24"/>
  <c r="V7" i="24"/>
  <c r="H4" i="24"/>
  <c r="V198" i="24"/>
  <c r="V196" i="24"/>
  <c r="AE193" i="24"/>
  <c r="AE191" i="24"/>
  <c r="AE189" i="24"/>
  <c r="AE187" i="24"/>
  <c r="AA185" i="24"/>
  <c r="AA183" i="24"/>
  <c r="AA181" i="24"/>
  <c r="V175" i="24"/>
  <c r="V173" i="24"/>
  <c r="V171" i="24"/>
  <c r="AE168" i="24"/>
  <c r="AE166" i="24"/>
  <c r="AE164" i="24"/>
  <c r="AE162" i="24"/>
  <c r="AA156" i="24"/>
  <c r="V152" i="24"/>
  <c r="V150" i="24"/>
  <c r="V148" i="24"/>
  <c r="V146" i="24"/>
  <c r="AE143" i="24"/>
  <c r="T142" i="24"/>
  <c r="V140" i="24"/>
  <c r="AA136" i="24"/>
  <c r="AC134" i="24"/>
  <c r="AE132" i="24"/>
  <c r="T129" i="24"/>
  <c r="V127" i="24"/>
  <c r="X125" i="24"/>
  <c r="AA123" i="24"/>
  <c r="T118" i="24"/>
  <c r="V116" i="24"/>
  <c r="X114" i="24"/>
  <c r="AA112" i="24"/>
  <c r="S109" i="24"/>
  <c r="V107" i="24"/>
  <c r="Z105" i="24"/>
  <c r="AC103" i="24"/>
  <c r="V100" i="24"/>
  <c r="Z98" i="24"/>
  <c r="AC96" i="24"/>
  <c r="S95" i="24"/>
  <c r="V93" i="24"/>
  <c r="Z91" i="24"/>
  <c r="U88" i="24"/>
  <c r="U83" i="24"/>
  <c r="Z81" i="24"/>
  <c r="AD79" i="24"/>
  <c r="U78" i="24"/>
  <c r="Z76" i="24"/>
  <c r="AD74" i="24"/>
  <c r="U73" i="24"/>
  <c r="AD69" i="24"/>
  <c r="Z66" i="24"/>
  <c r="AD64" i="24"/>
  <c r="U63" i="24"/>
  <c r="Z61" i="24"/>
  <c r="AD59" i="24"/>
  <c r="U58" i="24"/>
  <c r="Z56" i="24"/>
  <c r="AD54" i="24"/>
  <c r="AD49" i="24"/>
  <c r="Z46" i="24"/>
  <c r="AD44" i="24"/>
  <c r="U43" i="24"/>
  <c r="Z41" i="24"/>
  <c r="AD39" i="24"/>
  <c r="U38" i="24"/>
  <c r="Z36" i="24"/>
  <c r="U33" i="24"/>
  <c r="AD29" i="24"/>
  <c r="U28" i="24"/>
  <c r="Z26" i="24"/>
  <c r="AD24" i="24"/>
  <c r="U23" i="24"/>
  <c r="Z21" i="24"/>
  <c r="Z16" i="24"/>
  <c r="AD11" i="24"/>
  <c r="AB10" i="24"/>
  <c r="Z9" i="24"/>
  <c r="U7" i="24"/>
  <c r="S6" i="24"/>
  <c r="G4" i="24"/>
  <c r="U202" i="24"/>
  <c r="U198" i="24"/>
  <c r="U196" i="24"/>
  <c r="AD193" i="24"/>
  <c r="AD191" i="24"/>
  <c r="AD187" i="24"/>
  <c r="Z185" i="24"/>
  <c r="Z183" i="24"/>
  <c r="U177" i="24"/>
  <c r="U175" i="24"/>
  <c r="U173" i="24"/>
  <c r="U171" i="24"/>
  <c r="AD168" i="24"/>
  <c r="AD166" i="24"/>
  <c r="AD164" i="24"/>
  <c r="Z160" i="24"/>
  <c r="Z156" i="24"/>
  <c r="Z154" i="24"/>
  <c r="U152" i="24"/>
  <c r="U150" i="24"/>
  <c r="U148" i="24"/>
  <c r="U146" i="24"/>
  <c r="AD143" i="24"/>
  <c r="Z136" i="24"/>
  <c r="AB134" i="24"/>
  <c r="AD132" i="24"/>
  <c r="AE130" i="24"/>
  <c r="S129" i="24"/>
  <c r="U127" i="24"/>
  <c r="W125" i="24"/>
  <c r="Z123" i="24"/>
  <c r="AB121" i="24"/>
  <c r="S118" i="24"/>
  <c r="V114" i="24"/>
  <c r="X112" i="24"/>
  <c r="AB110" i="24"/>
  <c r="AE108" i="24"/>
  <c r="U107" i="24"/>
  <c r="X105" i="24"/>
  <c r="U100" i="24"/>
  <c r="X98" i="24"/>
  <c r="AE94" i="24"/>
  <c r="U93" i="24"/>
  <c r="X91" i="24"/>
  <c r="AC89" i="24"/>
  <c r="T88" i="24"/>
  <c r="X86" i="24"/>
  <c r="T83" i="24"/>
  <c r="X81" i="24"/>
  <c r="AC79" i="24"/>
  <c r="T78" i="24"/>
  <c r="AC74" i="24"/>
  <c r="T73" i="24"/>
  <c r="X71" i="24"/>
  <c r="X66" i="24"/>
  <c r="AC64" i="24"/>
  <c r="T63" i="24"/>
  <c r="X61" i="24"/>
  <c r="AC59" i="24"/>
  <c r="X56" i="24"/>
  <c r="AC54" i="24"/>
  <c r="T53" i="24"/>
  <c r="AC49" i="24"/>
  <c r="T48" i="24"/>
  <c r="X46" i="24"/>
  <c r="AC44" i="24"/>
  <c r="T43" i="24"/>
  <c r="X41" i="24"/>
  <c r="AC39" i="24"/>
  <c r="T33" i="24"/>
  <c r="X31" i="24"/>
  <c r="AC29" i="24"/>
  <c r="T28" i="24"/>
  <c r="X26" i="24"/>
  <c r="AC24" i="24"/>
  <c r="T23" i="24"/>
  <c r="X21" i="24"/>
  <c r="X16" i="24"/>
  <c r="AE12" i="24"/>
  <c r="AC11" i="24"/>
  <c r="AA10" i="24"/>
  <c r="X9" i="24"/>
  <c r="V8" i="24"/>
  <c r="T7" i="24"/>
  <c r="F4" i="24"/>
  <c r="S198" i="24"/>
  <c r="AB195" i="24"/>
  <c r="AB191" i="24"/>
  <c r="AB189" i="24"/>
  <c r="W187" i="24"/>
  <c r="W185" i="24"/>
  <c r="W183" i="24"/>
  <c r="W181" i="24"/>
  <c r="S177" i="24"/>
  <c r="S175" i="24"/>
  <c r="AB170" i="24"/>
  <c r="AB168" i="24"/>
  <c r="AB166" i="24"/>
  <c r="AB164" i="24"/>
  <c r="W162" i="24"/>
  <c r="W156" i="24"/>
  <c r="S154" i="24"/>
  <c r="S152" i="24"/>
  <c r="S150" i="24"/>
  <c r="S148" i="24"/>
  <c r="AB143" i="24"/>
  <c r="AD141" i="24"/>
  <c r="S140" i="24"/>
  <c r="W136" i="24"/>
  <c r="Z134" i="24"/>
  <c r="AA132" i="24"/>
  <c r="AB130" i="24"/>
  <c r="AD128" i="24"/>
  <c r="U125" i="24"/>
  <c r="W123" i="24"/>
  <c r="AD117" i="24"/>
  <c r="AE115" i="24"/>
  <c r="S114" i="24"/>
  <c r="V112" i="24"/>
  <c r="Z110" i="24"/>
  <c r="AC108" i="24"/>
  <c r="S107" i="24"/>
  <c r="V105" i="24"/>
  <c r="S100" i="24"/>
  <c r="V98" i="24"/>
  <c r="Z96" i="24"/>
  <c r="AC94" i="24"/>
  <c r="S93" i="24"/>
  <c r="V91" i="24"/>
  <c r="AA89" i="24"/>
  <c r="AE87" i="24"/>
  <c r="V81" i="24"/>
  <c r="AA79" i="24"/>
  <c r="AE77" i="24"/>
  <c r="V76" i="24"/>
  <c r="AA74" i="24"/>
  <c r="AD203" i="24"/>
  <c r="AD201" i="24"/>
  <c r="AD199" i="24"/>
  <c r="Z195" i="24"/>
  <c r="Z193" i="24"/>
  <c r="Z189" i="24"/>
  <c r="U187" i="24"/>
  <c r="U185" i="24"/>
  <c r="U183" i="24"/>
  <c r="U181" i="24"/>
  <c r="AD174" i="24"/>
  <c r="AD172" i="24"/>
  <c r="Z170" i="24"/>
  <c r="Z166" i="24"/>
  <c r="Z164" i="24"/>
  <c r="U162" i="24"/>
  <c r="U160" i="24"/>
  <c r="U158" i="24"/>
  <c r="AD153" i="24"/>
  <c r="AD151" i="24"/>
  <c r="AD149" i="24"/>
  <c r="AD147" i="24"/>
  <c r="Z145" i="24"/>
  <c r="AB141" i="24"/>
  <c r="AD139" i="24"/>
  <c r="V134" i="24"/>
  <c r="W132" i="24"/>
  <c r="Z130" i="24"/>
  <c r="AB128" i="24"/>
  <c r="AD126" i="24"/>
  <c r="S125" i="24"/>
  <c r="W121" i="24"/>
  <c r="Z119" i="24"/>
  <c r="AB115" i="24"/>
  <c r="AD113" i="24"/>
  <c r="T112" i="24"/>
  <c r="W110" i="24"/>
  <c r="AA108" i="24"/>
  <c r="AD106" i="24"/>
  <c r="T105" i="24"/>
  <c r="W103" i="24"/>
  <c r="W96" i="24"/>
  <c r="AA94" i="24"/>
  <c r="AD92" i="24"/>
  <c r="T91" i="24"/>
  <c r="X89" i="24"/>
  <c r="AC87" i="24"/>
  <c r="T86" i="24"/>
  <c r="X84" i="24"/>
  <c r="X79" i="24"/>
  <c r="AC77" i="24"/>
  <c r="T76" i="24"/>
  <c r="X74" i="24"/>
  <c r="AC72" i="24"/>
  <c r="T71" i="24"/>
  <c r="X69" i="24"/>
  <c r="X64" i="24"/>
  <c r="AC62" i="24"/>
  <c r="T61" i="24"/>
  <c r="AC57" i="24"/>
  <c r="T56" i="24"/>
  <c r="X54" i="24"/>
  <c r="AC52" i="24"/>
  <c r="T51" i="24"/>
  <c r="AB203" i="24"/>
  <c r="AB201" i="24"/>
  <c r="AB199" i="24"/>
  <c r="W195" i="24"/>
  <c r="W193" i="24"/>
  <c r="W191" i="24"/>
  <c r="S189" i="24"/>
  <c r="S183" i="24"/>
  <c r="AB180" i="24"/>
  <c r="AB178" i="24"/>
  <c r="AB176" i="24"/>
  <c r="AB174" i="24"/>
  <c r="W172" i="24"/>
  <c r="W168" i="24"/>
  <c r="W166" i="24"/>
  <c r="S162" i="24"/>
  <c r="S160" i="24"/>
  <c r="S158" i="24"/>
  <c r="AB155" i="24"/>
  <c r="AB153" i="24"/>
  <c r="AB151" i="24"/>
  <c r="W147" i="24"/>
  <c r="Z141" i="24"/>
  <c r="AB139" i="24"/>
  <c r="AD137" i="24"/>
  <c r="AE135" i="24"/>
  <c r="S134" i="24"/>
  <c r="U132" i="24"/>
  <c r="W130" i="24"/>
  <c r="Z128" i="24"/>
  <c r="AB126" i="24"/>
  <c r="U121" i="24"/>
  <c r="V119" i="24"/>
  <c r="W117" i="24"/>
  <c r="Z115" i="24"/>
  <c r="AB113" i="24"/>
  <c r="AE111" i="24"/>
  <c r="U110" i="24"/>
  <c r="AE104" i="24"/>
  <c r="X101" i="24"/>
  <c r="AB99" i="24"/>
  <c r="AE97" i="24"/>
  <c r="U96" i="24"/>
  <c r="X94" i="24"/>
  <c r="AB92" i="24"/>
  <c r="AE90" i="24"/>
  <c r="AA87" i="24"/>
  <c r="AE85" i="24"/>
  <c r="V84" i="24"/>
  <c r="AE80" i="24"/>
  <c r="V79" i="24"/>
  <c r="AA77" i="24"/>
  <c r="AE75" i="24"/>
  <c r="AE70" i="24"/>
  <c r="V69" i="24"/>
  <c r="AA67" i="24"/>
  <c r="AE65" i="24"/>
  <c r="AA62" i="24"/>
  <c r="AE60" i="24"/>
  <c r="V59" i="24"/>
  <c r="AA57" i="24"/>
  <c r="V54" i="24"/>
  <c r="AA52" i="24"/>
  <c r="AE50" i="24"/>
  <c r="V49" i="24"/>
  <c r="AA47" i="24"/>
  <c r="AE45" i="24"/>
  <c r="AA42" i="24"/>
  <c r="AA37" i="24"/>
  <c r="AE35" i="24"/>
  <c r="V34" i="24"/>
  <c r="AA32" i="24"/>
  <c r="AE30" i="24"/>
  <c r="V29" i="24"/>
  <c r="AA27" i="24"/>
  <c r="V24" i="24"/>
  <c r="AE20" i="24"/>
  <c r="V19" i="24"/>
  <c r="AA17" i="24"/>
  <c r="V203" i="24"/>
  <c r="AA199" i="24"/>
  <c r="AA196" i="24"/>
  <c r="AE192" i="24"/>
  <c r="AE188" i="24"/>
  <c r="AA178" i="24"/>
  <c r="AE171" i="24"/>
  <c r="V168" i="24"/>
  <c r="V165" i="24"/>
  <c r="AA161" i="24"/>
  <c r="AE157" i="24"/>
  <c r="AE154" i="24"/>
  <c r="V151" i="24"/>
  <c r="AA144" i="24"/>
  <c r="AC137" i="24"/>
  <c r="T135" i="24"/>
  <c r="AC131" i="24"/>
  <c r="X128" i="24"/>
  <c r="AC125" i="24"/>
  <c r="X122" i="24"/>
  <c r="V113" i="24"/>
  <c r="T110" i="24"/>
  <c r="AB107" i="24"/>
  <c r="Z104" i="24"/>
  <c r="AD98" i="24"/>
  <c r="AB95" i="24"/>
  <c r="AA92" i="24"/>
  <c r="U90" i="24"/>
  <c r="U84" i="24"/>
  <c r="AD81" i="24"/>
  <c r="AD78" i="24"/>
  <c r="AD75" i="24"/>
  <c r="AB70" i="24"/>
  <c r="S68" i="24"/>
  <c r="AA65" i="24"/>
  <c r="AD57" i="24"/>
  <c r="X55" i="24"/>
  <c r="AB52" i="24"/>
  <c r="W50" i="24"/>
  <c r="AB47" i="24"/>
  <c r="X45" i="24"/>
  <c r="AD42" i="24"/>
  <c r="S38" i="24"/>
  <c r="AA33" i="24"/>
  <c r="S31" i="24"/>
  <c r="AC28" i="24"/>
  <c r="U26" i="24"/>
  <c r="AE23" i="24"/>
  <c r="W21" i="24"/>
  <c r="T19" i="24"/>
  <c r="V10" i="24"/>
  <c r="AA7" i="24"/>
  <c r="Z4" i="24"/>
  <c r="U203" i="24"/>
  <c r="Z199" i="24"/>
  <c r="AC195" i="24"/>
  <c r="AD192" i="24"/>
  <c r="AD188" i="24"/>
  <c r="X185" i="24"/>
  <c r="Z178" i="24"/>
  <c r="AD171" i="24"/>
  <c r="U168" i="24"/>
  <c r="AC164" i="24"/>
  <c r="Z161" i="24"/>
  <c r="AD157" i="24"/>
  <c r="T154" i="24"/>
  <c r="AC143" i="24"/>
  <c r="AE140" i="24"/>
  <c r="AA134" i="24"/>
  <c r="AB131" i="24"/>
  <c r="W128" i="24"/>
  <c r="V125" i="24"/>
  <c r="W122" i="24"/>
  <c r="S119" i="24"/>
  <c r="U113" i="24"/>
  <c r="S110" i="24"/>
  <c r="T107" i="24"/>
  <c r="X104" i="24"/>
  <c r="W98" i="24"/>
  <c r="AA95" i="24"/>
  <c r="X92" i="24"/>
  <c r="T84" i="24"/>
  <c r="W81" i="24"/>
  <c r="AC78" i="24"/>
  <c r="AC75" i="24"/>
  <c r="S73" i="24"/>
  <c r="AE67" i="24"/>
  <c r="Z65" i="24"/>
  <c r="AD62" i="24"/>
  <c r="AB57" i="24"/>
  <c r="W55" i="24"/>
  <c r="Z52" i="24"/>
  <c r="V50" i="24"/>
  <c r="Z47" i="24"/>
  <c r="W45" i="24"/>
  <c r="AC42" i="24"/>
  <c r="Z33" i="24"/>
  <c r="AD30" i="24"/>
  <c r="AB28" i="24"/>
  <c r="T26" i="24"/>
  <c r="AD23" i="24"/>
  <c r="V21" i="24"/>
  <c r="S19" i="24"/>
  <c r="AD16" i="24"/>
  <c r="U10" i="24"/>
  <c r="Z7" i="24"/>
  <c r="X4" i="24"/>
  <c r="T203" i="24"/>
  <c r="T199" i="24"/>
  <c r="AA195" i="24"/>
  <c r="X192" i="24"/>
  <c r="AC188" i="24"/>
  <c r="X178" i="24"/>
  <c r="AE174" i="24"/>
  <c r="T168" i="24"/>
  <c r="AA164" i="24"/>
  <c r="X161" i="24"/>
  <c r="X157" i="24"/>
  <c r="AE153" i="24"/>
  <c r="AC150" i="24"/>
  <c r="AA143" i="24"/>
  <c r="AC140" i="24"/>
  <c r="X134" i="24"/>
  <c r="AA131" i="24"/>
  <c r="V128" i="24"/>
  <c r="T125" i="24"/>
  <c r="V122" i="24"/>
  <c r="T113" i="24"/>
  <c r="AE109" i="24"/>
  <c r="AE106" i="24"/>
  <c r="W104" i="24"/>
  <c r="U101" i="24"/>
  <c r="Z95" i="24"/>
  <c r="W92" i="24"/>
  <c r="Z89" i="24"/>
  <c r="S84" i="24"/>
  <c r="U81" i="24"/>
  <c r="AB78" i="24"/>
  <c r="AB75" i="24"/>
  <c r="AE72" i="24"/>
  <c r="AD67" i="24"/>
  <c r="X65" i="24"/>
  <c r="Z57" i="24"/>
  <c r="V55" i="24"/>
  <c r="X52" i="24"/>
  <c r="U50" i="24"/>
  <c r="X47" i="24"/>
  <c r="V45" i="24"/>
  <c r="AB42" i="24"/>
  <c r="X40" i="24"/>
  <c r="S33" i="24"/>
  <c r="AC30" i="24"/>
  <c r="AA28" i="24"/>
  <c r="S26" i="24"/>
  <c r="AC23" i="24"/>
  <c r="U21" i="24"/>
  <c r="AE18" i="24"/>
  <c r="W16" i="24"/>
  <c r="T10" i="24"/>
  <c r="S7" i="24"/>
  <c r="AE5" i="24"/>
  <c r="W4" i="24"/>
  <c r="S203" i="24"/>
  <c r="S199" i="24"/>
  <c r="X195" i="24"/>
  <c r="W192" i="24"/>
  <c r="T185" i="24"/>
  <c r="S182" i="24"/>
  <c r="AC174" i="24"/>
  <c r="AB171" i="24"/>
  <c r="S168" i="24"/>
  <c r="T164" i="24"/>
  <c r="W161" i="24"/>
  <c r="AB150" i="24"/>
  <c r="S147" i="24"/>
  <c r="X143" i="24"/>
  <c r="W137" i="24"/>
  <c r="T134" i="24"/>
  <c r="Z131" i="24"/>
  <c r="U128" i="24"/>
  <c r="AE124" i="24"/>
  <c r="AD118" i="24"/>
  <c r="AA115" i="24"/>
  <c r="S113" i="24"/>
  <c r="AD109" i="24"/>
  <c r="AC106" i="24"/>
  <c r="T101" i="24"/>
  <c r="S98" i="24"/>
  <c r="W89" i="24"/>
  <c r="AE86" i="24"/>
  <c r="AE83" i="24"/>
  <c r="S81" i="24"/>
  <c r="AA78" i="24"/>
  <c r="AA75" i="24"/>
  <c r="X70" i="24"/>
  <c r="AB67" i="24"/>
  <c r="Z62" i="24"/>
  <c r="V60" i="24"/>
  <c r="X57" i="24"/>
  <c r="U55" i="24"/>
  <c r="W52" i="24"/>
  <c r="AB49" i="24"/>
  <c r="W47" i="24"/>
  <c r="U45" i="24"/>
  <c r="Z35" i="24"/>
  <c r="AE32" i="24"/>
  <c r="AB30" i="24"/>
  <c r="Z28" i="24"/>
  <c r="AD25" i="24"/>
  <c r="AB23" i="24"/>
  <c r="T21" i="24"/>
  <c r="AD18" i="24"/>
  <c r="T13" i="24"/>
  <c r="AA11" i="24"/>
  <c r="S10" i="24"/>
  <c r="AE8" i="24"/>
  <c r="AD5" i="24"/>
  <c r="V4" i="24"/>
  <c r="AE202" i="24"/>
  <c r="V192" i="24"/>
  <c r="AA188" i="24"/>
  <c r="AE184" i="24"/>
  <c r="V178" i="24"/>
  <c r="AA174" i="24"/>
  <c r="AA171" i="24"/>
  <c r="AE167" i="24"/>
  <c r="AE163" i="24"/>
  <c r="V157" i="24"/>
  <c r="AA153" i="24"/>
  <c r="AA150" i="24"/>
  <c r="V143" i="24"/>
  <c r="AA140" i="24"/>
  <c r="V137" i="24"/>
  <c r="AE133" i="24"/>
  <c r="AC124" i="24"/>
  <c r="T122" i="24"/>
  <c r="AC118" i="24"/>
  <c r="X115" i="24"/>
  <c r="AE112" i="24"/>
  <c r="AC109" i="24"/>
  <c r="T104" i="24"/>
  <c r="S101" i="24"/>
  <c r="W95" i="24"/>
  <c r="U92" i="24"/>
  <c r="U89" i="24"/>
  <c r="AD86" i="24"/>
  <c r="AD83" i="24"/>
  <c r="AD80" i="24"/>
  <c r="Z75" i="24"/>
  <c r="Z67" i="24"/>
  <c r="V65" i="24"/>
  <c r="X62" i="24"/>
  <c r="U60" i="24"/>
  <c r="W57" i="24"/>
  <c r="AB54" i="24"/>
  <c r="V52" i="24"/>
  <c r="AA49" i="24"/>
  <c r="V47" i="24"/>
  <c r="V40" i="24"/>
  <c r="AB37" i="24"/>
  <c r="X35" i="24"/>
  <c r="AD32" i="24"/>
  <c r="AA30" i="24"/>
  <c r="S28" i="24"/>
  <c r="AC25" i="24"/>
  <c r="AC18" i="24"/>
  <c r="AA14" i="24"/>
  <c r="S13" i="24"/>
  <c r="Z11" i="24"/>
  <c r="AD8" i="24"/>
  <c r="AC5" i="24"/>
  <c r="U4" i="24"/>
  <c r="T202" i="24"/>
  <c r="U195" i="24"/>
  <c r="AC191" i="24"/>
  <c r="Z188" i="24"/>
  <c r="X181" i="24"/>
  <c r="U178" i="24"/>
  <c r="Z174" i="24"/>
  <c r="AC170" i="24"/>
  <c r="X160" i="24"/>
  <c r="U157" i="24"/>
  <c r="Z153" i="24"/>
  <c r="T150" i="24"/>
  <c r="U143" i="24"/>
  <c r="T140" i="24"/>
  <c r="U137" i="24"/>
  <c r="AD133" i="24"/>
  <c r="S128" i="24"/>
  <c r="AB124" i="24"/>
  <c r="AA121" i="24"/>
  <c r="AB118" i="24"/>
  <c r="W115" i="24"/>
  <c r="W112" i="24"/>
  <c r="Z106" i="24"/>
  <c r="AC97" i="24"/>
  <c r="AD94" i="24"/>
  <c r="T92" i="24"/>
  <c r="T89" i="24"/>
  <c r="W86" i="24"/>
  <c r="AC83" i="24"/>
  <c r="AC80" i="24"/>
  <c r="X75" i="24"/>
  <c r="V70" i="24"/>
  <c r="X67" i="24"/>
  <c r="U65" i="24"/>
  <c r="W62" i="24"/>
  <c r="AB59" i="24"/>
  <c r="V57" i="24"/>
  <c r="AA54" i="24"/>
  <c r="AC201" i="24"/>
  <c r="X191" i="24"/>
  <c r="AB184" i="24"/>
  <c r="AC180" i="24"/>
  <c r="S178" i="24"/>
  <c r="S174" i="24"/>
  <c r="X170" i="24"/>
  <c r="W167" i="24"/>
  <c r="AB163" i="24"/>
  <c r="S157" i="24"/>
  <c r="AC149" i="24"/>
  <c r="AB146" i="24"/>
  <c r="S143" i="24"/>
  <c r="AC139" i="24"/>
  <c r="S137" i="24"/>
  <c r="AB133" i="24"/>
  <c r="Z124" i="24"/>
  <c r="V121" i="24"/>
  <c r="Z118" i="24"/>
  <c r="U115" i="24"/>
  <c r="Z109" i="24"/>
  <c r="W106" i="24"/>
  <c r="V103" i="24"/>
  <c r="AB100" i="24"/>
  <c r="Z94" i="24"/>
  <c r="AE91" i="24"/>
  <c r="AE88" i="24"/>
  <c r="S86" i="24"/>
  <c r="AA80" i="24"/>
  <c r="AB77" i="24"/>
  <c r="V75" i="24"/>
  <c r="V67" i="24"/>
  <c r="AA64" i="24"/>
  <c r="U62" i="24"/>
  <c r="X201" i="24"/>
  <c r="AE197" i="24"/>
  <c r="AC194" i="24"/>
  <c r="AC190" i="24"/>
  <c r="T184" i="24"/>
  <c r="AE176" i="24"/>
  <c r="AC173" i="24"/>
  <c r="T170" i="24"/>
  <c r="AA166" i="24"/>
  <c r="X163" i="24"/>
  <c r="AC159" i="24"/>
  <c r="V156" i="24"/>
  <c r="AC142" i="24"/>
  <c r="X139" i="24"/>
  <c r="V136" i="24"/>
  <c r="X133" i="24"/>
  <c r="T130" i="24"/>
  <c r="AE126" i="24"/>
  <c r="T124" i="24"/>
  <c r="AC120" i="24"/>
  <c r="AC117" i="24"/>
  <c r="AB111" i="24"/>
  <c r="T106" i="24"/>
  <c r="AE102" i="24"/>
  <c r="AE99" i="24"/>
  <c r="V97" i="24"/>
  <c r="T94" i="24"/>
  <c r="U91" i="24"/>
  <c r="AD82" i="24"/>
  <c r="W80" i="24"/>
  <c r="Z74" i="24"/>
  <c r="T72" i="24"/>
  <c r="W69" i="24"/>
  <c r="S67" i="24"/>
  <c r="U64" i="24"/>
  <c r="AE61" i="24"/>
  <c r="AD56" i="24"/>
  <c r="S54" i="24"/>
  <c r="W51" i="24"/>
  <c r="AE48" i="24"/>
  <c r="T44" i="24"/>
  <c r="AE41" i="24"/>
  <c r="W39" i="24"/>
  <c r="V32" i="24"/>
  <c r="AB29" i="24"/>
  <c r="X27" i="24"/>
  <c r="V25" i="24"/>
  <c r="AB22" i="24"/>
  <c r="AD17" i="24"/>
  <c r="AB15" i="24"/>
  <c r="T14" i="24"/>
  <c r="S11" i="24"/>
  <c r="AE9" i="24"/>
  <c r="AD6" i="24"/>
  <c r="V5" i="24"/>
  <c r="AB200" i="24"/>
  <c r="AB194" i="24"/>
  <c r="T189" i="24"/>
  <c r="AB165" i="24"/>
  <c r="AB159" i="24"/>
  <c r="S155" i="24"/>
  <c r="AB148" i="24"/>
  <c r="AA142" i="24"/>
  <c r="AE137" i="24"/>
  <c r="V132" i="24"/>
  <c r="AC126" i="24"/>
  <c r="AA111" i="24"/>
  <c r="AC107" i="24"/>
  <c r="X102" i="24"/>
  <c r="U97" i="24"/>
  <c r="AC92" i="24"/>
  <c r="AB87" i="24"/>
  <c r="AB82" i="24"/>
  <c r="AE78" i="24"/>
  <c r="AB65" i="24"/>
  <c r="S61" i="24"/>
  <c r="Z53" i="24"/>
  <c r="U49" i="24"/>
  <c r="S46" i="24"/>
  <c r="W42" i="24"/>
  <c r="T39" i="24"/>
  <c r="S36" i="24"/>
  <c r="T29" i="24"/>
  <c r="Z25" i="24"/>
  <c r="AB18" i="24"/>
  <c r="Z15" i="24"/>
  <c r="Z13" i="24"/>
  <c r="T11" i="24"/>
  <c r="S9" i="24"/>
  <c r="X188" i="24"/>
  <c r="AE182" i="24"/>
  <c r="AA176" i="24"/>
  <c r="AA170" i="24"/>
  <c r="AA165" i="24"/>
  <c r="X153" i="24"/>
  <c r="AA148" i="24"/>
  <c r="X142" i="24"/>
  <c r="T132" i="24"/>
  <c r="AA126" i="24"/>
  <c r="X121" i="24"/>
  <c r="AE116" i="24"/>
  <c r="Z111" i="24"/>
  <c r="W102" i="24"/>
  <c r="T97" i="24"/>
  <c r="Z82" i="24"/>
  <c r="AD77" i="24"/>
  <c r="AD73" i="24"/>
  <c r="T69" i="24"/>
  <c r="AB64" i="24"/>
  <c r="AD60" i="24"/>
  <c r="AE56" i="24"/>
  <c r="S53" i="24"/>
  <c r="V42" i="24"/>
  <c r="S39" i="24"/>
  <c r="AD35" i="24"/>
  <c r="U32" i="24"/>
  <c r="S29" i="24"/>
  <c r="X25" i="24"/>
  <c r="U22" i="24"/>
  <c r="AA18" i="24"/>
  <c r="T200" i="24"/>
  <c r="AC193" i="24"/>
  <c r="V188" i="24"/>
  <c r="AD182" i="24"/>
  <c r="Z176" i="24"/>
  <c r="V170" i="24"/>
  <c r="Z165" i="24"/>
  <c r="Z159" i="24"/>
  <c r="T148" i="24"/>
  <c r="AE141" i="24"/>
  <c r="S132" i="24"/>
  <c r="Z126" i="24"/>
  <c r="T121" i="24"/>
  <c r="AD116" i="24"/>
  <c r="X111" i="24"/>
  <c r="AA96" i="24"/>
  <c r="AD91" i="24"/>
  <c r="X87" i="24"/>
  <c r="Z77" i="24"/>
  <c r="AC73" i="24"/>
  <c r="S69" i="24"/>
  <c r="Z64" i="24"/>
  <c r="AC60" i="24"/>
  <c r="AE52" i="24"/>
  <c r="S49" i="24"/>
  <c r="AC45" i="24"/>
  <c r="U42" i="24"/>
  <c r="AE38" i="24"/>
  <c r="T32" i="24"/>
  <c r="AE28" i="24"/>
  <c r="Z18" i="24"/>
  <c r="W15" i="24"/>
  <c r="AE6" i="24"/>
  <c r="AD4" i="24"/>
  <c r="AE199" i="24"/>
  <c r="AA193" i="24"/>
  <c r="X182" i="24"/>
  <c r="X176" i="24"/>
  <c r="X165" i="24"/>
  <c r="T159" i="24"/>
  <c r="U153" i="24"/>
  <c r="AE147" i="24"/>
  <c r="AC141" i="24"/>
  <c r="X136" i="24"/>
  <c r="AE131" i="24"/>
  <c r="X126" i="24"/>
  <c r="U106" i="24"/>
  <c r="AB101" i="24"/>
  <c r="X96" i="24"/>
  <c r="W91" i="24"/>
  <c r="W87" i="24"/>
  <c r="W82" i="24"/>
  <c r="X77" i="24"/>
  <c r="AB73" i="24"/>
  <c r="AB60" i="24"/>
  <c r="V56" i="24"/>
  <c r="AD52" i="24"/>
  <c r="AD48" i="24"/>
  <c r="AB45" i="24"/>
  <c r="T42" i="24"/>
  <c r="AD38" i="24"/>
  <c r="AD28" i="24"/>
  <c r="U25" i="24"/>
  <c r="S22" i="24"/>
  <c r="V15" i="24"/>
  <c r="AC6" i="24"/>
  <c r="AC4" i="24"/>
  <c r="AC199" i="24"/>
  <c r="X193" i="24"/>
  <c r="T187" i="24"/>
  <c r="W182" i="24"/>
  <c r="W176" i="24"/>
  <c r="W165" i="24"/>
  <c r="S159" i="24"/>
  <c r="S153" i="24"/>
  <c r="X147" i="24"/>
  <c r="AA141" i="24"/>
  <c r="W126" i="24"/>
  <c r="AB120" i="24"/>
  <c r="AB116" i="24"/>
  <c r="V111" i="24"/>
  <c r="S106" i="24"/>
  <c r="V96" i="24"/>
  <c r="S91" i="24"/>
  <c r="V87" i="24"/>
  <c r="V82" i="24"/>
  <c r="V77" i="24"/>
  <c r="AA73" i="24"/>
  <c r="AD68" i="24"/>
  <c r="T64" i="24"/>
  <c r="U56" i="24"/>
  <c r="U52" i="24"/>
  <c r="AC48" i="24"/>
  <c r="AC38" i="24"/>
  <c r="U35" i="24"/>
  <c r="AE31" i="24"/>
  <c r="AE27" i="24"/>
  <c r="AB24" i="24"/>
  <c r="AE21" i="24"/>
  <c r="AE17" i="24"/>
  <c r="AD12" i="24"/>
  <c r="AC8" i="24"/>
  <c r="AB6" i="24"/>
  <c r="AB4" i="24"/>
  <c r="AC198" i="24"/>
  <c r="V193" i="24"/>
  <c r="AE186" i="24"/>
  <c r="V181" i="24"/>
  <c r="AE169" i="24"/>
  <c r="AE152" i="24"/>
  <c r="AC146" i="24"/>
  <c r="X141" i="24"/>
  <c r="AC135" i="24"/>
  <c r="AA130" i="24"/>
  <c r="V126" i="24"/>
  <c r="AA120" i="24"/>
  <c r="V115" i="24"/>
  <c r="U111" i="24"/>
  <c r="AC100" i="24"/>
  <c r="T96" i="24"/>
  <c r="AD90" i="24"/>
  <c r="U86" i="24"/>
  <c r="U82" i="24"/>
  <c r="U77" i="24"/>
  <c r="X72" i="24"/>
  <c r="AC68" i="24"/>
  <c r="T52" i="24"/>
  <c r="AB48" i="24"/>
  <c r="Z45" i="24"/>
  <c r="AD41" i="24"/>
  <c r="AB38" i="24"/>
  <c r="AB34" i="24"/>
  <c r="AD31" i="24"/>
  <c r="AD27" i="24"/>
  <c r="AA24" i="24"/>
  <c r="AD21" i="24"/>
  <c r="AC12" i="24"/>
  <c r="AB8" i="24"/>
  <c r="AA6" i="24"/>
  <c r="AA4" i="24"/>
  <c r="AA198" i="24"/>
  <c r="U193" i="24"/>
  <c r="U176" i="24"/>
  <c r="AD169" i="24"/>
  <c r="X158" i="24"/>
  <c r="T152" i="24"/>
  <c r="AA146" i="24"/>
  <c r="W141" i="24"/>
  <c r="AB135" i="24"/>
  <c r="V130" i="24"/>
  <c r="U126" i="24"/>
  <c r="Z120" i="24"/>
  <c r="T115" i="24"/>
  <c r="AA110" i="24"/>
  <c r="AA100" i="24"/>
  <c r="S96" i="24"/>
  <c r="AC90" i="24"/>
  <c r="AD85" i="24"/>
  <c r="V72" i="24"/>
  <c r="AB68" i="24"/>
  <c r="AE63" i="24"/>
  <c r="Z59" i="24"/>
  <c r="S52" i="24"/>
  <c r="AA48" i="24"/>
  <c r="AA44" i="24"/>
  <c r="W41" i="24"/>
  <c r="AA38" i="24"/>
  <c r="AA34" i="24"/>
  <c r="W31" i="24"/>
  <c r="AC27" i="24"/>
  <c r="Z24" i="24"/>
  <c r="AD20" i="24"/>
  <c r="AB12" i="24"/>
  <c r="U8" i="24"/>
  <c r="AE203" i="24"/>
  <c r="T198" i="24"/>
  <c r="T193" i="24"/>
  <c r="AC186" i="24"/>
  <c r="Z180" i="24"/>
  <c r="AC175" i="24"/>
  <c r="Z163" i="24"/>
  <c r="V158" i="24"/>
  <c r="AE151" i="24"/>
  <c r="AC145" i="24"/>
  <c r="V141" i="24"/>
  <c r="AA135" i="24"/>
  <c r="U130" i="24"/>
  <c r="T126" i="24"/>
  <c r="X120" i="24"/>
  <c r="S115" i="24"/>
  <c r="AE95" i="24"/>
  <c r="AB90" i="24"/>
  <c r="AC85" i="24"/>
  <c r="S82" i="24"/>
  <c r="S77" i="24"/>
  <c r="U72" i="24"/>
  <c r="AA68" i="24"/>
  <c r="AD63" i="24"/>
  <c r="AC55" i="24"/>
  <c r="AE51" i="24"/>
  <c r="Z48" i="24"/>
  <c r="Z44" i="24"/>
  <c r="V41" i="24"/>
  <c r="Z38" i="24"/>
  <c r="X34" i="24"/>
  <c r="V31" i="24"/>
  <c r="AB27" i="24"/>
  <c r="Z17" i="24"/>
  <c r="Z10" i="24"/>
  <c r="T8" i="24"/>
  <c r="X6" i="24"/>
  <c r="S4" i="24"/>
  <c r="AC203" i="24"/>
  <c r="X197" i="24"/>
  <c r="S193" i="24"/>
  <c r="AB186" i="24"/>
  <c r="AB175" i="24"/>
  <c r="AB169" i="24"/>
  <c r="W163" i="24"/>
  <c r="T158" i="24"/>
  <c r="AC151" i="24"/>
  <c r="X145" i="24"/>
  <c r="U141" i="24"/>
  <c r="AE125" i="24"/>
  <c r="W120" i="24"/>
  <c r="AD114" i="24"/>
  <c r="S105" i="24"/>
  <c r="AC99" i="24"/>
  <c r="AC95" i="24"/>
  <c r="AA90" i="24"/>
  <c r="AA85" i="24"/>
  <c r="AE81" i="24"/>
  <c r="AE76" i="24"/>
  <c r="S72" i="24"/>
  <c r="AC63" i="24"/>
  <c r="U59" i="24"/>
  <c r="AB55" i="24"/>
  <c r="AD51" i="24"/>
  <c r="S48" i="24"/>
  <c r="Z37" i="24"/>
  <c r="W34" i="24"/>
  <c r="U31" i="24"/>
  <c r="Z27" i="24"/>
  <c r="W24" i="24"/>
  <c r="X17" i="24"/>
  <c r="Z14" i="24"/>
  <c r="X12" i="24"/>
  <c r="X10" i="24"/>
  <c r="S8" i="24"/>
  <c r="W6" i="24"/>
  <c r="Z203" i="24"/>
  <c r="U197" i="24"/>
  <c r="Z186" i="24"/>
  <c r="U180" i="24"/>
  <c r="AE173" i="24"/>
  <c r="AE156" i="24"/>
  <c r="Z151" i="24"/>
  <c r="U145" i="24"/>
  <c r="AA139" i="24"/>
  <c r="W135" i="24"/>
  <c r="AD129" i="24"/>
  <c r="X124" i="24"/>
  <c r="T114" i="24"/>
  <c r="X109" i="24"/>
  <c r="AC104" i="24"/>
  <c r="Z99" i="24"/>
  <c r="W94" i="24"/>
  <c r="X90" i="24"/>
  <c r="X85" i="24"/>
  <c r="Z80" i="24"/>
  <c r="AD71" i="24"/>
  <c r="AE58" i="24"/>
  <c r="Z55" i="24"/>
  <c r="U51" i="24"/>
  <c r="AD47" i="24"/>
  <c r="U44" i="24"/>
  <c r="S41" i="24"/>
  <c r="W37" i="24"/>
  <c r="T34" i="24"/>
  <c r="Z30" i="24"/>
  <c r="T24" i="24"/>
  <c r="Z20" i="24"/>
  <c r="V17" i="24"/>
  <c r="W14" i="24"/>
  <c r="V12" i="24"/>
  <c r="E4" i="24"/>
  <c r="E2" i="24" s="1"/>
  <c r="V201" i="24"/>
  <c r="V190" i="24"/>
  <c r="T143" i="24"/>
  <c r="V133" i="24"/>
  <c r="AE122" i="24"/>
  <c r="U112" i="24"/>
  <c r="AC102" i="24"/>
  <c r="AA93" i="24"/>
  <c r="AB83" i="24"/>
  <c r="U74" i="24"/>
  <c r="S66" i="24"/>
  <c r="AE57" i="24"/>
  <c r="Z43" i="24"/>
  <c r="V36" i="24"/>
  <c r="X29" i="24"/>
  <c r="Z22" i="24"/>
  <c r="AD15" i="24"/>
  <c r="W11" i="24"/>
  <c r="AC189" i="24"/>
  <c r="AE177" i="24"/>
  <c r="U155" i="24"/>
  <c r="AE142" i="24"/>
  <c r="AC132" i="24"/>
  <c r="AD122" i="24"/>
  <c r="AD111" i="24"/>
  <c r="AB102" i="24"/>
  <c r="T93" i="24"/>
  <c r="Z83" i="24"/>
  <c r="T74" i="24"/>
  <c r="AD65" i="24"/>
  <c r="Z49" i="24"/>
  <c r="S43" i="24"/>
  <c r="U36" i="24"/>
  <c r="W29" i="24"/>
  <c r="V11" i="24"/>
  <c r="AC200" i="24"/>
  <c r="AA189" i="24"/>
  <c r="T177" i="24"/>
  <c r="T155" i="24"/>
  <c r="AD142" i="24"/>
  <c r="X132" i="24"/>
  <c r="AC122" i="24"/>
  <c r="AC111" i="24"/>
  <c r="AA102" i="24"/>
  <c r="AE92" i="24"/>
  <c r="S83" i="24"/>
  <c r="S74" i="24"/>
  <c r="AC65" i="24"/>
  <c r="W49" i="24"/>
  <c r="AE42" i="24"/>
  <c r="W22" i="24"/>
  <c r="AA15" i="24"/>
  <c r="U11" i="24"/>
  <c r="V197" i="24"/>
  <c r="AA186" i="24"/>
  <c r="T174" i="24"/>
  <c r="AA151" i="24"/>
  <c r="AE139" i="24"/>
  <c r="AE129" i="24"/>
  <c r="V120" i="24"/>
  <c r="AA109" i="24"/>
  <c r="AA99" i="24"/>
  <c r="Z90" i="24"/>
  <c r="AB80" i="24"/>
  <c r="AE71" i="24"/>
  <c r="AB63" i="24"/>
  <c r="U34" i="24"/>
  <c r="W27" i="24"/>
  <c r="AA20" i="24"/>
  <c r="X14" i="24"/>
  <c r="W10" i="24"/>
  <c r="T197" i="24"/>
  <c r="X186" i="24"/>
  <c r="AD173" i="24"/>
  <c r="X151" i="24"/>
  <c r="Z139" i="24"/>
  <c r="AC129" i="24"/>
  <c r="AA119" i="24"/>
  <c r="AD108" i="24"/>
  <c r="X99" i="24"/>
  <c r="W90" i="24"/>
  <c r="X80" i="24"/>
  <c r="W71" i="24"/>
  <c r="AC47" i="24"/>
  <c r="S34" i="24"/>
  <c r="U27" i="24"/>
  <c r="W20" i="24"/>
  <c r="V14" i="24"/>
  <c r="S197" i="24"/>
  <c r="W186" i="24"/>
  <c r="AB173" i="24"/>
  <c r="T162" i="24"/>
  <c r="V139" i="24"/>
  <c r="AB129" i="24"/>
  <c r="X119" i="24"/>
  <c r="Z108" i="24"/>
  <c r="W99" i="24"/>
  <c r="V90" i="24"/>
  <c r="V80" i="24"/>
  <c r="W54" i="24"/>
  <c r="U47" i="24"/>
  <c r="AC40" i="24"/>
  <c r="T27" i="24"/>
  <c r="V20" i="24"/>
  <c r="U14" i="24"/>
  <c r="AB5" i="24"/>
  <c r="AE196" i="24"/>
  <c r="AC184" i="24"/>
  <c r="AA173" i="24"/>
  <c r="AE161" i="24"/>
  <c r="T139" i="24"/>
  <c r="AA129" i="24"/>
  <c r="AA118" i="24"/>
  <c r="W108" i="24"/>
  <c r="V99" i="24"/>
  <c r="U71" i="24"/>
  <c r="V62" i="24"/>
  <c r="U54" i="24"/>
  <c r="T47" i="24"/>
  <c r="AB40" i="24"/>
  <c r="S27" i="24"/>
  <c r="U20" i="24"/>
  <c r="S14" i="24"/>
  <c r="AA5" i="24"/>
  <c r="AD196" i="24"/>
  <c r="AA184" i="24"/>
  <c r="T173" i="24"/>
  <c r="AD161" i="24"/>
  <c r="S139" i="24"/>
  <c r="AE128" i="24"/>
  <c r="X118" i="24"/>
  <c r="AD88" i="24"/>
  <c r="AB79" i="24"/>
  <c r="S71" i="24"/>
  <c r="T62" i="24"/>
  <c r="T54" i="24"/>
  <c r="S47" i="24"/>
  <c r="U40" i="24"/>
  <c r="AE26" i="24"/>
  <c r="AB19" i="24"/>
  <c r="Z5" i="24"/>
  <c r="AC196" i="24"/>
  <c r="Z184" i="24"/>
  <c r="AE172" i="24"/>
  <c r="AC161" i="24"/>
  <c r="Z149" i="24"/>
  <c r="AC128" i="24"/>
  <c r="S99" i="24"/>
  <c r="AC88" i="24"/>
  <c r="Z79" i="24"/>
  <c r="AD70" i="24"/>
  <c r="S62" i="24"/>
  <c r="AE53" i="24"/>
  <c r="AE46" i="24"/>
  <c r="AB39" i="24"/>
  <c r="AB33" i="24"/>
  <c r="AA19" i="24"/>
  <c r="AE13" i="24"/>
  <c r="AD9" i="24"/>
  <c r="X5" i="24"/>
  <c r="T195" i="24"/>
  <c r="AE183" i="24"/>
  <c r="V172" i="24"/>
  <c r="V160" i="24"/>
  <c r="V117" i="24"/>
  <c r="S108" i="24"/>
  <c r="AB97" i="24"/>
  <c r="Z88" i="24"/>
  <c r="U79" i="24"/>
  <c r="U70" i="24"/>
  <c r="W61" i="24"/>
  <c r="AC53" i="24"/>
  <c r="V46" i="24"/>
  <c r="Z39" i="24"/>
  <c r="V26" i="24"/>
  <c r="X19" i="24"/>
  <c r="AC13" i="24"/>
  <c r="V9" i="24"/>
  <c r="U5" i="24"/>
  <c r="AE194" i="24"/>
  <c r="AC127" i="24"/>
  <c r="AE107" i="24"/>
  <c r="AA69" i="24"/>
  <c r="AB53" i="24"/>
  <c r="X39" i="24"/>
  <c r="AB25" i="24"/>
  <c r="AD13" i="24"/>
  <c r="AD194" i="24"/>
  <c r="T172" i="24"/>
  <c r="AC148" i="24"/>
  <c r="T127" i="24"/>
  <c r="AD107" i="24"/>
  <c r="Z69" i="24"/>
  <c r="AA53" i="24"/>
  <c r="U39" i="24"/>
  <c r="AA25" i="24"/>
  <c r="AA191" i="24"/>
  <c r="AA169" i="24"/>
  <c r="V145" i="24"/>
  <c r="AA124" i="24"/>
  <c r="Z85" i="24"/>
  <c r="W67" i="24"/>
  <c r="V51" i="24"/>
  <c r="X37" i="24"/>
  <c r="U24" i="24"/>
  <c r="AA13" i="24"/>
  <c r="AD7" i="24"/>
  <c r="U191" i="24"/>
  <c r="AA168" i="24"/>
  <c r="T145" i="24"/>
  <c r="AB104" i="24"/>
  <c r="W85" i="24"/>
  <c r="V37" i="24"/>
  <c r="S24" i="24"/>
  <c r="W12" i="24"/>
  <c r="AC7" i="24"/>
  <c r="AB190" i="24"/>
  <c r="X168" i="24"/>
  <c r="S124" i="24"/>
  <c r="AA104" i="24"/>
  <c r="V85" i="24"/>
  <c r="AE66" i="24"/>
  <c r="AD50" i="24"/>
  <c r="U37" i="24"/>
  <c r="Z23" i="24"/>
  <c r="U12" i="24"/>
  <c r="AA190" i="24"/>
  <c r="X167" i="24"/>
  <c r="U85" i="24"/>
  <c r="AD66" i="24"/>
  <c r="AC50" i="24"/>
  <c r="S37" i="24"/>
  <c r="S23" i="24"/>
  <c r="T12" i="24"/>
  <c r="Z190" i="24"/>
  <c r="V167" i="24"/>
  <c r="X123" i="24"/>
  <c r="T103" i="24"/>
  <c r="AB84" i="24"/>
  <c r="W66" i="24"/>
  <c r="AB50" i="24"/>
  <c r="AE36" i="24"/>
  <c r="AE22" i="24"/>
  <c r="S12" i="24"/>
  <c r="X183" i="24"/>
  <c r="U117" i="24"/>
  <c r="T79" i="24"/>
  <c r="V61" i="24"/>
  <c r="U46" i="24"/>
  <c r="Z32" i="24"/>
  <c r="W19" i="24"/>
  <c r="V183" i="24"/>
  <c r="AD159" i="24"/>
  <c r="T138" i="24"/>
  <c r="W97" i="24"/>
  <c r="S79" i="24"/>
  <c r="U61" i="24"/>
  <c r="T46" i="24"/>
  <c r="X32" i="24"/>
  <c r="U19" i="24"/>
  <c r="T180" i="24"/>
  <c r="W74" i="24"/>
  <c r="AC43" i="24"/>
  <c r="T17" i="24"/>
  <c r="X135" i="24"/>
  <c r="AD102" i="24"/>
  <c r="AC70" i="24"/>
  <c r="AB43" i="24"/>
  <c r="S17" i="24"/>
  <c r="AE179" i="24"/>
  <c r="V135" i="24"/>
  <c r="AE98" i="24"/>
  <c r="AA43" i="24"/>
  <c r="T16" i="24"/>
  <c r="T179" i="24"/>
  <c r="U135" i="24"/>
  <c r="AB94" i="24"/>
  <c r="S16" i="24"/>
  <c r="AE178" i="24"/>
  <c r="AC133" i="24"/>
  <c r="V94" i="24"/>
  <c r="AD61" i="24"/>
  <c r="AE15" i="24"/>
  <c r="W5" i="24"/>
  <c r="AC178" i="24"/>
  <c r="AA133" i="24"/>
  <c r="S94" i="24"/>
  <c r="S59" i="24"/>
  <c r="W36" i="24"/>
  <c r="X172" i="24"/>
  <c r="AE93" i="24"/>
  <c r="AD58" i="24"/>
  <c r="AC32" i="24"/>
  <c r="T123" i="24"/>
  <c r="AA88" i="24"/>
  <c r="Z58" i="24"/>
  <c r="V30" i="24"/>
  <c r="C4" i="24"/>
  <c r="AE201" i="24"/>
  <c r="X156" i="24"/>
  <c r="Z84" i="24"/>
  <c r="S58" i="24"/>
  <c r="U30" i="24"/>
  <c r="W155" i="24"/>
  <c r="AD76" i="24"/>
  <c r="AA29" i="24"/>
  <c r="S149" i="24"/>
  <c r="U76" i="24"/>
  <c r="AC144" i="24"/>
  <c r="AA203" i="24"/>
  <c r="AB144" i="24"/>
  <c r="W75" i="24"/>
  <c r="AD22" i="24"/>
  <c r="X203" i="24"/>
  <c r="W133" i="24"/>
  <c r="U75" i="24"/>
  <c r="AC22" i="24"/>
  <c r="AA201" i="24"/>
  <c r="AB74" i="24"/>
  <c r="Z19" i="24"/>
  <c r="Z201" i="24"/>
  <c r="V123" i="24"/>
  <c r="AC58" i="24"/>
  <c r="W17" i="24"/>
  <c r="W201" i="24"/>
  <c r="AC114" i="24"/>
  <c r="W79" i="24"/>
  <c r="W30" i="24"/>
  <c r="AA155" i="24"/>
  <c r="AE43" i="24"/>
  <c r="Z155" i="24"/>
  <c r="AD43" i="24"/>
  <c r="AE113" i="24"/>
  <c r="T31" i="24"/>
  <c r="AC113" i="24"/>
  <c r="X30" i="24"/>
  <c r="Z113" i="24"/>
  <c r="X113" i="24"/>
  <c r="W113" i="24"/>
  <c r="X11" i="24"/>
  <c r="D4" i="24"/>
  <c r="AC93" i="24"/>
  <c r="AC203" i="23"/>
  <c r="T202" i="23"/>
  <c r="X200" i="23"/>
  <c r="AC198" i="23"/>
  <c r="T197" i="23"/>
  <c r="X195" i="23"/>
  <c r="AC193" i="23"/>
  <c r="T192" i="23"/>
  <c r="X190" i="23"/>
  <c r="AC188" i="23"/>
  <c r="T187" i="23"/>
  <c r="X185" i="23"/>
  <c r="AC183" i="23"/>
  <c r="T182" i="23"/>
  <c r="X180" i="23"/>
  <c r="AC178" i="23"/>
  <c r="T177" i="23"/>
  <c r="X175" i="23"/>
  <c r="AC173" i="23"/>
  <c r="T172" i="23"/>
  <c r="X170" i="23"/>
  <c r="AC168" i="23"/>
  <c r="T167" i="23"/>
  <c r="X165" i="23"/>
  <c r="AC163" i="23"/>
  <c r="T162" i="23"/>
  <c r="X160" i="23"/>
  <c r="AC158" i="23"/>
  <c r="T157" i="23"/>
  <c r="X155" i="23"/>
  <c r="AC153" i="23"/>
  <c r="T152" i="23"/>
  <c r="X150" i="23"/>
  <c r="AC148" i="23"/>
  <c r="T147" i="23"/>
  <c r="X145" i="23"/>
  <c r="AC143" i="23"/>
  <c r="T142" i="23"/>
  <c r="X140" i="23"/>
  <c r="AC138" i="23"/>
  <c r="T137" i="23"/>
  <c r="X135" i="23"/>
  <c r="AC133" i="23"/>
  <c r="T132" i="23"/>
  <c r="X130" i="23"/>
  <c r="AC128" i="23"/>
  <c r="T127" i="23"/>
  <c r="X125" i="23"/>
  <c r="AC123" i="23"/>
  <c r="T122" i="23"/>
  <c r="X120" i="23"/>
  <c r="AC118" i="23"/>
  <c r="T117" i="23"/>
  <c r="X115" i="23"/>
  <c r="AC113" i="23"/>
  <c r="T112" i="23"/>
  <c r="X110" i="23"/>
  <c r="AC108" i="23"/>
  <c r="T107" i="23"/>
  <c r="X105" i="23"/>
  <c r="AC103" i="23"/>
  <c r="T102" i="23"/>
  <c r="X100" i="23"/>
  <c r="AC98" i="23"/>
  <c r="T97" i="23"/>
  <c r="X95" i="23"/>
  <c r="AC93" i="23"/>
  <c r="T92" i="23"/>
  <c r="X90" i="23"/>
  <c r="AC88" i="23"/>
  <c r="T87" i="23"/>
  <c r="X85" i="23"/>
  <c r="AC83" i="23"/>
  <c r="T82" i="23"/>
  <c r="X80" i="23"/>
  <c r="AC78" i="23"/>
  <c r="T77" i="23"/>
  <c r="X75" i="23"/>
  <c r="AC73" i="23"/>
  <c r="T72" i="23"/>
  <c r="X70" i="23"/>
  <c r="AC68" i="23"/>
  <c r="T67" i="23"/>
  <c r="X65" i="23"/>
  <c r="AC63" i="23"/>
  <c r="T62" i="23"/>
  <c r="X60" i="23"/>
  <c r="AC58" i="23"/>
  <c r="T57" i="23"/>
  <c r="X55" i="23"/>
  <c r="AC53" i="23"/>
  <c r="T52" i="23"/>
  <c r="X50" i="23"/>
  <c r="AC48" i="23"/>
  <c r="T47" i="23"/>
  <c r="X45" i="23"/>
  <c r="AC43" i="23"/>
  <c r="T42" i="23"/>
  <c r="X40" i="23"/>
  <c r="AC38" i="23"/>
  <c r="T37" i="23"/>
  <c r="X35" i="23"/>
  <c r="AC33" i="23"/>
  <c r="T32" i="23"/>
  <c r="X30" i="23"/>
  <c r="AC28" i="23"/>
  <c r="T27" i="23"/>
  <c r="X25" i="23"/>
  <c r="AC23" i="23"/>
  <c r="T22" i="23"/>
  <c r="X20" i="23"/>
  <c r="AC18" i="23"/>
  <c r="T17" i="23"/>
  <c r="X15" i="23"/>
  <c r="V14" i="23"/>
  <c r="T13" i="23"/>
  <c r="AE8" i="23"/>
  <c r="AC7" i="23"/>
  <c r="AA6" i="23"/>
  <c r="X5" i="23"/>
  <c r="V4" i="23"/>
  <c r="AB203" i="23"/>
  <c r="S202" i="23"/>
  <c r="W200" i="23"/>
  <c r="AB198" i="23"/>
  <c r="S197" i="23"/>
  <c r="W195" i="23"/>
  <c r="AB193" i="23"/>
  <c r="S192" i="23"/>
  <c r="W190" i="23"/>
  <c r="AB188" i="23"/>
  <c r="S187" i="23"/>
  <c r="W185" i="23"/>
  <c r="AB183" i="23"/>
  <c r="S182" i="23"/>
  <c r="W180" i="23"/>
  <c r="AB178" i="23"/>
  <c r="S177" i="23"/>
  <c r="W175" i="23"/>
  <c r="AB173" i="23"/>
  <c r="S172" i="23"/>
  <c r="W170" i="23"/>
  <c r="AB168" i="23"/>
  <c r="S167" i="23"/>
  <c r="W165" i="23"/>
  <c r="AB163" i="23"/>
  <c r="S162" i="23"/>
  <c r="W160" i="23"/>
  <c r="AB158" i="23"/>
  <c r="S157" i="23"/>
  <c r="W155" i="23"/>
  <c r="AB153" i="23"/>
  <c r="S152" i="23"/>
  <c r="W150" i="23"/>
  <c r="AB148" i="23"/>
  <c r="S147" i="23"/>
  <c r="W145" i="23"/>
  <c r="AB143" i="23"/>
  <c r="S142" i="23"/>
  <c r="W140" i="23"/>
  <c r="AB138" i="23"/>
  <c r="S137" i="23"/>
  <c r="W135" i="23"/>
  <c r="AB133" i="23"/>
  <c r="S132" i="23"/>
  <c r="W130" i="23"/>
  <c r="AB128" i="23"/>
  <c r="S127" i="23"/>
  <c r="W125" i="23"/>
  <c r="AB123" i="23"/>
  <c r="S122" i="23"/>
  <c r="W120" i="23"/>
  <c r="AB118" i="23"/>
  <c r="S117" i="23"/>
  <c r="W115" i="23"/>
  <c r="AB113" i="23"/>
  <c r="S112" i="23"/>
  <c r="W110" i="23"/>
  <c r="AB108" i="23"/>
  <c r="S107" i="23"/>
  <c r="W105" i="23"/>
  <c r="AB103" i="23"/>
  <c r="S102" i="23"/>
  <c r="W100" i="23"/>
  <c r="AB98" i="23"/>
  <c r="S97" i="23"/>
  <c r="W95" i="23"/>
  <c r="AB93" i="23"/>
  <c r="S92" i="23"/>
  <c r="W90" i="23"/>
  <c r="AB88" i="23"/>
  <c r="S87" i="23"/>
  <c r="W85" i="23"/>
  <c r="AB83" i="23"/>
  <c r="S82" i="23"/>
  <c r="W80" i="23"/>
  <c r="AB78" i="23"/>
  <c r="S77" i="23"/>
  <c r="W75" i="23"/>
  <c r="AB73" i="23"/>
  <c r="S72" i="23"/>
  <c r="W70" i="23"/>
  <c r="AB68" i="23"/>
  <c r="S67" i="23"/>
  <c r="W65" i="23"/>
  <c r="AB63" i="23"/>
  <c r="S62" i="23"/>
  <c r="W60" i="23"/>
  <c r="AB58" i="23"/>
  <c r="S57" i="23"/>
  <c r="W55" i="23"/>
  <c r="AB53" i="23"/>
  <c r="S52" i="23"/>
  <c r="W50" i="23"/>
  <c r="AB48" i="23"/>
  <c r="S47" i="23"/>
  <c r="W45" i="23"/>
  <c r="AB43" i="23"/>
  <c r="S42" i="23"/>
  <c r="W40" i="23"/>
  <c r="AB38" i="23"/>
  <c r="S37" i="23"/>
  <c r="W35" i="23"/>
  <c r="AB33" i="23"/>
  <c r="S32" i="23"/>
  <c r="W30" i="23"/>
  <c r="AB28" i="23"/>
  <c r="S27" i="23"/>
  <c r="W25" i="23"/>
  <c r="AB23" i="23"/>
  <c r="S22" i="23"/>
  <c r="W20" i="23"/>
  <c r="AB18" i="23"/>
  <c r="S17" i="23"/>
  <c r="W15" i="23"/>
  <c r="U14" i="23"/>
  <c r="S13" i="23"/>
  <c r="AD8" i="23"/>
  <c r="AB7" i="23"/>
  <c r="Z6" i="23"/>
  <c r="W5" i="23"/>
  <c r="U4" i="23"/>
  <c r="AA203" i="23"/>
  <c r="AE201" i="23"/>
  <c r="V200" i="23"/>
  <c r="AA198" i="23"/>
  <c r="AE196" i="23"/>
  <c r="V195" i="23"/>
  <c r="AA193" i="23"/>
  <c r="AE191" i="23"/>
  <c r="V190" i="23"/>
  <c r="AA188" i="23"/>
  <c r="AE186" i="23"/>
  <c r="V185" i="23"/>
  <c r="AA183" i="23"/>
  <c r="AE181" i="23"/>
  <c r="V180" i="23"/>
  <c r="AA178" i="23"/>
  <c r="AE176" i="23"/>
  <c r="V175" i="23"/>
  <c r="AA173" i="23"/>
  <c r="AE171" i="23"/>
  <c r="V170" i="23"/>
  <c r="AA168" i="23"/>
  <c r="AE166" i="23"/>
  <c r="V165" i="23"/>
  <c r="AA163" i="23"/>
  <c r="AE161" i="23"/>
  <c r="V160" i="23"/>
  <c r="AA158" i="23"/>
  <c r="AE156" i="23"/>
  <c r="V155" i="23"/>
  <c r="AA153" i="23"/>
  <c r="AE151" i="23"/>
  <c r="V150" i="23"/>
  <c r="AA148" i="23"/>
  <c r="AE146" i="23"/>
  <c r="V145" i="23"/>
  <c r="AA143" i="23"/>
  <c r="AE141" i="23"/>
  <c r="V140" i="23"/>
  <c r="AA138" i="23"/>
  <c r="AE136" i="23"/>
  <c r="V135" i="23"/>
  <c r="AA133" i="23"/>
  <c r="AE131" i="23"/>
  <c r="V130" i="23"/>
  <c r="AA128" i="23"/>
  <c r="AE126" i="23"/>
  <c r="V125" i="23"/>
  <c r="AA123" i="23"/>
  <c r="AE121" i="23"/>
  <c r="V120" i="23"/>
  <c r="AA118" i="23"/>
  <c r="AE116" i="23"/>
  <c r="V115" i="23"/>
  <c r="AA113" i="23"/>
  <c r="AE111" i="23"/>
  <c r="V110" i="23"/>
  <c r="AA108" i="23"/>
  <c r="AE106" i="23"/>
  <c r="V105" i="23"/>
  <c r="AA103" i="23"/>
  <c r="AE101" i="23"/>
  <c r="V100" i="23"/>
  <c r="AA98" i="23"/>
  <c r="AE96" i="23"/>
  <c r="V95" i="23"/>
  <c r="AA93" i="23"/>
  <c r="AE91" i="23"/>
  <c r="V90" i="23"/>
  <c r="AA88" i="23"/>
  <c r="AE86" i="23"/>
  <c r="V85" i="23"/>
  <c r="AA83" i="23"/>
  <c r="AE81" i="23"/>
  <c r="V80" i="23"/>
  <c r="AA78" i="23"/>
  <c r="AE76" i="23"/>
  <c r="V75" i="23"/>
  <c r="AA73" i="23"/>
  <c r="AE71" i="23"/>
  <c r="V70" i="23"/>
  <c r="AA68" i="23"/>
  <c r="AE66" i="23"/>
  <c r="V65" i="23"/>
  <c r="AA63" i="23"/>
  <c r="AE61" i="23"/>
  <c r="V60" i="23"/>
  <c r="AA58" i="23"/>
  <c r="AE56" i="23"/>
  <c r="V55" i="23"/>
  <c r="AA53" i="23"/>
  <c r="AE51" i="23"/>
  <c r="V50" i="23"/>
  <c r="AA48" i="23"/>
  <c r="AE46" i="23"/>
  <c r="V45" i="23"/>
  <c r="AA43" i="23"/>
  <c r="AE41" i="23"/>
  <c r="V40" i="23"/>
  <c r="AA38" i="23"/>
  <c r="AE36" i="23"/>
  <c r="V35" i="23"/>
  <c r="AA33" i="23"/>
  <c r="AE31" i="23"/>
  <c r="V30" i="23"/>
  <c r="AA28" i="23"/>
  <c r="AE26" i="23"/>
  <c r="V25" i="23"/>
  <c r="AA23" i="23"/>
  <c r="AE21" i="23"/>
  <c r="V20" i="23"/>
  <c r="AA18" i="23"/>
  <c r="AE16" i="23"/>
  <c r="V15" i="23"/>
  <c r="T14" i="23"/>
  <c r="AE9" i="23"/>
  <c r="AC8" i="23"/>
  <c r="AA7" i="23"/>
  <c r="X6" i="23"/>
  <c r="V5" i="23"/>
  <c r="T4" i="23"/>
  <c r="Z203" i="23"/>
  <c r="AD201" i="23"/>
  <c r="U200" i="23"/>
  <c r="Z198" i="23"/>
  <c r="AD196" i="23"/>
  <c r="U195" i="23"/>
  <c r="Z193" i="23"/>
  <c r="AD191" i="23"/>
  <c r="U190" i="23"/>
  <c r="Z188" i="23"/>
  <c r="AD186" i="23"/>
  <c r="U185" i="23"/>
  <c r="Z183" i="23"/>
  <c r="AD181" i="23"/>
  <c r="U180" i="23"/>
  <c r="Z178" i="23"/>
  <c r="AD176" i="23"/>
  <c r="U175" i="23"/>
  <c r="Z173" i="23"/>
  <c r="AD171" i="23"/>
  <c r="U170" i="23"/>
  <c r="Z168" i="23"/>
  <c r="AD166" i="23"/>
  <c r="U165" i="23"/>
  <c r="Z163" i="23"/>
  <c r="AD161" i="23"/>
  <c r="U160" i="23"/>
  <c r="Z158" i="23"/>
  <c r="AD156" i="23"/>
  <c r="U155" i="23"/>
  <c r="Z153" i="23"/>
  <c r="AD151" i="23"/>
  <c r="U150" i="23"/>
  <c r="Z148" i="23"/>
  <c r="AD146" i="23"/>
  <c r="U145" i="23"/>
  <c r="Z143" i="23"/>
  <c r="AD141" i="23"/>
  <c r="U140" i="23"/>
  <c r="Z138" i="23"/>
  <c r="AD136" i="23"/>
  <c r="U135" i="23"/>
  <c r="Z133" i="23"/>
  <c r="AD131" i="23"/>
  <c r="U130" i="23"/>
  <c r="Z128" i="23"/>
  <c r="AD126" i="23"/>
  <c r="U125" i="23"/>
  <c r="Z123" i="23"/>
  <c r="AD121" i="23"/>
  <c r="U120" i="23"/>
  <c r="Z118" i="23"/>
  <c r="AD116" i="23"/>
  <c r="U115" i="23"/>
  <c r="Z113" i="23"/>
  <c r="AD111" i="23"/>
  <c r="U110" i="23"/>
  <c r="Z108" i="23"/>
  <c r="AD106" i="23"/>
  <c r="U105" i="23"/>
  <c r="Z103" i="23"/>
  <c r="AD101" i="23"/>
  <c r="U100" i="23"/>
  <c r="Z98" i="23"/>
  <c r="AD96" i="23"/>
  <c r="U95" i="23"/>
  <c r="Z93" i="23"/>
  <c r="AD91" i="23"/>
  <c r="U90" i="23"/>
  <c r="Z88" i="23"/>
  <c r="AD86" i="23"/>
  <c r="U85" i="23"/>
  <c r="Z83" i="23"/>
  <c r="AD81" i="23"/>
  <c r="U80" i="23"/>
  <c r="Z78" i="23"/>
  <c r="AD76" i="23"/>
  <c r="U75" i="23"/>
  <c r="Z73" i="23"/>
  <c r="AD71" i="23"/>
  <c r="U70" i="23"/>
  <c r="Z68" i="23"/>
  <c r="AD66" i="23"/>
  <c r="U65" i="23"/>
  <c r="Z63" i="23"/>
  <c r="AD61" i="23"/>
  <c r="U60" i="23"/>
  <c r="Z58" i="23"/>
  <c r="AD56" i="23"/>
  <c r="U55" i="23"/>
  <c r="Z53" i="23"/>
  <c r="AD51" i="23"/>
  <c r="U50" i="23"/>
  <c r="Z48" i="23"/>
  <c r="AD46" i="23"/>
  <c r="U45" i="23"/>
  <c r="Z43" i="23"/>
  <c r="AD41" i="23"/>
  <c r="U40" i="23"/>
  <c r="Z38" i="23"/>
  <c r="AD36" i="23"/>
  <c r="U35" i="23"/>
  <c r="Z33" i="23"/>
  <c r="AD31" i="23"/>
  <c r="U30" i="23"/>
  <c r="Z28" i="23"/>
  <c r="AD26" i="23"/>
  <c r="U25" i="23"/>
  <c r="Z23" i="23"/>
  <c r="AD21" i="23"/>
  <c r="U20" i="23"/>
  <c r="Z18" i="23"/>
  <c r="AD16" i="23"/>
  <c r="U15" i="23"/>
  <c r="S14" i="23"/>
  <c r="AD9" i="23"/>
  <c r="AB8" i="23"/>
  <c r="Z7" i="23"/>
  <c r="W6" i="23"/>
  <c r="U5" i="23"/>
  <c r="S4" i="23"/>
  <c r="X203" i="23"/>
  <c r="AC201" i="23"/>
  <c r="T200" i="23"/>
  <c r="X198" i="23"/>
  <c r="AC196" i="23"/>
  <c r="T195" i="23"/>
  <c r="X193" i="23"/>
  <c r="AC191" i="23"/>
  <c r="T190" i="23"/>
  <c r="X188" i="23"/>
  <c r="AC186" i="23"/>
  <c r="T185" i="23"/>
  <c r="X183" i="23"/>
  <c r="AC181" i="23"/>
  <c r="T180" i="23"/>
  <c r="X178" i="23"/>
  <c r="AC176" i="23"/>
  <c r="T175" i="23"/>
  <c r="X173" i="23"/>
  <c r="AC171" i="23"/>
  <c r="T170" i="23"/>
  <c r="X168" i="23"/>
  <c r="AC166" i="23"/>
  <c r="T165" i="23"/>
  <c r="X163" i="23"/>
  <c r="AC161" i="23"/>
  <c r="T160" i="23"/>
  <c r="X158" i="23"/>
  <c r="AC156" i="23"/>
  <c r="T155" i="23"/>
  <c r="X153" i="23"/>
  <c r="AC151" i="23"/>
  <c r="T150" i="23"/>
  <c r="X148" i="23"/>
  <c r="AC146" i="23"/>
  <c r="T145" i="23"/>
  <c r="X143" i="23"/>
  <c r="AC141" i="23"/>
  <c r="T140" i="23"/>
  <c r="X138" i="23"/>
  <c r="AC136" i="23"/>
  <c r="T135" i="23"/>
  <c r="X133" i="23"/>
  <c r="AC131" i="23"/>
  <c r="T130" i="23"/>
  <c r="X128" i="23"/>
  <c r="AC126" i="23"/>
  <c r="T125" i="23"/>
  <c r="X123" i="23"/>
  <c r="AC121" i="23"/>
  <c r="T120" i="23"/>
  <c r="X118" i="23"/>
  <c r="AC116" i="23"/>
  <c r="T115" i="23"/>
  <c r="X113" i="23"/>
  <c r="AC111" i="23"/>
  <c r="T110" i="23"/>
  <c r="X108" i="23"/>
  <c r="AC106" i="23"/>
  <c r="T105" i="23"/>
  <c r="X103" i="23"/>
  <c r="AC101" i="23"/>
  <c r="T100" i="23"/>
  <c r="X98" i="23"/>
  <c r="AC96" i="23"/>
  <c r="T95" i="23"/>
  <c r="X93" i="23"/>
  <c r="AC91" i="23"/>
  <c r="T90" i="23"/>
  <c r="X88" i="23"/>
  <c r="AC86" i="23"/>
  <c r="T85" i="23"/>
  <c r="X83" i="23"/>
  <c r="AC81" i="23"/>
  <c r="T80" i="23"/>
  <c r="X78" i="23"/>
  <c r="AC76" i="23"/>
  <c r="T75" i="23"/>
  <c r="X73" i="23"/>
  <c r="AC71" i="23"/>
  <c r="T70" i="23"/>
  <c r="X68" i="23"/>
  <c r="AC66" i="23"/>
  <c r="T65" i="23"/>
  <c r="X63" i="23"/>
  <c r="AC61" i="23"/>
  <c r="T60" i="23"/>
  <c r="X58" i="23"/>
  <c r="AC56" i="23"/>
  <c r="T55" i="23"/>
  <c r="X53" i="23"/>
  <c r="AC51" i="23"/>
  <c r="T50" i="23"/>
  <c r="X48" i="23"/>
  <c r="AC46" i="23"/>
  <c r="T45" i="23"/>
  <c r="X43" i="23"/>
  <c r="AC41" i="23"/>
  <c r="T40" i="23"/>
  <c r="X38" i="23"/>
  <c r="AC36" i="23"/>
  <c r="T35" i="23"/>
  <c r="X33" i="23"/>
  <c r="AC31" i="23"/>
  <c r="T30" i="23"/>
  <c r="X28" i="23"/>
  <c r="AC26" i="23"/>
  <c r="T25" i="23"/>
  <c r="X23" i="23"/>
  <c r="AC21" i="23"/>
  <c r="T20" i="23"/>
  <c r="X18" i="23"/>
  <c r="AC16" i="23"/>
  <c r="T15" i="23"/>
  <c r="AE10" i="23"/>
  <c r="AC9" i="23"/>
  <c r="AA8" i="23"/>
  <c r="X7" i="23"/>
  <c r="V6" i="23"/>
  <c r="T5" i="23"/>
  <c r="AA201" i="23"/>
  <c r="Z199" i="23"/>
  <c r="X197" i="23"/>
  <c r="AE194" i="23"/>
  <c r="AD192" i="23"/>
  <c r="AC190" i="23"/>
  <c r="V188" i="23"/>
  <c r="U186" i="23"/>
  <c r="T184" i="23"/>
  <c r="AA181" i="23"/>
  <c r="Z179" i="23"/>
  <c r="X177" i="23"/>
  <c r="AE174" i="23"/>
  <c r="AD172" i="23"/>
  <c r="AC170" i="23"/>
  <c r="V168" i="23"/>
  <c r="U166" i="23"/>
  <c r="T164" i="23"/>
  <c r="AA161" i="23"/>
  <c r="Z159" i="23"/>
  <c r="X157" i="23"/>
  <c r="AE154" i="23"/>
  <c r="AD152" i="23"/>
  <c r="AC150" i="23"/>
  <c r="V148" i="23"/>
  <c r="U146" i="23"/>
  <c r="T144" i="23"/>
  <c r="AA141" i="23"/>
  <c r="Z139" i="23"/>
  <c r="X137" i="23"/>
  <c r="AE134" i="23"/>
  <c r="AD132" i="23"/>
  <c r="AC130" i="23"/>
  <c r="V128" i="23"/>
  <c r="U126" i="23"/>
  <c r="T124" i="23"/>
  <c r="AA121" i="23"/>
  <c r="Z119" i="23"/>
  <c r="X117" i="23"/>
  <c r="AE114" i="23"/>
  <c r="AD112" i="23"/>
  <c r="AC110" i="23"/>
  <c r="V108" i="23"/>
  <c r="U106" i="23"/>
  <c r="T104" i="23"/>
  <c r="AA101" i="23"/>
  <c r="Z99" i="23"/>
  <c r="X97" i="23"/>
  <c r="AE94" i="23"/>
  <c r="AD92" i="23"/>
  <c r="AC90" i="23"/>
  <c r="V88" i="23"/>
  <c r="U86" i="23"/>
  <c r="T84" i="23"/>
  <c r="AA81" i="23"/>
  <c r="Z79" i="23"/>
  <c r="X77" i="23"/>
  <c r="AE74" i="23"/>
  <c r="Z201" i="23"/>
  <c r="X199" i="23"/>
  <c r="W197" i="23"/>
  <c r="AD194" i="23"/>
  <c r="AC192" i="23"/>
  <c r="AB190" i="23"/>
  <c r="U188" i="23"/>
  <c r="T186" i="23"/>
  <c r="S184" i="23"/>
  <c r="Z181" i="23"/>
  <c r="X179" i="23"/>
  <c r="W177" i="23"/>
  <c r="AD174" i="23"/>
  <c r="AC172" i="23"/>
  <c r="AB170" i="23"/>
  <c r="U168" i="23"/>
  <c r="AE203" i="23"/>
  <c r="X201" i="23"/>
  <c r="W199" i="23"/>
  <c r="V197" i="23"/>
  <c r="AC194" i="23"/>
  <c r="AB192" i="23"/>
  <c r="AA190" i="23"/>
  <c r="T188" i="23"/>
  <c r="S186" i="23"/>
  <c r="AE183" i="23"/>
  <c r="X181" i="23"/>
  <c r="AD203" i="23"/>
  <c r="W201" i="23"/>
  <c r="V199" i="23"/>
  <c r="U197" i="23"/>
  <c r="AB194" i="23"/>
  <c r="AA192" i="23"/>
  <c r="Z190" i="23"/>
  <c r="S188" i="23"/>
  <c r="AE185" i="23"/>
  <c r="AD183" i="23"/>
  <c r="W203" i="23"/>
  <c r="V201" i="23"/>
  <c r="U199" i="23"/>
  <c r="AB196" i="23"/>
  <c r="AA194" i="23"/>
  <c r="Z192" i="23"/>
  <c r="S190" i="23"/>
  <c r="AE187" i="23"/>
  <c r="AD185" i="23"/>
  <c r="W183" i="23"/>
  <c r="V181" i="23"/>
  <c r="U179" i="23"/>
  <c r="AB176" i="23"/>
  <c r="AA174" i="23"/>
  <c r="Z172" i="23"/>
  <c r="S170" i="23"/>
  <c r="AE167" i="23"/>
  <c r="AD165" i="23"/>
  <c r="W163" i="23"/>
  <c r="V161" i="23"/>
  <c r="U159" i="23"/>
  <c r="AB156" i="23"/>
  <c r="AA154" i="23"/>
  <c r="Z152" i="23"/>
  <c r="S150" i="23"/>
  <c r="AE147" i="23"/>
  <c r="AD200" i="23"/>
  <c r="AE197" i="23"/>
  <c r="S195" i="23"/>
  <c r="AB191" i="23"/>
  <c r="U189" i="23"/>
  <c r="V186" i="23"/>
  <c r="AE182" i="23"/>
  <c r="Z180" i="23"/>
  <c r="AC177" i="23"/>
  <c r="S175" i="23"/>
  <c r="X172" i="23"/>
  <c r="AB169" i="23"/>
  <c r="W167" i="23"/>
  <c r="AB164" i="23"/>
  <c r="X162" i="23"/>
  <c r="AC159" i="23"/>
  <c r="Z157" i="23"/>
  <c r="AC154" i="23"/>
  <c r="X152" i="23"/>
  <c r="AC149" i="23"/>
  <c r="Z147" i="23"/>
  <c r="AE144" i="23"/>
  <c r="AC142" i="23"/>
  <c r="AA140" i="23"/>
  <c r="S138" i="23"/>
  <c r="AD135" i="23"/>
  <c r="V133" i="23"/>
  <c r="T131" i="23"/>
  <c r="AE128" i="23"/>
  <c r="W126" i="23"/>
  <c r="U124" i="23"/>
  <c r="Z121" i="23"/>
  <c r="W119" i="23"/>
  <c r="U117" i="23"/>
  <c r="AA114" i="23"/>
  <c r="X112" i="23"/>
  <c r="AD109" i="23"/>
  <c r="AB107" i="23"/>
  <c r="Z105" i="23"/>
  <c r="AE102" i="23"/>
  <c r="AC100" i="23"/>
  <c r="U98" i="23"/>
  <c r="S96" i="23"/>
  <c r="AD93" i="23"/>
  <c r="V91" i="23"/>
  <c r="T89" i="23"/>
  <c r="Z86" i="23"/>
  <c r="W84" i="23"/>
  <c r="U82" i="23"/>
  <c r="AA79" i="23"/>
  <c r="W77" i="23"/>
  <c r="AC74" i="23"/>
  <c r="AB72" i="23"/>
  <c r="AA70" i="23"/>
  <c r="T68" i="23"/>
  <c r="S66" i="23"/>
  <c r="AE63" i="23"/>
  <c r="X61" i="23"/>
  <c r="W59" i="23"/>
  <c r="V57" i="23"/>
  <c r="AC54" i="23"/>
  <c r="AB52" i="23"/>
  <c r="AA50" i="23"/>
  <c r="T48" i="23"/>
  <c r="S46" i="23"/>
  <c r="AE43" i="23"/>
  <c r="X41" i="23"/>
  <c r="W39" i="23"/>
  <c r="V37" i="23"/>
  <c r="AC34" i="23"/>
  <c r="AB32" i="23"/>
  <c r="AA30" i="23"/>
  <c r="T28" i="23"/>
  <c r="S26" i="23"/>
  <c r="AE23" i="23"/>
  <c r="X21" i="23"/>
  <c r="W19" i="23"/>
  <c r="V17" i="23"/>
  <c r="AB13" i="23"/>
  <c r="T12" i="23"/>
  <c r="AA10" i="23"/>
  <c r="S9" i="23"/>
  <c r="AE7" i="23"/>
  <c r="AD4" i="23"/>
  <c r="V203" i="23"/>
  <c r="AC200" i="23"/>
  <c r="AD197" i="23"/>
  <c r="Z194" i="23"/>
  <c r="AA191" i="23"/>
  <c r="T189" i="23"/>
  <c r="AC185" i="23"/>
  <c r="AD182" i="23"/>
  <c r="S180" i="23"/>
  <c r="AB177" i="23"/>
  <c r="AC174" i="23"/>
  <c r="W172" i="23"/>
  <c r="AA169" i="23"/>
  <c r="V167" i="23"/>
  <c r="AA164" i="23"/>
  <c r="W162" i="23"/>
  <c r="AB159" i="23"/>
  <c r="W157" i="23"/>
  <c r="AB154" i="23"/>
  <c r="W152" i="23"/>
  <c r="AB149" i="23"/>
  <c r="X147" i="23"/>
  <c r="AD144" i="23"/>
  <c r="AB142" i="23"/>
  <c r="Z140" i="23"/>
  <c r="AE137" i="23"/>
  <c r="AC135" i="23"/>
  <c r="U133" i="23"/>
  <c r="S131" i="23"/>
  <c r="AD128" i="23"/>
  <c r="V126" i="23"/>
  <c r="S124" i="23"/>
  <c r="X121" i="23"/>
  <c r="V119" i="23"/>
  <c r="AB116" i="23"/>
  <c r="Z114" i="23"/>
  <c r="W112" i="23"/>
  <c r="AC109" i="23"/>
  <c r="AA107" i="23"/>
  <c r="S105" i="23"/>
  <c r="AD102" i="23"/>
  <c r="AB100" i="23"/>
  <c r="T98" i="23"/>
  <c r="AE95" i="23"/>
  <c r="W93" i="23"/>
  <c r="U91" i="23"/>
  <c r="S89" i="23"/>
  <c r="X86" i="23"/>
  <c r="V84" i="23"/>
  <c r="AB81" i="23"/>
  <c r="X79" i="23"/>
  <c r="V77" i="23"/>
  <c r="AB74" i="23"/>
  <c r="AA72" i="23"/>
  <c r="Z70" i="23"/>
  <c r="S68" i="23"/>
  <c r="AE65" i="23"/>
  <c r="AD63" i="23"/>
  <c r="W61" i="23"/>
  <c r="V59" i="23"/>
  <c r="U57" i="23"/>
  <c r="AB54" i="23"/>
  <c r="AA52" i="23"/>
  <c r="Z50" i="23"/>
  <c r="S48" i="23"/>
  <c r="AE45" i="23"/>
  <c r="AD43" i="23"/>
  <c r="W41" i="23"/>
  <c r="V39" i="23"/>
  <c r="U37" i="23"/>
  <c r="AB34" i="23"/>
  <c r="AA32" i="23"/>
  <c r="Z30" i="23"/>
  <c r="S28" i="23"/>
  <c r="AE25" i="23"/>
  <c r="AD23" i="23"/>
  <c r="W21" i="23"/>
  <c r="V19" i="23"/>
  <c r="U17" i="23"/>
  <c r="AA13" i="23"/>
  <c r="S12" i="23"/>
  <c r="Z10" i="23"/>
  <c r="AD7" i="23"/>
  <c r="AC4" i="23"/>
  <c r="U203" i="23"/>
  <c r="AB200" i="23"/>
  <c r="AC197" i="23"/>
  <c r="X194" i="23"/>
  <c r="Z191" i="23"/>
  <c r="S189" i="23"/>
  <c r="AB185" i="23"/>
  <c r="AC182" i="23"/>
  <c r="AE179" i="23"/>
  <c r="AA177" i="23"/>
  <c r="AB174" i="23"/>
  <c r="V172" i="23"/>
  <c r="Z169" i="23"/>
  <c r="U167" i="23"/>
  <c r="Z164" i="23"/>
  <c r="V162" i="23"/>
  <c r="AA159" i="23"/>
  <c r="V157" i="23"/>
  <c r="Z154" i="23"/>
  <c r="V152" i="23"/>
  <c r="AA149" i="23"/>
  <c r="W147" i="23"/>
  <c r="AC144" i="23"/>
  <c r="AA142" i="23"/>
  <c r="S140" i="23"/>
  <c r="AD137" i="23"/>
  <c r="AB135" i="23"/>
  <c r="T133" i="23"/>
  <c r="AE130" i="23"/>
  <c r="W128" i="23"/>
  <c r="T126" i="23"/>
  <c r="AE123" i="23"/>
  <c r="W121" i="23"/>
  <c r="U119" i="23"/>
  <c r="AA116" i="23"/>
  <c r="X114" i="23"/>
  <c r="V112" i="23"/>
  <c r="AB109" i="23"/>
  <c r="Z107" i="23"/>
  <c r="AE104" i="23"/>
  <c r="AC102" i="23"/>
  <c r="AA100" i="23"/>
  <c r="S98" i="23"/>
  <c r="AD95" i="23"/>
  <c r="V93" i="23"/>
  <c r="T91" i="23"/>
  <c r="AE88" i="23"/>
  <c r="W86" i="23"/>
  <c r="U84" i="23"/>
  <c r="Z81" i="23"/>
  <c r="W79" i="23"/>
  <c r="U77" i="23"/>
  <c r="AA74" i="23"/>
  <c r="Z72" i="23"/>
  <c r="S70" i="23"/>
  <c r="AE67" i="23"/>
  <c r="AD65" i="23"/>
  <c r="W63" i="23"/>
  <c r="V61" i="23"/>
  <c r="U59" i="23"/>
  <c r="AB56" i="23"/>
  <c r="AA54" i="23"/>
  <c r="Z52" i="23"/>
  <c r="S50" i="23"/>
  <c r="AE47" i="23"/>
  <c r="AD45" i="23"/>
  <c r="W43" i="23"/>
  <c r="V41" i="23"/>
  <c r="U39" i="23"/>
  <c r="AB36" i="23"/>
  <c r="AA34" i="23"/>
  <c r="Z32" i="23"/>
  <c r="S30" i="23"/>
  <c r="AE27" i="23"/>
  <c r="AD25" i="23"/>
  <c r="W23" i="23"/>
  <c r="V21" i="23"/>
  <c r="U19" i="23"/>
  <c r="AB16" i="23"/>
  <c r="Z13" i="23"/>
  <c r="X10" i="23"/>
  <c r="W7" i="23"/>
  <c r="AB4" i="23"/>
  <c r="T203" i="23"/>
  <c r="AA200" i="23"/>
  <c r="AB197" i="23"/>
  <c r="W194" i="23"/>
  <c r="X191" i="23"/>
  <c r="AE188" i="23"/>
  <c r="AA185" i="23"/>
  <c r="AB182" i="23"/>
  <c r="AD179" i="23"/>
  <c r="Z177" i="23"/>
  <c r="Z174" i="23"/>
  <c r="U172" i="23"/>
  <c r="X169" i="23"/>
  <c r="AB166" i="23"/>
  <c r="X164" i="23"/>
  <c r="U162" i="23"/>
  <c r="X159" i="23"/>
  <c r="U157" i="23"/>
  <c r="X154" i="23"/>
  <c r="U152" i="23"/>
  <c r="Z149" i="23"/>
  <c r="V147" i="23"/>
  <c r="AB144" i="23"/>
  <c r="Z142" i="23"/>
  <c r="AE139" i="23"/>
  <c r="AC137" i="23"/>
  <c r="AA135" i="23"/>
  <c r="S133" i="23"/>
  <c r="AD130" i="23"/>
  <c r="U128" i="23"/>
  <c r="S126" i="23"/>
  <c r="AD123" i="23"/>
  <c r="V121" i="23"/>
  <c r="T119" i="23"/>
  <c r="Z116" i="23"/>
  <c r="W114" i="23"/>
  <c r="U112" i="23"/>
  <c r="AA109" i="23"/>
  <c r="X107" i="23"/>
  <c r="AD104" i="23"/>
  <c r="AB102" i="23"/>
  <c r="Z100" i="23"/>
  <c r="AE97" i="23"/>
  <c r="AC95" i="23"/>
  <c r="U93" i="23"/>
  <c r="S91" i="23"/>
  <c r="AD88" i="23"/>
  <c r="V86" i="23"/>
  <c r="S84" i="23"/>
  <c r="X81" i="23"/>
  <c r="V79" i="23"/>
  <c r="AB76" i="23"/>
  <c r="Z74" i="23"/>
  <c r="X72" i="23"/>
  <c r="AE69" i="23"/>
  <c r="AD67" i="23"/>
  <c r="AC65" i="23"/>
  <c r="V63" i="23"/>
  <c r="U61" i="23"/>
  <c r="T59" i="23"/>
  <c r="AA56" i="23"/>
  <c r="Z54" i="23"/>
  <c r="X52" i="23"/>
  <c r="AE49" i="23"/>
  <c r="AD47" i="23"/>
  <c r="AC45" i="23"/>
  <c r="V43" i="23"/>
  <c r="U41" i="23"/>
  <c r="T39" i="23"/>
  <c r="AA36" i="23"/>
  <c r="Z34" i="23"/>
  <c r="X32" i="23"/>
  <c r="AE29" i="23"/>
  <c r="AD27" i="23"/>
  <c r="AC25" i="23"/>
  <c r="V23" i="23"/>
  <c r="U21" i="23"/>
  <c r="T19" i="23"/>
  <c r="AA16" i="23"/>
  <c r="X13" i="23"/>
  <c r="AE11" i="23"/>
  <c r="W10" i="23"/>
  <c r="V7" i="23"/>
  <c r="AA4" i="23"/>
  <c r="S203" i="23"/>
  <c r="Z200" i="23"/>
  <c r="AA197" i="23"/>
  <c r="V194" i="23"/>
  <c r="W191" i="23"/>
  <c r="AD188" i="23"/>
  <c r="Z185" i="23"/>
  <c r="AA182" i="23"/>
  <c r="AC179" i="23"/>
  <c r="V177" i="23"/>
  <c r="X174" i="23"/>
  <c r="AB171" i="23"/>
  <c r="W169" i="23"/>
  <c r="AA166" i="23"/>
  <c r="W164" i="23"/>
  <c r="AB161" i="23"/>
  <c r="W159" i="23"/>
  <c r="AA156" i="23"/>
  <c r="W154" i="23"/>
  <c r="AB151" i="23"/>
  <c r="X149" i="23"/>
  <c r="U147" i="23"/>
  <c r="AA144" i="23"/>
  <c r="X142" i="23"/>
  <c r="AD139" i="23"/>
  <c r="AB137" i="23"/>
  <c r="Z135" i="23"/>
  <c r="AE132" i="23"/>
  <c r="AB130" i="23"/>
  <c r="T128" i="23"/>
  <c r="AE125" i="23"/>
  <c r="W123" i="23"/>
  <c r="U121" i="23"/>
  <c r="S119" i="23"/>
  <c r="X116" i="23"/>
  <c r="V114" i="23"/>
  <c r="AB111" i="23"/>
  <c r="Z109" i="23"/>
  <c r="W107" i="23"/>
  <c r="AC104" i="23"/>
  <c r="AA102" i="23"/>
  <c r="S100" i="23"/>
  <c r="AD97" i="23"/>
  <c r="AB95" i="23"/>
  <c r="T93" i="23"/>
  <c r="AE90" i="23"/>
  <c r="W88" i="23"/>
  <c r="T86" i="23"/>
  <c r="AE83" i="23"/>
  <c r="W81" i="23"/>
  <c r="U79" i="23"/>
  <c r="AA76" i="23"/>
  <c r="X74" i="23"/>
  <c r="W72" i="23"/>
  <c r="AD69" i="23"/>
  <c r="AC67" i="23"/>
  <c r="AB65" i="23"/>
  <c r="U63" i="23"/>
  <c r="T61" i="23"/>
  <c r="S59" i="23"/>
  <c r="Z56" i="23"/>
  <c r="X54" i="23"/>
  <c r="W52" i="23"/>
  <c r="AD49" i="23"/>
  <c r="AC47" i="23"/>
  <c r="AB45" i="23"/>
  <c r="U43" i="23"/>
  <c r="T41" i="23"/>
  <c r="S39" i="23"/>
  <c r="Z36" i="23"/>
  <c r="X34" i="23"/>
  <c r="W32" i="23"/>
  <c r="AD29" i="23"/>
  <c r="AC27" i="23"/>
  <c r="AB25" i="23"/>
  <c r="U23" i="23"/>
  <c r="T21" i="23"/>
  <c r="S19" i="23"/>
  <c r="Z16" i="23"/>
  <c r="AE14" i="23"/>
  <c r="W13" i="23"/>
  <c r="AD11" i="23"/>
  <c r="V10" i="23"/>
  <c r="U7" i="23"/>
  <c r="Z4" i="23"/>
  <c r="AE202" i="23"/>
  <c r="S200" i="23"/>
  <c r="Z197" i="23"/>
  <c r="U194" i="23"/>
  <c r="V191" i="23"/>
  <c r="W188" i="23"/>
  <c r="S185" i="23"/>
  <c r="Z182" i="23"/>
  <c r="AB179" i="23"/>
  <c r="U177" i="23"/>
  <c r="W174" i="23"/>
  <c r="AA171" i="23"/>
  <c r="V169" i="23"/>
  <c r="Z166" i="23"/>
  <c r="V164" i="23"/>
  <c r="Z161" i="23"/>
  <c r="V159" i="23"/>
  <c r="Z156" i="23"/>
  <c r="V154" i="23"/>
  <c r="AA151" i="23"/>
  <c r="W149" i="23"/>
  <c r="AB146" i="23"/>
  <c r="Z144" i="23"/>
  <c r="W142" i="23"/>
  <c r="AC139" i="23"/>
  <c r="AA137" i="23"/>
  <c r="S135" i="23"/>
  <c r="AC132" i="23"/>
  <c r="AA130" i="23"/>
  <c r="S128" i="23"/>
  <c r="AD125" i="23"/>
  <c r="V123" i="23"/>
  <c r="T121" i="23"/>
  <c r="AE118" i="23"/>
  <c r="W116" i="23"/>
  <c r="U114" i="23"/>
  <c r="AA111" i="23"/>
  <c r="X109" i="23"/>
  <c r="V107" i="23"/>
  <c r="AB104" i="23"/>
  <c r="Z102" i="23"/>
  <c r="AE99" i="23"/>
  <c r="AC97" i="23"/>
  <c r="AA95" i="23"/>
  <c r="S93" i="23"/>
  <c r="AD90" i="23"/>
  <c r="U88" i="23"/>
  <c r="S86" i="23"/>
  <c r="AD83" i="23"/>
  <c r="V81" i="23"/>
  <c r="T79" i="23"/>
  <c r="Z76" i="23"/>
  <c r="W74" i="23"/>
  <c r="V72" i="23"/>
  <c r="AC69" i="23"/>
  <c r="AB67" i="23"/>
  <c r="AA65" i="23"/>
  <c r="T63" i="23"/>
  <c r="S61" i="23"/>
  <c r="AE58" i="23"/>
  <c r="X56" i="23"/>
  <c r="W54" i="23"/>
  <c r="V52" i="23"/>
  <c r="AC49" i="23"/>
  <c r="AB47" i="23"/>
  <c r="AA45" i="23"/>
  <c r="T43" i="23"/>
  <c r="S41" i="23"/>
  <c r="AE38" i="23"/>
  <c r="X36" i="23"/>
  <c r="W34" i="23"/>
  <c r="V32" i="23"/>
  <c r="AC29" i="23"/>
  <c r="AB27" i="23"/>
  <c r="AA25" i="23"/>
  <c r="T23" i="23"/>
  <c r="S21" i="23"/>
  <c r="AE18" i="23"/>
  <c r="X16" i="23"/>
  <c r="AD14" i="23"/>
  <c r="V13" i="23"/>
  <c r="AC11" i="23"/>
  <c r="U10" i="23"/>
  <c r="T7" i="23"/>
  <c r="X4" i="23"/>
  <c r="AD202" i="23"/>
  <c r="AE199" i="23"/>
  <c r="AA196" i="23"/>
  <c r="T194" i="23"/>
  <c r="U191" i="23"/>
  <c r="AD187" i="23"/>
  <c r="AE184" i="23"/>
  <c r="X182" i="23"/>
  <c r="AA179" i="23"/>
  <c r="AA176" i="23"/>
  <c r="V174" i="23"/>
  <c r="Z171" i="23"/>
  <c r="U169" i="23"/>
  <c r="X166" i="23"/>
  <c r="U164" i="23"/>
  <c r="X161" i="23"/>
  <c r="T159" i="23"/>
  <c r="X156" i="23"/>
  <c r="U154" i="23"/>
  <c r="Z151" i="23"/>
  <c r="V149" i="23"/>
  <c r="AA146" i="23"/>
  <c r="X144" i="23"/>
  <c r="V142" i="23"/>
  <c r="AB139" i="23"/>
  <c r="Z137" i="23"/>
  <c r="AD134" i="23"/>
  <c r="AB132" i="23"/>
  <c r="Z130" i="23"/>
  <c r="AE127" i="23"/>
  <c r="AC125" i="23"/>
  <c r="U123" i="23"/>
  <c r="S121" i="23"/>
  <c r="AD118" i="23"/>
  <c r="V116" i="23"/>
  <c r="T114" i="23"/>
  <c r="Z111" i="23"/>
  <c r="W109" i="23"/>
  <c r="U107" i="23"/>
  <c r="AA104" i="23"/>
  <c r="X102" i="23"/>
  <c r="AD99" i="23"/>
  <c r="AB97" i="23"/>
  <c r="Z95" i="23"/>
  <c r="AE92" i="23"/>
  <c r="AC202" i="23"/>
  <c r="AD199" i="23"/>
  <c r="Z196" i="23"/>
  <c r="S194" i="23"/>
  <c r="T191" i="23"/>
  <c r="AC187" i="23"/>
  <c r="AD184" i="23"/>
  <c r="W182" i="23"/>
  <c r="W179" i="23"/>
  <c r="Z176" i="23"/>
  <c r="U174" i="23"/>
  <c r="X171" i="23"/>
  <c r="T169" i="23"/>
  <c r="W166" i="23"/>
  <c r="S164" i="23"/>
  <c r="W161" i="23"/>
  <c r="S159" i="23"/>
  <c r="W156" i="23"/>
  <c r="T154" i="23"/>
  <c r="X151" i="23"/>
  <c r="U149" i="23"/>
  <c r="Z146" i="23"/>
  <c r="W144" i="23"/>
  <c r="U142" i="23"/>
  <c r="AA139" i="23"/>
  <c r="W137" i="23"/>
  <c r="AC134" i="23"/>
  <c r="AA132" i="23"/>
  <c r="S130" i="23"/>
  <c r="AD127" i="23"/>
  <c r="AB125" i="23"/>
  <c r="T123" i="23"/>
  <c r="AE120" i="23"/>
  <c r="W118" i="23"/>
  <c r="U116" i="23"/>
  <c r="S114" i="23"/>
  <c r="X111" i="23"/>
  <c r="V109" i="23"/>
  <c r="AB106" i="23"/>
  <c r="Z104" i="23"/>
  <c r="W102" i="23"/>
  <c r="AC99" i="23"/>
  <c r="AA97" i="23"/>
  <c r="S95" i="23"/>
  <c r="AC92" i="23"/>
  <c r="AA90" i="23"/>
  <c r="S88" i="23"/>
  <c r="AD85" i="23"/>
  <c r="V83" i="23"/>
  <c r="T81" i="23"/>
  <c r="AE78" i="23"/>
  <c r="W76" i="23"/>
  <c r="U74" i="23"/>
  <c r="AB71" i="23"/>
  <c r="AA69" i="23"/>
  <c r="Z67" i="23"/>
  <c r="S65" i="23"/>
  <c r="AE62" i="23"/>
  <c r="AD60" i="23"/>
  <c r="W58" i="23"/>
  <c r="V56" i="23"/>
  <c r="U54" i="23"/>
  <c r="AB51" i="23"/>
  <c r="AA49" i="23"/>
  <c r="Z47" i="23"/>
  <c r="S45" i="23"/>
  <c r="AE42" i="23"/>
  <c r="AD40" i="23"/>
  <c r="W38" i="23"/>
  <c r="V36" i="23"/>
  <c r="U34" i="23"/>
  <c r="AB31" i="23"/>
  <c r="AA29" i="23"/>
  <c r="Z27" i="23"/>
  <c r="S25" i="23"/>
  <c r="AE22" i="23"/>
  <c r="AD20" i="23"/>
  <c r="W18" i="23"/>
  <c r="V16" i="23"/>
  <c r="AB14" i="23"/>
  <c r="AA11" i="23"/>
  <c r="S10" i="23"/>
  <c r="Z8" i="23"/>
  <c r="AD5" i="23"/>
  <c r="AB202" i="23"/>
  <c r="AC199" i="23"/>
  <c r="X196" i="23"/>
  <c r="AE193" i="23"/>
  <c r="S191" i="23"/>
  <c r="AB187" i="23"/>
  <c r="AC184" i="23"/>
  <c r="V182" i="23"/>
  <c r="V179" i="23"/>
  <c r="X176" i="23"/>
  <c r="T174" i="23"/>
  <c r="W171" i="23"/>
  <c r="S169" i="23"/>
  <c r="V166" i="23"/>
  <c r="AE163" i="23"/>
  <c r="U161" i="23"/>
  <c r="AE158" i="23"/>
  <c r="V156" i="23"/>
  <c r="S154" i="23"/>
  <c r="W151" i="23"/>
  <c r="T149" i="23"/>
  <c r="X146" i="23"/>
  <c r="V144" i="23"/>
  <c r="AB141" i="23"/>
  <c r="X139" i="23"/>
  <c r="V137" i="23"/>
  <c r="AB134" i="23"/>
  <c r="Z132" i="23"/>
  <c r="AE129" i="23"/>
  <c r="AC127" i="23"/>
  <c r="AA125" i="23"/>
  <c r="S123" i="23"/>
  <c r="AD120" i="23"/>
  <c r="V118" i="23"/>
  <c r="T116" i="23"/>
  <c r="AE113" i="23"/>
  <c r="W111" i="23"/>
  <c r="U109" i="23"/>
  <c r="AA106" i="23"/>
  <c r="X104" i="23"/>
  <c r="V102" i="23"/>
  <c r="AB99" i="23"/>
  <c r="Z97" i="23"/>
  <c r="AD94" i="23"/>
  <c r="AB92" i="23"/>
  <c r="Z90" i="23"/>
  <c r="AE87" i="23"/>
  <c r="AC85" i="23"/>
  <c r="Z202" i="23"/>
  <c r="AA199" i="23"/>
  <c r="V196" i="23"/>
  <c r="W193" i="23"/>
  <c r="AD190" i="23"/>
  <c r="Z187" i="23"/>
  <c r="AA184" i="23"/>
  <c r="AB181" i="23"/>
  <c r="S179" i="23"/>
  <c r="V176" i="23"/>
  <c r="AE173" i="23"/>
  <c r="U171" i="23"/>
  <c r="AD168" i="23"/>
  <c r="S166" i="23"/>
  <c r="V163" i="23"/>
  <c r="S161" i="23"/>
  <c r="W158" i="23"/>
  <c r="T156" i="23"/>
  <c r="AD153" i="23"/>
  <c r="U151" i="23"/>
  <c r="AE148" i="23"/>
  <c r="V146" i="23"/>
  <c r="S144" i="23"/>
  <c r="X141" i="23"/>
  <c r="V139" i="23"/>
  <c r="AB136" i="23"/>
  <c r="Z134" i="23"/>
  <c r="W132" i="23"/>
  <c r="AC129" i="23"/>
  <c r="AA127" i="23"/>
  <c r="S125" i="23"/>
  <c r="AD122" i="23"/>
  <c r="AB120" i="23"/>
  <c r="T118" i="23"/>
  <c r="AE115" i="23"/>
  <c r="W113" i="23"/>
  <c r="U111" i="23"/>
  <c r="S109" i="23"/>
  <c r="X106" i="23"/>
  <c r="V104" i="23"/>
  <c r="AB101" i="23"/>
  <c r="X99" i="23"/>
  <c r="V97" i="23"/>
  <c r="AB94" i="23"/>
  <c r="Z92" i="23"/>
  <c r="AE89" i="23"/>
  <c r="AC87" i="23"/>
  <c r="AA85" i="23"/>
  <c r="S83" i="23"/>
  <c r="AD80" i="23"/>
  <c r="V78" i="23"/>
  <c r="T76" i="23"/>
  <c r="AE73" i="23"/>
  <c r="X71" i="23"/>
  <c r="W69" i="23"/>
  <c r="V67" i="23"/>
  <c r="AC64" i="23"/>
  <c r="AB62" i="23"/>
  <c r="AA60" i="23"/>
  <c r="T58" i="23"/>
  <c r="S56" i="23"/>
  <c r="AE53" i="23"/>
  <c r="X51" i="23"/>
  <c r="W49" i="23"/>
  <c r="V47" i="23"/>
  <c r="AC44" i="23"/>
  <c r="AB42" i="23"/>
  <c r="AA40" i="23"/>
  <c r="T38" i="23"/>
  <c r="S36" i="23"/>
  <c r="AE33" i="23"/>
  <c r="X31" i="23"/>
  <c r="W29" i="23"/>
  <c r="V27" i="23"/>
  <c r="AC24" i="23"/>
  <c r="AB22" i="23"/>
  <c r="AA20" i="23"/>
  <c r="T18" i="23"/>
  <c r="S16" i="23"/>
  <c r="X14" i="23"/>
  <c r="AE12" i="23"/>
  <c r="W11" i="23"/>
  <c r="V8" i="23"/>
  <c r="AA5" i="23"/>
  <c r="F4" i="23"/>
  <c r="V198" i="23"/>
  <c r="X192" i="23"/>
  <c r="AA186" i="23"/>
  <c r="AD180" i="23"/>
  <c r="AC175" i="23"/>
  <c r="Z170" i="23"/>
  <c r="S165" i="23"/>
  <c r="Z160" i="23"/>
  <c r="AA155" i="23"/>
  <c r="AA150" i="23"/>
  <c r="AB145" i="23"/>
  <c r="AE140" i="23"/>
  <c r="U136" i="23"/>
  <c r="X131" i="23"/>
  <c r="AB126" i="23"/>
  <c r="W122" i="23"/>
  <c r="AA117" i="23"/>
  <c r="AC112" i="23"/>
  <c r="S108" i="23"/>
  <c r="V103" i="23"/>
  <c r="AE98" i="23"/>
  <c r="U94" i="23"/>
  <c r="Z89" i="23"/>
  <c r="AE84" i="23"/>
  <c r="S81" i="23"/>
  <c r="AB77" i="23"/>
  <c r="V73" i="23"/>
  <c r="Z69" i="23"/>
  <c r="V66" i="23"/>
  <c r="X62" i="23"/>
  <c r="V58" i="23"/>
  <c r="S55" i="23"/>
  <c r="U51" i="23"/>
  <c r="X47" i="23"/>
  <c r="U44" i="23"/>
  <c r="AE39" i="23"/>
  <c r="U36" i="23"/>
  <c r="AE32" i="23"/>
  <c r="T29" i="23"/>
  <c r="AE24" i="23"/>
  <c r="AB21" i="23"/>
  <c r="AD17" i="23"/>
  <c r="AA14" i="23"/>
  <c r="W12" i="23"/>
  <c r="AA9" i="23"/>
  <c r="U198" i="23"/>
  <c r="W192" i="23"/>
  <c r="Z186" i="23"/>
  <c r="AC180" i="23"/>
  <c r="AB175" i="23"/>
  <c r="AE169" i="23"/>
  <c r="AE164" i="23"/>
  <c r="S160" i="23"/>
  <c r="Z155" i="23"/>
  <c r="Z150" i="23"/>
  <c r="AA145" i="23"/>
  <c r="AD140" i="23"/>
  <c r="T136" i="23"/>
  <c r="W131" i="23"/>
  <c r="AA126" i="23"/>
  <c r="V122" i="23"/>
  <c r="Z117" i="23"/>
  <c r="AB112" i="23"/>
  <c r="AE107" i="23"/>
  <c r="U103" i="23"/>
  <c r="AD98" i="23"/>
  <c r="T94" i="23"/>
  <c r="X89" i="23"/>
  <c r="AD84" i="23"/>
  <c r="AE80" i="23"/>
  <c r="AA77" i="23"/>
  <c r="U73" i="23"/>
  <c r="X69" i="23"/>
  <c r="U66" i="23"/>
  <c r="W62" i="23"/>
  <c r="U58" i="23"/>
  <c r="AE54" i="23"/>
  <c r="T51" i="23"/>
  <c r="W47" i="23"/>
  <c r="T44" i="23"/>
  <c r="AD39" i="23"/>
  <c r="T36" i="23"/>
  <c r="AD32" i="23"/>
  <c r="S29" i="23"/>
  <c r="AD24" i="23"/>
  <c r="AA21" i="23"/>
  <c r="AC17" i="23"/>
  <c r="Z14" i="23"/>
  <c r="V12" i="23"/>
  <c r="Z9" i="23"/>
  <c r="T198" i="23"/>
  <c r="V192" i="23"/>
  <c r="X186" i="23"/>
  <c r="AB180" i="23"/>
  <c r="AA175" i="23"/>
  <c r="AD169" i="23"/>
  <c r="AD164" i="23"/>
  <c r="AE159" i="23"/>
  <c r="S155" i="23"/>
  <c r="AE149" i="23"/>
  <c r="Z145" i="23"/>
  <c r="AC140" i="23"/>
  <c r="S136" i="23"/>
  <c r="V131" i="23"/>
  <c r="Z126" i="23"/>
  <c r="U122" i="23"/>
  <c r="W117" i="23"/>
  <c r="AA112" i="23"/>
  <c r="AD107" i="23"/>
  <c r="T103" i="23"/>
  <c r="W98" i="23"/>
  <c r="S94" i="23"/>
  <c r="W89" i="23"/>
  <c r="AC84" i="23"/>
  <c r="AC80" i="23"/>
  <c r="Z77" i="23"/>
  <c r="T73" i="23"/>
  <c r="V69" i="23"/>
  <c r="T66" i="23"/>
  <c r="V62" i="23"/>
  <c r="S58" i="23"/>
  <c r="AD54" i="23"/>
  <c r="S51" i="23"/>
  <c r="U47" i="23"/>
  <c r="S44" i="23"/>
  <c r="AC39" i="23"/>
  <c r="AE35" i="23"/>
  <c r="AC32" i="23"/>
  <c r="AE28" i="23"/>
  <c r="AB24" i="23"/>
  <c r="Z21" i="23"/>
  <c r="AB17" i="23"/>
  <c r="W14" i="23"/>
  <c r="U12" i="23"/>
  <c r="X9" i="23"/>
  <c r="AE4" i="23"/>
  <c r="S198" i="23"/>
  <c r="U192" i="23"/>
  <c r="W186" i="23"/>
  <c r="AA180" i="23"/>
  <c r="Z175" i="23"/>
  <c r="AC169" i="23"/>
  <c r="AC164" i="23"/>
  <c r="AD159" i="23"/>
  <c r="AD154" i="23"/>
  <c r="AD149" i="23"/>
  <c r="S145" i="23"/>
  <c r="AB140" i="23"/>
  <c r="AE135" i="23"/>
  <c r="U131" i="23"/>
  <c r="X126" i="23"/>
  <c r="AB121" i="23"/>
  <c r="V117" i="23"/>
  <c r="Z112" i="23"/>
  <c r="AC107" i="23"/>
  <c r="S103" i="23"/>
  <c r="V98" i="23"/>
  <c r="AE93" i="23"/>
  <c r="V89" i="23"/>
  <c r="AB84" i="23"/>
  <c r="AB80" i="23"/>
  <c r="X76" i="23"/>
  <c r="S73" i="23"/>
  <c r="U69" i="23"/>
  <c r="Z65" i="23"/>
  <c r="U62" i="23"/>
  <c r="AE57" i="23"/>
  <c r="V54" i="23"/>
  <c r="AE50" i="23"/>
  <c r="AB46" i="23"/>
  <c r="S43" i="23"/>
  <c r="AB39" i="23"/>
  <c r="AD35" i="23"/>
  <c r="U32" i="23"/>
  <c r="AD28" i="23"/>
  <c r="AA24" i="23"/>
  <c r="AE20" i="23"/>
  <c r="AA17" i="23"/>
  <c r="AB11" i="23"/>
  <c r="W9" i="23"/>
  <c r="W4" i="23"/>
  <c r="AA202" i="23"/>
  <c r="W196" i="23"/>
  <c r="AE190" i="23"/>
  <c r="AB184" i="23"/>
  <c r="T179" i="23"/>
  <c r="S174" i="23"/>
  <c r="AE168" i="23"/>
  <c r="AD163" i="23"/>
  <c r="AD158" i="23"/>
  <c r="AE153" i="23"/>
  <c r="S149" i="23"/>
  <c r="U144" i="23"/>
  <c r="W139" i="23"/>
  <c r="AA134" i="23"/>
  <c r="AD129" i="23"/>
  <c r="Z125" i="23"/>
  <c r="AC120" i="23"/>
  <c r="S116" i="23"/>
  <c r="V111" i="23"/>
  <c r="Z106" i="23"/>
  <c r="U102" i="23"/>
  <c r="W97" i="23"/>
  <c r="AA92" i="23"/>
  <c r="U89" i="23"/>
  <c r="AA84" i="23"/>
  <c r="AA80" i="23"/>
  <c r="V76" i="23"/>
  <c r="AE72" i="23"/>
  <c r="T69" i="23"/>
  <c r="AE64" i="23"/>
  <c r="AB61" i="23"/>
  <c r="AD57" i="23"/>
  <c r="T54" i="23"/>
  <c r="AD50" i="23"/>
  <c r="AA46" i="23"/>
  <c r="AD42" i="23"/>
  <c r="AA39" i="23"/>
  <c r="AC35" i="23"/>
  <c r="AA31" i="23"/>
  <c r="W28" i="23"/>
  <c r="Z24" i="23"/>
  <c r="AC20" i="23"/>
  <c r="Z17" i="23"/>
  <c r="Z11" i="23"/>
  <c r="V9" i="23"/>
  <c r="AE6" i="23"/>
  <c r="X202" i="23"/>
  <c r="U196" i="23"/>
  <c r="AE189" i="23"/>
  <c r="Z184" i="23"/>
  <c r="AE178" i="23"/>
  <c r="AD173" i="23"/>
  <c r="W168" i="23"/>
  <c r="U163" i="23"/>
  <c r="V158" i="23"/>
  <c r="W153" i="23"/>
  <c r="AD148" i="23"/>
  <c r="AE143" i="23"/>
  <c r="U139" i="23"/>
  <c r="X134" i="23"/>
  <c r="AB129" i="23"/>
  <c r="AE124" i="23"/>
  <c r="AA120" i="23"/>
  <c r="AD115" i="23"/>
  <c r="T111" i="23"/>
  <c r="W106" i="23"/>
  <c r="Z101" i="23"/>
  <c r="U97" i="23"/>
  <c r="X92" i="23"/>
  <c r="T88" i="23"/>
  <c r="Z84" i="23"/>
  <c r="Z80" i="23"/>
  <c r="U76" i="23"/>
  <c r="AD72" i="23"/>
  <c r="S69" i="23"/>
  <c r="AD64" i="23"/>
  <c r="AA61" i="23"/>
  <c r="AC57" i="23"/>
  <c r="S54" i="23"/>
  <c r="AC50" i="23"/>
  <c r="Z46" i="23"/>
  <c r="AC42" i="23"/>
  <c r="Z39" i="23"/>
  <c r="AB35" i="23"/>
  <c r="Z31" i="23"/>
  <c r="V28" i="23"/>
  <c r="X24" i="23"/>
  <c r="AB20" i="23"/>
  <c r="X17" i="23"/>
  <c r="X11" i="23"/>
  <c r="U9" i="23"/>
  <c r="AD6" i="23"/>
  <c r="H4" i="23"/>
  <c r="W202" i="23"/>
  <c r="T196" i="23"/>
  <c r="AD189" i="23"/>
  <c r="X184" i="23"/>
  <c r="AD178" i="23"/>
  <c r="W173" i="23"/>
  <c r="T168" i="23"/>
  <c r="T163" i="23"/>
  <c r="U158" i="23"/>
  <c r="V153" i="23"/>
  <c r="W148" i="23"/>
  <c r="AD143" i="23"/>
  <c r="T139" i="23"/>
  <c r="W134" i="23"/>
  <c r="AA129" i="23"/>
  <c r="AD124" i="23"/>
  <c r="Z120" i="23"/>
  <c r="AC115" i="23"/>
  <c r="S111" i="23"/>
  <c r="V106" i="23"/>
  <c r="X101" i="23"/>
  <c r="AB96" i="23"/>
  <c r="W92" i="23"/>
  <c r="AD87" i="23"/>
  <c r="X84" i="23"/>
  <c r="S80" i="23"/>
  <c r="S76" i="23"/>
  <c r="AC72" i="23"/>
  <c r="AE68" i="23"/>
  <c r="AB64" i="23"/>
  <c r="Z61" i="23"/>
  <c r="AB57" i="23"/>
  <c r="AD53" i="23"/>
  <c r="AB50" i="23"/>
  <c r="X46" i="23"/>
  <c r="AA42" i="23"/>
  <c r="X39" i="23"/>
  <c r="AA35" i="23"/>
  <c r="W31" i="23"/>
  <c r="U28" i="23"/>
  <c r="W24" i="23"/>
  <c r="Z20" i="23"/>
  <c r="W17" i="23"/>
  <c r="V11" i="23"/>
  <c r="T9" i="23"/>
  <c r="AC6" i="23"/>
  <c r="G4" i="23"/>
  <c r="V202" i="23"/>
  <c r="S196" i="23"/>
  <c r="AC189" i="23"/>
  <c r="W184" i="23"/>
  <c r="W178" i="23"/>
  <c r="V173" i="23"/>
  <c r="S168" i="23"/>
  <c r="S163" i="23"/>
  <c r="T158" i="23"/>
  <c r="U153" i="23"/>
  <c r="U148" i="23"/>
  <c r="W143" i="23"/>
  <c r="S139" i="23"/>
  <c r="V134" i="23"/>
  <c r="Z129" i="23"/>
  <c r="AC124" i="23"/>
  <c r="S120" i="23"/>
  <c r="AB115" i="23"/>
  <c r="AE110" i="23"/>
  <c r="T106" i="23"/>
  <c r="W101" i="23"/>
  <c r="AA96" i="23"/>
  <c r="V92" i="23"/>
  <c r="AB87" i="23"/>
  <c r="W83" i="23"/>
  <c r="AE79" i="23"/>
  <c r="AE75" i="23"/>
  <c r="U72" i="23"/>
  <c r="AD68" i="23"/>
  <c r="AA64" i="23"/>
  <c r="AE60" i="23"/>
  <c r="AA57" i="23"/>
  <c r="W53" i="23"/>
  <c r="AB49" i="23"/>
  <c r="W46" i="23"/>
  <c r="Z42" i="23"/>
  <c r="AD38" i="23"/>
  <c r="Z35" i="23"/>
  <c r="V31" i="23"/>
  <c r="AA27" i="23"/>
  <c r="V24" i="23"/>
  <c r="S20" i="23"/>
  <c r="W16" i="23"/>
  <c r="U11" i="23"/>
  <c r="AB6" i="23"/>
  <c r="E4" i="23"/>
  <c r="U202" i="23"/>
  <c r="AE195" i="23"/>
  <c r="AB189" i="23"/>
  <c r="V184" i="23"/>
  <c r="V178" i="23"/>
  <c r="U173" i="23"/>
  <c r="AD167" i="23"/>
  <c r="AE162" i="23"/>
  <c r="S158" i="23"/>
  <c r="T153" i="23"/>
  <c r="T148" i="23"/>
  <c r="V143" i="23"/>
  <c r="AE138" i="23"/>
  <c r="U134" i="23"/>
  <c r="X129" i="23"/>
  <c r="AB124" i="23"/>
  <c r="AE119" i="23"/>
  <c r="AA115" i="23"/>
  <c r="AD110" i="23"/>
  <c r="S106" i="23"/>
  <c r="V101" i="23"/>
  <c r="Z96" i="23"/>
  <c r="U92" i="23"/>
  <c r="AA87" i="23"/>
  <c r="U83" i="23"/>
  <c r="AD79" i="23"/>
  <c r="AD75" i="23"/>
  <c r="AA71" i="23"/>
  <c r="W68" i="23"/>
  <c r="Z64" i="23"/>
  <c r="AC60" i="23"/>
  <c r="Z57" i="23"/>
  <c r="V53" i="23"/>
  <c r="Z49" i="23"/>
  <c r="V46" i="23"/>
  <c r="X42" i="23"/>
  <c r="V38" i="23"/>
  <c r="S35" i="23"/>
  <c r="U31" i="23"/>
  <c r="X27" i="23"/>
  <c r="U24" i="23"/>
  <c r="AE19" i="23"/>
  <c r="U16" i="23"/>
  <c r="AE13" i="23"/>
  <c r="T11" i="23"/>
  <c r="X8" i="23"/>
  <c r="U6" i="23"/>
  <c r="D4" i="23"/>
  <c r="U201" i="23"/>
  <c r="AC195" i="23"/>
  <c r="Z189" i="23"/>
  <c r="V183" i="23"/>
  <c r="T178" i="23"/>
  <c r="S173" i="23"/>
  <c r="AB167" i="23"/>
  <c r="AC162" i="23"/>
  <c r="AD157" i="23"/>
  <c r="AE152" i="23"/>
  <c r="AD147" i="23"/>
  <c r="T143" i="23"/>
  <c r="W138" i="23"/>
  <c r="S134" i="23"/>
  <c r="V129" i="23"/>
  <c r="Z124" i="23"/>
  <c r="AC119" i="23"/>
  <c r="S115" i="23"/>
  <c r="AA110" i="23"/>
  <c r="AD105" i="23"/>
  <c r="T101" i="23"/>
  <c r="W96" i="23"/>
  <c r="AA91" i="23"/>
  <c r="X87" i="23"/>
  <c r="AE82" i="23"/>
  <c r="AB79" i="23"/>
  <c r="AB75" i="23"/>
  <c r="W71" i="23"/>
  <c r="U68" i="23"/>
  <c r="W64" i="23"/>
  <c r="Z60" i="23"/>
  <c r="W57" i="23"/>
  <c r="T53" i="23"/>
  <c r="V49" i="23"/>
  <c r="T46" i="23"/>
  <c r="V42" i="23"/>
  <c r="S38" i="23"/>
  <c r="AD34" i="23"/>
  <c r="S31" i="23"/>
  <c r="U27" i="23"/>
  <c r="S24" i="23"/>
  <c r="AC19" i="23"/>
  <c r="AE15" i="23"/>
  <c r="AC13" i="23"/>
  <c r="U8" i="23"/>
  <c r="S6" i="23"/>
  <c r="T201" i="23"/>
  <c r="X189" i="23"/>
  <c r="S178" i="23"/>
  <c r="AA167" i="23"/>
  <c r="AC157" i="23"/>
  <c r="AC147" i="23"/>
  <c r="V138" i="23"/>
  <c r="U129" i="23"/>
  <c r="AB119" i="23"/>
  <c r="Z110" i="23"/>
  <c r="S101" i="23"/>
  <c r="Z91" i="23"/>
  <c r="AD82" i="23"/>
  <c r="AA75" i="23"/>
  <c r="AA67" i="23"/>
  <c r="S60" i="23"/>
  <c r="S53" i="23"/>
  <c r="Z45" i="23"/>
  <c r="AE37" i="23"/>
  <c r="AE30" i="23"/>
  <c r="S23" i="23"/>
  <c r="AD15" i="23"/>
  <c r="AE5" i="23"/>
  <c r="S201" i="23"/>
  <c r="W189" i="23"/>
  <c r="AE177" i="23"/>
  <c r="Z167" i="23"/>
  <c r="AB157" i="23"/>
  <c r="AB147" i="23"/>
  <c r="U138" i="23"/>
  <c r="T129" i="23"/>
  <c r="AA119" i="23"/>
  <c r="S110" i="23"/>
  <c r="AE100" i="23"/>
  <c r="X91" i="23"/>
  <c r="AC82" i="23"/>
  <c r="Z75" i="23"/>
  <c r="X67" i="23"/>
  <c r="AE59" i="23"/>
  <c r="AE52" i="23"/>
  <c r="AE44" i="23"/>
  <c r="AD37" i="23"/>
  <c r="AD30" i="23"/>
  <c r="AD22" i="23"/>
  <c r="AC15" i="23"/>
  <c r="AD10" i="23"/>
  <c r="AC5" i="23"/>
  <c r="AE200" i="23"/>
  <c r="V189" i="23"/>
  <c r="AD177" i="23"/>
  <c r="X167" i="23"/>
  <c r="AA157" i="23"/>
  <c r="AA147" i="23"/>
  <c r="T138" i="23"/>
  <c r="S129" i="23"/>
  <c r="X119" i="23"/>
  <c r="AE109" i="23"/>
  <c r="AD100" i="23"/>
  <c r="W91" i="23"/>
  <c r="AB82" i="23"/>
  <c r="S75" i="23"/>
  <c r="W67" i="23"/>
  <c r="AD59" i="23"/>
  <c r="AD52" i="23"/>
  <c r="AD44" i="23"/>
  <c r="AC37" i="23"/>
  <c r="AC30" i="23"/>
  <c r="AC22" i="23"/>
  <c r="AB15" i="23"/>
  <c r="AC10" i="23"/>
  <c r="AB5" i="23"/>
  <c r="AB199" i="23"/>
  <c r="AA187" i="23"/>
  <c r="W176" i="23"/>
  <c r="T166" i="23"/>
  <c r="U156" i="23"/>
  <c r="W146" i="23"/>
  <c r="U137" i="23"/>
  <c r="AB127" i="23"/>
  <c r="U118" i="23"/>
  <c r="T109" i="23"/>
  <c r="AA99" i="23"/>
  <c r="AB90" i="23"/>
  <c r="AA82" i="23"/>
  <c r="AD74" i="23"/>
  <c r="U67" i="23"/>
  <c r="AC59" i="23"/>
  <c r="AC52" i="23"/>
  <c r="AB44" i="23"/>
  <c r="AB37" i="23"/>
  <c r="AB30" i="23"/>
  <c r="AA22" i="23"/>
  <c r="AA15" i="23"/>
  <c r="AB10" i="23"/>
  <c r="Z5" i="23"/>
  <c r="T199" i="23"/>
  <c r="X187" i="23"/>
  <c r="U176" i="23"/>
  <c r="AE165" i="23"/>
  <c r="S156" i="23"/>
  <c r="T146" i="23"/>
  <c r="AA136" i="23"/>
  <c r="Z127" i="23"/>
  <c r="S118" i="23"/>
  <c r="AE108" i="23"/>
  <c r="W99" i="23"/>
  <c r="S90" i="23"/>
  <c r="Z82" i="23"/>
  <c r="V74" i="23"/>
  <c r="AB66" i="23"/>
  <c r="AB59" i="23"/>
  <c r="U52" i="23"/>
  <c r="AA44" i="23"/>
  <c r="AA37" i="23"/>
  <c r="AB29" i="23"/>
  <c r="Z22" i="23"/>
  <c r="Z15" i="23"/>
  <c r="T10" i="23"/>
  <c r="S5" i="23"/>
  <c r="S199" i="23"/>
  <c r="W187" i="23"/>
  <c r="T176" i="23"/>
  <c r="AC165" i="23"/>
  <c r="AE155" i="23"/>
  <c r="AE198" i="23"/>
  <c r="V187" i="23"/>
  <c r="S176" i="23"/>
  <c r="AB165" i="23"/>
  <c r="AD155" i="23"/>
  <c r="AE145" i="23"/>
  <c r="X136" i="23"/>
  <c r="W127" i="23"/>
  <c r="AD117" i="23"/>
  <c r="W108" i="23"/>
  <c r="U99" i="23"/>
  <c r="AC89" i="23"/>
  <c r="W82" i="23"/>
  <c r="S74" i="23"/>
  <c r="Z66" i="23"/>
  <c r="Z59" i="23"/>
  <c r="Z51" i="23"/>
  <c r="X44" i="23"/>
  <c r="X37" i="23"/>
  <c r="X29" i="23"/>
  <c r="W22" i="23"/>
  <c r="AB195" i="23"/>
  <c r="U183" i="23"/>
  <c r="AE172" i="23"/>
  <c r="AB162" i="23"/>
  <c r="AC152" i="23"/>
  <c r="S143" i="23"/>
  <c r="AE133" i="23"/>
  <c r="X124" i="23"/>
  <c r="AD114" i="23"/>
  <c r="AC105" i="23"/>
  <c r="V96" i="23"/>
  <c r="W87" i="23"/>
  <c r="S79" i="23"/>
  <c r="V71" i="23"/>
  <c r="V64" i="23"/>
  <c r="W56" i="23"/>
  <c r="U49" i="23"/>
  <c r="U42" i="23"/>
  <c r="V34" i="23"/>
  <c r="AB26" i="23"/>
  <c r="AB19" i="23"/>
  <c r="U13" i="23"/>
  <c r="T8" i="23"/>
  <c r="C4" i="23"/>
  <c r="AA195" i="23"/>
  <c r="T183" i="23"/>
  <c r="AB172" i="23"/>
  <c r="AA162" i="23"/>
  <c r="AB152" i="23"/>
  <c r="AE142" i="23"/>
  <c r="AD133" i="23"/>
  <c r="W124" i="23"/>
  <c r="AC114" i="23"/>
  <c r="AB105" i="23"/>
  <c r="U96" i="23"/>
  <c r="V87" i="23"/>
  <c r="AD78" i="23"/>
  <c r="U71" i="23"/>
  <c r="U64" i="23"/>
  <c r="U56" i="23"/>
  <c r="T49" i="23"/>
  <c r="AB41" i="23"/>
  <c r="T34" i="23"/>
  <c r="AA26" i="23"/>
  <c r="AA19" i="23"/>
  <c r="S8" i="23"/>
  <c r="AD193" i="23"/>
  <c r="T173" i="23"/>
  <c r="AC155" i="23"/>
  <c r="T141" i="23"/>
  <c r="AE122" i="23"/>
  <c r="U108" i="23"/>
  <c r="W94" i="23"/>
  <c r="U78" i="23"/>
  <c r="X66" i="23"/>
  <c r="AA55" i="23"/>
  <c r="Z41" i="23"/>
  <c r="V29" i="23"/>
  <c r="S18" i="23"/>
  <c r="V193" i="23"/>
  <c r="AA172" i="23"/>
  <c r="AB155" i="23"/>
  <c r="S141" i="23"/>
  <c r="AC122" i="23"/>
  <c r="T108" i="23"/>
  <c r="V94" i="23"/>
  <c r="T78" i="23"/>
  <c r="W66" i="23"/>
  <c r="Z55" i="23"/>
  <c r="AE40" i="23"/>
  <c r="U29" i="23"/>
  <c r="AE17" i="23"/>
  <c r="U193" i="23"/>
  <c r="V171" i="23"/>
  <c r="S153" i="23"/>
  <c r="AD138" i="23"/>
  <c r="AB122" i="23"/>
  <c r="AE105" i="23"/>
  <c r="AB91" i="23"/>
  <c r="S78" i="23"/>
  <c r="X64" i="23"/>
  <c r="U53" i="23"/>
  <c r="AC40" i="23"/>
  <c r="W27" i="23"/>
  <c r="T16" i="23"/>
  <c r="T193" i="23"/>
  <c r="T171" i="23"/>
  <c r="AA152" i="23"/>
  <c r="Z136" i="23"/>
  <c r="AA122" i="23"/>
  <c r="AA105" i="23"/>
  <c r="AD89" i="23"/>
  <c r="AE77" i="23"/>
  <c r="T64" i="23"/>
  <c r="AA51" i="23"/>
  <c r="AB40" i="23"/>
  <c r="Z26" i="23"/>
  <c r="S15" i="23"/>
  <c r="S193" i="23"/>
  <c r="S171" i="23"/>
  <c r="V151" i="23"/>
  <c r="W136" i="23"/>
  <c r="Z122" i="23"/>
  <c r="W104" i="23"/>
  <c r="AB89" i="23"/>
  <c r="AD77" i="23"/>
  <c r="S64" i="23"/>
  <c r="W51" i="23"/>
  <c r="Z40" i="23"/>
  <c r="X26" i="23"/>
  <c r="AE192" i="23"/>
  <c r="AE170" i="23"/>
  <c r="T151" i="23"/>
  <c r="V136" i="23"/>
  <c r="X122" i="23"/>
  <c r="U104" i="23"/>
  <c r="AA89" i="23"/>
  <c r="AC77" i="23"/>
  <c r="S63" i="23"/>
  <c r="V51" i="23"/>
  <c r="S40" i="23"/>
  <c r="W26" i="23"/>
  <c r="AC14" i="23"/>
  <c r="S7" i="23"/>
  <c r="AA189" i="23"/>
  <c r="AD170" i="23"/>
  <c r="S151" i="23"/>
  <c r="T134" i="23"/>
  <c r="AD119" i="23"/>
  <c r="S104" i="23"/>
  <c r="Z87" i="23"/>
  <c r="AC75" i="23"/>
  <c r="AD62" i="23"/>
  <c r="X49" i="23"/>
  <c r="U38" i="23"/>
  <c r="V26" i="23"/>
  <c r="AD13" i="23"/>
  <c r="T6" i="23"/>
  <c r="S183" i="23"/>
  <c r="Z165" i="23"/>
  <c r="S148" i="23"/>
  <c r="U132" i="23"/>
  <c r="Z115" i="23"/>
  <c r="U101" i="23"/>
  <c r="AE85" i="23"/>
  <c r="Z71" i="23"/>
  <c r="AB60" i="23"/>
  <c r="W48" i="23"/>
  <c r="AE34" i="23"/>
  <c r="T24" i="23"/>
  <c r="AB12" i="23"/>
  <c r="U182" i="23"/>
  <c r="AD162" i="23"/>
  <c r="S146" i="23"/>
  <c r="AB131" i="23"/>
  <c r="AB114" i="23"/>
  <c r="V99" i="23"/>
  <c r="AB85" i="23"/>
  <c r="T71" i="23"/>
  <c r="AA59" i="23"/>
  <c r="V48" i="23"/>
  <c r="S34" i="23"/>
  <c r="X22" i="23"/>
  <c r="AA12" i="23"/>
  <c r="U187" i="23"/>
  <c r="AA160" i="23"/>
  <c r="V127" i="23"/>
  <c r="X96" i="23"/>
  <c r="S71" i="23"/>
  <c r="AE48" i="23"/>
  <c r="Z29" i="23"/>
  <c r="AB9" i="23"/>
  <c r="AB186" i="23"/>
  <c r="AE157" i="23"/>
  <c r="U127" i="23"/>
  <c r="T96" i="23"/>
  <c r="AE70" i="23"/>
  <c r="AD48" i="23"/>
  <c r="U26" i="23"/>
  <c r="W8" i="23"/>
  <c r="U184" i="23"/>
  <c r="AE150" i="23"/>
  <c r="AA124" i="23"/>
  <c r="AC94" i="23"/>
  <c r="AD70" i="23"/>
  <c r="U48" i="23"/>
  <c r="T26" i="23"/>
  <c r="W181" i="23"/>
  <c r="AD150" i="23"/>
  <c r="V124" i="23"/>
  <c r="AA94" i="23"/>
  <c r="AC70" i="23"/>
  <c r="AA47" i="23"/>
  <c r="Z25" i="23"/>
  <c r="U181" i="23"/>
  <c r="AB150" i="23"/>
  <c r="AE117" i="23"/>
  <c r="Z94" i="23"/>
  <c r="AB70" i="23"/>
  <c r="U46" i="23"/>
  <c r="V22" i="23"/>
  <c r="T181" i="23"/>
  <c r="AD145" i="23"/>
  <c r="AC117" i="23"/>
  <c r="X94" i="23"/>
  <c r="AB69" i="23"/>
  <c r="Z44" i="23"/>
  <c r="U22" i="23"/>
  <c r="AE180" i="23"/>
  <c r="U143" i="23"/>
  <c r="AD113" i="23"/>
  <c r="AB86" i="23"/>
  <c r="AA66" i="23"/>
  <c r="V44" i="23"/>
  <c r="Z19" i="23"/>
  <c r="AA170" i="23"/>
  <c r="W129" i="23"/>
  <c r="X82" i="23"/>
  <c r="S49" i="23"/>
  <c r="AD12" i="23"/>
  <c r="AC167" i="23"/>
  <c r="X127" i="23"/>
  <c r="V82" i="23"/>
  <c r="W44" i="23"/>
  <c r="AC12" i="23"/>
  <c r="AA165" i="23"/>
  <c r="AB117" i="23"/>
  <c r="U81" i="23"/>
  <c r="W42" i="23"/>
  <c r="Z12" i="23"/>
  <c r="Z162" i="23"/>
  <c r="V113" i="23"/>
  <c r="AC79" i="23"/>
  <c r="AA41" i="23"/>
  <c r="X12" i="23"/>
  <c r="T161" i="23"/>
  <c r="U113" i="23"/>
  <c r="W78" i="23"/>
  <c r="Z37" i="23"/>
  <c r="S11" i="23"/>
  <c r="AE160" i="23"/>
  <c r="T113" i="23"/>
  <c r="T74" i="23"/>
  <c r="W37" i="23"/>
  <c r="AD160" i="23"/>
  <c r="S113" i="23"/>
  <c r="AD73" i="23"/>
  <c r="W36" i="23"/>
  <c r="AC160" i="23"/>
  <c r="AE112" i="23"/>
  <c r="W73" i="23"/>
  <c r="AD33" i="23"/>
  <c r="AD142" i="23"/>
  <c r="AE103" i="23"/>
  <c r="AA62" i="23"/>
  <c r="U33" i="23"/>
  <c r="X57" i="23"/>
  <c r="X132" i="23"/>
  <c r="X190" i="24"/>
  <c r="AD58" i="23"/>
  <c r="W133" i="23"/>
  <c r="AB196" i="24"/>
  <c r="X59" i="23"/>
  <c r="U141" i="23"/>
  <c r="S44" i="24"/>
  <c r="Z62" i="23"/>
  <c r="V141" i="23"/>
  <c r="W44" i="24"/>
  <c r="AC62" i="23"/>
  <c r="W141" i="23"/>
  <c r="AD46" i="24"/>
  <c r="D8" i="21"/>
  <c r="G9" i="21"/>
  <c r="D15" i="21"/>
  <c r="H12" i="23"/>
  <c r="F11" i="23"/>
  <c r="D10" i="23"/>
  <c r="G12" i="23"/>
  <c r="E11" i="23"/>
  <c r="C10" i="23"/>
  <c r="H13" i="23"/>
  <c r="F12" i="23"/>
  <c r="D11" i="23"/>
  <c r="G13" i="23"/>
  <c r="E12" i="23"/>
  <c r="C11" i="23"/>
  <c r="H14" i="23"/>
  <c r="F13" i="23"/>
  <c r="D12" i="23"/>
  <c r="F15" i="23"/>
  <c r="H6" i="23"/>
  <c r="E15" i="23"/>
  <c r="H9" i="23"/>
  <c r="G6" i="23"/>
  <c r="D15" i="23"/>
  <c r="C12" i="23"/>
  <c r="G9" i="23"/>
  <c r="F6" i="23"/>
  <c r="C15" i="23"/>
  <c r="F9" i="23"/>
  <c r="E6" i="23"/>
  <c r="E9" i="23"/>
  <c r="D6" i="23"/>
  <c r="D9" i="23"/>
  <c r="C6" i="23"/>
  <c r="E13" i="23"/>
  <c r="H7" i="23"/>
  <c r="F10" i="23"/>
  <c r="E7" i="23"/>
  <c r="G7" i="23"/>
  <c r="D5" i="23"/>
  <c r="F7" i="23"/>
  <c r="C5" i="23"/>
  <c r="D7" i="23"/>
  <c r="G14" i="23"/>
  <c r="C7" i="23"/>
  <c r="F14" i="23"/>
  <c r="E14" i="23"/>
  <c r="D14" i="23"/>
  <c r="C14" i="23"/>
  <c r="C9" i="23"/>
  <c r="H11" i="23"/>
  <c r="G11" i="23"/>
  <c r="H15" i="23"/>
  <c r="G10" i="23"/>
  <c r="G5" i="23"/>
  <c r="D13" i="23"/>
  <c r="G8" i="23"/>
  <c r="F8" i="23"/>
  <c r="E8" i="23"/>
  <c r="D8" i="23"/>
  <c r="G15" i="23"/>
  <c r="C8" i="23"/>
  <c r="H8" i="23"/>
  <c r="H5" i="23"/>
  <c r="F5" i="23"/>
  <c r="E5" i="23"/>
  <c r="D7" i="21"/>
  <c r="G8" i="21"/>
  <c r="E14" i="21"/>
  <c r="E15" i="21"/>
  <c r="C14" i="21"/>
  <c r="G6" i="21"/>
  <c r="E5" i="21"/>
  <c r="C6" i="21"/>
  <c r="F7" i="21"/>
  <c r="D13" i="21"/>
  <c r="G14" i="21"/>
  <c r="H10" i="23"/>
  <c r="A4" i="21"/>
  <c r="D6" i="21"/>
  <c r="G7" i="21"/>
  <c r="E13" i="21"/>
  <c r="H14" i="21"/>
  <c r="E6" i="21"/>
  <c r="H7" i="21"/>
  <c r="C12" i="21"/>
  <c r="F13" i="21"/>
  <c r="C5" i="21"/>
  <c r="F6" i="21"/>
  <c r="D12" i="21"/>
  <c r="G13" i="21"/>
  <c r="D5" i="21"/>
  <c r="H6" i="21"/>
  <c r="E12" i="21"/>
  <c r="H13" i="21"/>
  <c r="F5" i="21"/>
  <c r="C11" i="21"/>
  <c r="F12" i="21"/>
  <c r="H12" i="18"/>
  <c r="F11" i="18"/>
  <c r="D10" i="18"/>
  <c r="H13" i="18"/>
  <c r="F12" i="18"/>
  <c r="D11" i="18"/>
  <c r="D15" i="18"/>
  <c r="H7" i="18"/>
  <c r="D6" i="18"/>
  <c r="G12" i="18"/>
  <c r="G7" i="18"/>
  <c r="C6" i="18"/>
  <c r="E12" i="18"/>
  <c r="F7" i="18"/>
  <c r="D12" i="18"/>
  <c r="E7" i="18"/>
  <c r="C12" i="18"/>
  <c r="H8" i="18"/>
  <c r="D7" i="18"/>
  <c r="G13" i="18"/>
  <c r="G8" i="18"/>
  <c r="C7" i="18"/>
  <c r="F13" i="18"/>
  <c r="F8" i="18"/>
  <c r="D13" i="18"/>
  <c r="H9" i="18"/>
  <c r="D8" i="18"/>
  <c r="G14" i="18"/>
  <c r="F9" i="18"/>
  <c r="F14" i="18"/>
  <c r="F5" i="18"/>
  <c r="E14" i="18"/>
  <c r="E5" i="18"/>
  <c r="D14" i="18"/>
  <c r="D5" i="18"/>
  <c r="C14" i="18"/>
  <c r="G9" i="18"/>
  <c r="C5" i="18"/>
  <c r="D9" i="18"/>
  <c r="E13" i="18"/>
  <c r="E11" i="18"/>
  <c r="H6" i="18"/>
  <c r="E9" i="18"/>
  <c r="G6" i="18"/>
  <c r="C9" i="18"/>
  <c r="F6" i="18"/>
  <c r="E6" i="18"/>
  <c r="H15" i="18"/>
  <c r="G15" i="18"/>
  <c r="G11" i="18"/>
  <c r="C11" i="18"/>
  <c r="C8" i="18"/>
  <c r="A4" i="18"/>
  <c r="E8" i="18"/>
  <c r="H14" i="18"/>
  <c r="C15" i="18"/>
  <c r="C10" i="18"/>
  <c r="E15" i="18"/>
  <c r="E10" i="18"/>
  <c r="F15" i="18"/>
  <c r="C6" i="17"/>
  <c r="C10" i="17"/>
  <c r="G14" i="17"/>
  <c r="G6" i="17"/>
  <c r="H9" i="17"/>
  <c r="F8" i="17"/>
  <c r="D7" i="17"/>
  <c r="A4" i="17"/>
  <c r="G9" i="17"/>
  <c r="E8" i="17"/>
  <c r="C7" i="17"/>
  <c r="H10" i="17"/>
  <c r="F9" i="17"/>
  <c r="D8" i="17"/>
  <c r="G10" i="17"/>
  <c r="E9" i="17"/>
  <c r="C8" i="17"/>
  <c r="C5" i="17"/>
  <c r="C9" i="17"/>
  <c r="G13" i="17"/>
  <c r="D5" i="17"/>
  <c r="D9" i="17"/>
  <c r="H13" i="17"/>
  <c r="E5" i="17"/>
  <c r="C12" i="17"/>
  <c r="H15" i="16"/>
  <c r="F14" i="16"/>
  <c r="D13" i="16"/>
  <c r="H5" i="16"/>
  <c r="G15" i="16"/>
  <c r="E14" i="16"/>
  <c r="C13" i="16"/>
  <c r="G5" i="16"/>
  <c r="F15" i="16"/>
  <c r="D14" i="16"/>
  <c r="H6" i="16"/>
  <c r="F5" i="16"/>
  <c r="E15" i="16"/>
  <c r="C14" i="16"/>
  <c r="G6" i="16"/>
  <c r="E5" i="16"/>
  <c r="C15" i="16"/>
  <c r="F13" i="16"/>
  <c r="E10" i="16"/>
  <c r="G7" i="16"/>
  <c r="E13" i="16"/>
  <c r="D10" i="16"/>
  <c r="F7" i="16"/>
  <c r="C10" i="16"/>
  <c r="E7" i="16"/>
  <c r="D7" i="16"/>
  <c r="H11" i="16"/>
  <c r="C7" i="16"/>
  <c r="G14" i="16"/>
  <c r="F11" i="16"/>
  <c r="G8" i="16"/>
  <c r="D11" i="16"/>
  <c r="E8" i="16"/>
  <c r="C8" i="16"/>
  <c r="G13" i="16"/>
  <c r="D15" i="16"/>
  <c r="H10" i="16"/>
  <c r="G10" i="16"/>
  <c r="H12" i="16"/>
  <c r="F10" i="16"/>
  <c r="D5" i="16"/>
  <c r="G12" i="16"/>
  <c r="C5" i="16"/>
  <c r="E12" i="16"/>
  <c r="F9" i="16"/>
  <c r="H14" i="16"/>
  <c r="F6" i="16"/>
  <c r="H9" i="16"/>
  <c r="E6" i="16"/>
  <c r="G9" i="16"/>
  <c r="D6" i="16"/>
  <c r="E9" i="16"/>
  <c r="C6" i="16"/>
  <c r="D9" i="16"/>
  <c r="C9" i="16"/>
  <c r="H13" i="16"/>
  <c r="C11" i="16"/>
  <c r="A4" i="16"/>
  <c r="E11" i="16"/>
  <c r="G11" i="16"/>
  <c r="H14" i="24"/>
  <c r="F13" i="24"/>
  <c r="D12" i="24"/>
  <c r="G14" i="24"/>
  <c r="E13" i="24"/>
  <c r="C12" i="24"/>
  <c r="H15" i="24"/>
  <c r="F14" i="24"/>
  <c r="D13" i="24"/>
  <c r="H5" i="24"/>
  <c r="G15" i="24"/>
  <c r="E14" i="24"/>
  <c r="C13" i="24"/>
  <c r="G5" i="24"/>
  <c r="F15" i="24"/>
  <c r="D14" i="24"/>
  <c r="H6" i="24"/>
  <c r="F5" i="24"/>
  <c r="F12" i="24"/>
  <c r="E9" i="24"/>
  <c r="D6" i="24"/>
  <c r="E12" i="24"/>
  <c r="D9" i="24"/>
  <c r="C6" i="24"/>
  <c r="C9" i="24"/>
  <c r="H7" i="24"/>
  <c r="H10" i="24"/>
  <c r="G7" i="24"/>
  <c r="H8" i="24"/>
  <c r="D7" i="24"/>
  <c r="C5" i="24"/>
  <c r="H11" i="24"/>
  <c r="H9" i="24"/>
  <c r="C7" i="24"/>
  <c r="H13" i="24"/>
  <c r="G11" i="24"/>
  <c r="G9" i="24"/>
  <c r="G13" i="24"/>
  <c r="F11" i="24"/>
  <c r="F9" i="24"/>
  <c r="E11" i="24"/>
  <c r="E15" i="24"/>
  <c r="D11" i="24"/>
  <c r="D15" i="24"/>
  <c r="C11" i="24"/>
  <c r="C15" i="24"/>
  <c r="G10" i="24"/>
  <c r="F8" i="24"/>
  <c r="F6" i="24"/>
  <c r="B4" i="26"/>
  <c r="Z48" i="26"/>
  <c r="AB7" i="26"/>
  <c r="Z27" i="26"/>
  <c r="AB99" i="26"/>
  <c r="AA99" i="26"/>
  <c r="AD44" i="26"/>
  <c r="AB44" i="26"/>
  <c r="AB6" i="26"/>
  <c r="AB123" i="26"/>
  <c r="Z63" i="26"/>
  <c r="AD38" i="26"/>
  <c r="AD121" i="26"/>
  <c r="AA62" i="26"/>
  <c r="AA38" i="26"/>
  <c r="AA19" i="26"/>
  <c r="AD18" i="26"/>
  <c r="AD57" i="26"/>
  <c r="Z17" i="26"/>
  <c r="AE7" i="26"/>
  <c r="AD7" i="26"/>
  <c r="AD16" i="26"/>
  <c r="AB51" i="26"/>
  <c r="AE106" i="26"/>
  <c r="AC90" i="26"/>
  <c r="Z38" i="26"/>
  <c r="AA86" i="26"/>
  <c r="AD5" i="26"/>
  <c r="AB36" i="26"/>
  <c r="AA5" i="26"/>
  <c r="AC28" i="26"/>
  <c r="AC121" i="26"/>
  <c r="AC18" i="26"/>
  <c r="AA18" i="26"/>
  <c r="AA84" i="26"/>
  <c r="AC5" i="26"/>
  <c r="Z5" i="26"/>
  <c r="I4" i="26"/>
  <c r="W71" i="26"/>
  <c r="U28" i="26"/>
  <c r="X100" i="26"/>
  <c r="T100" i="26"/>
  <c r="U71" i="26"/>
  <c r="U46" i="26"/>
  <c r="W27" i="26"/>
  <c r="U14" i="26"/>
  <c r="W10" i="26"/>
  <c r="T71" i="26"/>
  <c r="U45" i="26"/>
  <c r="V27" i="26"/>
  <c r="S71" i="26"/>
  <c r="U27" i="26"/>
  <c r="T27" i="26"/>
  <c r="V91" i="26"/>
  <c r="U22" i="26"/>
  <c r="T6" i="26"/>
  <c r="S91" i="26"/>
  <c r="W117" i="26"/>
  <c r="W116" i="26"/>
  <c r="S11" i="26"/>
  <c r="V116" i="26"/>
  <c r="X56" i="26"/>
  <c r="S17" i="26"/>
  <c r="U116" i="26"/>
  <c r="V56" i="26"/>
  <c r="T107" i="26"/>
  <c r="W38" i="26"/>
  <c r="V38" i="26"/>
  <c r="U86" i="26"/>
  <c r="X28" i="26"/>
  <c r="S19" i="26"/>
  <c r="T117" i="26"/>
  <c r="S117" i="26"/>
  <c r="V86" i="26"/>
  <c r="U84" i="26"/>
  <c r="W30" i="26"/>
  <c r="AA34" i="26"/>
  <c r="C6" i="28"/>
  <c r="G10" i="28"/>
  <c r="G14" i="28"/>
  <c r="E13" i="28"/>
  <c r="C12" i="28"/>
  <c r="H15" i="28"/>
  <c r="F14" i="28"/>
  <c r="D13" i="28"/>
  <c r="H5" i="28"/>
  <c r="G13" i="28"/>
  <c r="G8" i="28"/>
  <c r="D7" i="28"/>
  <c r="C13" i="28"/>
  <c r="E8" i="28"/>
  <c r="C15" i="28"/>
  <c r="E10" i="28"/>
  <c r="C5" i="28"/>
  <c r="F9" i="28"/>
  <c r="F12" i="28"/>
  <c r="A4" i="28"/>
  <c r="D5" i="28"/>
  <c r="G9" i="28"/>
  <c r="G12" i="28"/>
  <c r="D15" i="28"/>
  <c r="E5" i="28"/>
  <c r="H9" i="28"/>
  <c r="H12" i="28"/>
  <c r="E15" i="28"/>
  <c r="F5" i="28"/>
  <c r="F15" i="28"/>
  <c r="G5" i="28"/>
  <c r="C8" i="28"/>
  <c r="C11" i="28"/>
  <c r="G15" i="28"/>
  <c r="V14" i="25"/>
  <c r="X31" i="25"/>
  <c r="W45" i="25"/>
  <c r="U69" i="25"/>
  <c r="T85" i="25"/>
  <c r="V102" i="25"/>
  <c r="X108" i="25"/>
  <c r="X102" i="25"/>
  <c r="U19" i="25"/>
  <c r="T23" i="25"/>
  <c r="U47" i="25"/>
  <c r="U51" i="25"/>
  <c r="X56" i="25"/>
  <c r="U71" i="25"/>
  <c r="V75" i="25"/>
  <c r="T81" i="25"/>
  <c r="V97" i="25"/>
  <c r="V19" i="25"/>
  <c r="W23" i="25"/>
  <c r="S42" i="25"/>
  <c r="V47" i="25"/>
  <c r="V51" i="25"/>
  <c r="V71" i="25"/>
  <c r="W75" i="25"/>
  <c r="U81" i="25"/>
  <c r="U6" i="25"/>
  <c r="X13" i="25"/>
  <c r="W109" i="25"/>
  <c r="X104" i="25"/>
  <c r="V100" i="25"/>
  <c r="W93" i="25"/>
  <c r="U86" i="25"/>
  <c r="V79" i="25"/>
  <c r="T7" i="25"/>
  <c r="W4" i="25"/>
  <c r="W7" i="25"/>
  <c r="W19" i="25"/>
  <c r="X23" i="25"/>
  <c r="S38" i="25"/>
  <c r="T42" i="25"/>
  <c r="W47" i="25"/>
  <c r="S62" i="25"/>
  <c r="S66" i="25"/>
  <c r="W71" i="25"/>
  <c r="X81" i="25"/>
  <c r="S87" i="25"/>
  <c r="T92" i="25"/>
  <c r="S98" i="25"/>
  <c r="V104" i="25"/>
  <c r="T38" i="25"/>
  <c r="X47" i="25"/>
  <c r="T62" i="25"/>
  <c r="V66" i="25"/>
  <c r="X71" i="25"/>
  <c r="X92" i="25"/>
  <c r="W98" i="25"/>
  <c r="W104" i="25"/>
  <c r="S4" i="25"/>
  <c r="U34" i="25"/>
  <c r="V38" i="25"/>
  <c r="S57" i="25"/>
  <c r="U62" i="25"/>
  <c r="AD119" i="26"/>
  <c r="U118" i="26"/>
  <c r="Z116" i="26"/>
  <c r="AD114" i="26"/>
  <c r="U113" i="26"/>
  <c r="Z111" i="26"/>
  <c r="AD109" i="26"/>
  <c r="Z106" i="26"/>
  <c r="AD104" i="26"/>
  <c r="Z101" i="26"/>
  <c r="AD99" i="26"/>
  <c r="U98" i="26"/>
  <c r="Z96" i="26"/>
  <c r="AD94" i="26"/>
  <c r="U93" i="26"/>
  <c r="Z91" i="26"/>
  <c r="AD89" i="26"/>
  <c r="AD84" i="26"/>
  <c r="U83" i="26"/>
  <c r="Z81" i="26"/>
  <c r="AD79" i="26"/>
  <c r="U78" i="26"/>
  <c r="Z76" i="26"/>
  <c r="U73" i="26"/>
  <c r="Z71" i="26"/>
  <c r="AD69" i="26"/>
  <c r="Z66" i="26"/>
  <c r="AD64" i="26"/>
  <c r="U63" i="26"/>
  <c r="Z61" i="26"/>
  <c r="AD59" i="26"/>
  <c r="U58" i="26"/>
  <c r="Z56" i="26"/>
  <c r="T123" i="26"/>
  <c r="T118" i="26"/>
  <c r="X116" i="26"/>
  <c r="AC114" i="26"/>
  <c r="T113" i="26"/>
  <c r="X111" i="26"/>
  <c r="T108" i="26"/>
  <c r="X106" i="26"/>
  <c r="AC104" i="26"/>
  <c r="T103" i="26"/>
  <c r="AC99" i="26"/>
  <c r="T98" i="26"/>
  <c r="X96" i="26"/>
  <c r="AC94" i="26"/>
  <c r="T93" i="26"/>
  <c r="X91" i="26"/>
  <c r="AC89" i="26"/>
  <c r="T88" i="26"/>
  <c r="T83" i="26"/>
  <c r="X81" i="26"/>
  <c r="AC79" i="26"/>
  <c r="T78" i="26"/>
  <c r="AC74" i="26"/>
  <c r="T73" i="26"/>
  <c r="X71" i="26"/>
  <c r="AC69" i="26"/>
  <c r="T68" i="26"/>
  <c r="AC64" i="26"/>
  <c r="T63" i="26"/>
  <c r="X61" i="26"/>
  <c r="X122" i="26"/>
  <c r="AA120" i="26"/>
  <c r="AC118" i="26"/>
  <c r="AE116" i="26"/>
  <c r="T115" i="26"/>
  <c r="X109" i="26"/>
  <c r="AA107" i="26"/>
  <c r="AC105" i="26"/>
  <c r="T102" i="26"/>
  <c r="V100" i="26"/>
  <c r="X98" i="26"/>
  <c r="AA96" i="26"/>
  <c r="AA94" i="26"/>
  <c r="AC92" i="26"/>
  <c r="T89" i="26"/>
  <c r="V87" i="26"/>
  <c r="X85" i="26"/>
  <c r="AA83" i="26"/>
  <c r="AC81" i="26"/>
  <c r="AE79" i="26"/>
  <c r="AE77" i="26"/>
  <c r="T76" i="26"/>
  <c r="AA70" i="26"/>
  <c r="AC68" i="26"/>
  <c r="T65" i="26"/>
  <c r="V63" i="26"/>
  <c r="V61" i="26"/>
  <c r="Z59" i="26"/>
  <c r="AC57" i="26"/>
  <c r="S56" i="26"/>
  <c r="W54" i="26"/>
  <c r="S51" i="26"/>
  <c r="W49" i="26"/>
  <c r="AB47" i="26"/>
  <c r="S46" i="26"/>
  <c r="W44" i="26"/>
  <c r="AB42" i="26"/>
  <c r="S41" i="26"/>
  <c r="W39" i="26"/>
  <c r="W34" i="26"/>
  <c r="S31" i="26"/>
  <c r="W29" i="26"/>
  <c r="AB27" i="26"/>
  <c r="S26" i="26"/>
  <c r="W24" i="26"/>
  <c r="AB22" i="26"/>
  <c r="S21" i="26"/>
  <c r="W19" i="26"/>
  <c r="S16" i="26"/>
  <c r="AD14" i="26"/>
  <c r="AB13" i="26"/>
  <c r="Z12" i="26"/>
  <c r="W11" i="26"/>
  <c r="U10" i="26"/>
  <c r="W122" i="26"/>
  <c r="Z120" i="26"/>
  <c r="S113" i="26"/>
  <c r="U111" i="26"/>
  <c r="W109" i="26"/>
  <c r="Z107" i="26"/>
  <c r="AB105" i="26"/>
  <c r="AD103" i="26"/>
  <c r="S102" i="26"/>
  <c r="U100" i="26"/>
  <c r="W98" i="26"/>
  <c r="Z94" i="26"/>
  <c r="AB92" i="26"/>
  <c r="AD90" i="26"/>
  <c r="S89" i="26"/>
  <c r="U87" i="26"/>
  <c r="W85" i="26"/>
  <c r="Z83" i="26"/>
  <c r="AB81" i="26"/>
  <c r="U74" i="26"/>
  <c r="W72" i="26"/>
  <c r="Z70" i="26"/>
  <c r="AB68" i="26"/>
  <c r="AD66" i="26"/>
  <c r="S65" i="26"/>
  <c r="S63" i="26"/>
  <c r="U61" i="26"/>
  <c r="X59" i="26"/>
  <c r="AE55" i="26"/>
  <c r="V54" i="26"/>
  <c r="AA52" i="26"/>
  <c r="AE50" i="26"/>
  <c r="V49" i="26"/>
  <c r="AA47" i="26"/>
  <c r="AE45" i="26"/>
  <c r="V44" i="26"/>
  <c r="AA37" i="26"/>
  <c r="AE35" i="26"/>
  <c r="V34" i="26"/>
  <c r="AA32" i="26"/>
  <c r="AE30" i="26"/>
  <c r="V29" i="26"/>
  <c r="AA27" i="26"/>
  <c r="AE25" i="26"/>
  <c r="V24" i="26"/>
  <c r="AE20" i="26"/>
  <c r="V19" i="26"/>
  <c r="AA17" i="26"/>
  <c r="AE15" i="26"/>
  <c r="AC14" i="26"/>
  <c r="AA13" i="26"/>
  <c r="X12" i="26"/>
  <c r="T10" i="26"/>
  <c r="Z118" i="26"/>
  <c r="AB116" i="26"/>
  <c r="AB114" i="26"/>
  <c r="AD112" i="26"/>
  <c r="S111" i="26"/>
  <c r="U109" i="26"/>
  <c r="W107" i="26"/>
  <c r="Z105" i="26"/>
  <c r="AB103" i="26"/>
  <c r="S100" i="26"/>
  <c r="S98" i="26"/>
  <c r="U96" i="26"/>
  <c r="W94" i="26"/>
  <c r="Z92" i="26"/>
  <c r="AB90" i="26"/>
  <c r="S87" i="26"/>
  <c r="U85" i="26"/>
  <c r="Z79" i="26"/>
  <c r="AB77" i="26"/>
  <c r="AD75" i="26"/>
  <c r="S74" i="26"/>
  <c r="U72" i="26"/>
  <c r="W70" i="26"/>
  <c r="Z68" i="26"/>
  <c r="AB66" i="26"/>
  <c r="AB64" i="26"/>
  <c r="S61" i="26"/>
  <c r="V59" i="26"/>
  <c r="Z57" i="26"/>
  <c r="AC55" i="26"/>
  <c r="T54" i="26"/>
  <c r="AC50" i="26"/>
  <c r="T49" i="26"/>
  <c r="X47" i="26"/>
  <c r="X42" i="26"/>
  <c r="AC40" i="26"/>
  <c r="T39" i="26"/>
  <c r="X37" i="26"/>
  <c r="AC35" i="26"/>
  <c r="T34" i="26"/>
  <c r="X32" i="26"/>
  <c r="AC30" i="26"/>
  <c r="T29" i="26"/>
  <c r="AC25" i="26"/>
  <c r="T24" i="26"/>
  <c r="X22" i="26"/>
  <c r="AC20" i="26"/>
  <c r="X17" i="26"/>
  <c r="AC15" i="26"/>
  <c r="AA14" i="26"/>
  <c r="X13" i="26"/>
  <c r="AE123" i="26"/>
  <c r="T122" i="26"/>
  <c r="V120" i="26"/>
  <c r="X118" i="26"/>
  <c r="AA116" i="26"/>
  <c r="AA114" i="26"/>
  <c r="AC112" i="26"/>
  <c r="AE110" i="26"/>
  <c r="T109" i="26"/>
  <c r="X105" i="26"/>
  <c r="AA103" i="26"/>
  <c r="AC101" i="26"/>
  <c r="AE97" i="26"/>
  <c r="T96" i="26"/>
  <c r="V94" i="26"/>
  <c r="X92" i="26"/>
  <c r="X123" i="26"/>
  <c r="AC117" i="26"/>
  <c r="AE115" i="26"/>
  <c r="T114" i="26"/>
  <c r="V112" i="26"/>
  <c r="X110" i="26"/>
  <c r="AA108" i="26"/>
  <c r="W123" i="26"/>
  <c r="AE120" i="26"/>
  <c r="W118" i="26"/>
  <c r="AA113" i="26"/>
  <c r="AD110" i="26"/>
  <c r="U106" i="26"/>
  <c r="S104" i="26"/>
  <c r="W101" i="26"/>
  <c r="U99" i="26"/>
  <c r="S97" i="26"/>
  <c r="AB94" i="26"/>
  <c r="AD87" i="26"/>
  <c r="AC85" i="26"/>
  <c r="AB83" i="26"/>
  <c r="U81" i="26"/>
  <c r="T79" i="26"/>
  <c r="S77" i="26"/>
  <c r="AE74" i="26"/>
  <c r="AB72" i="26"/>
  <c r="X70" i="26"/>
  <c r="S66" i="26"/>
  <c r="AD61" i="26"/>
  <c r="AB59" i="26"/>
  <c r="X57" i="26"/>
  <c r="X55" i="26"/>
  <c r="Z53" i="26"/>
  <c r="AA51" i="26"/>
  <c r="AB49" i="26"/>
  <c r="AB43" i="26"/>
  <c r="AC41" i="26"/>
  <c r="AD39" i="26"/>
  <c r="AE37" i="26"/>
  <c r="AD35" i="26"/>
  <c r="AD33" i="26"/>
  <c r="AE31" i="26"/>
  <c r="S30" i="26"/>
  <c r="T28" i="26"/>
  <c r="T22" i="26"/>
  <c r="U20" i="26"/>
  <c r="V18" i="26"/>
  <c r="W16" i="26"/>
  <c r="AE14" i="26"/>
  <c r="V13" i="26"/>
  <c r="AE10" i="26"/>
  <c r="Z9" i="26"/>
  <c r="S6" i="26"/>
  <c r="G4" i="26"/>
  <c r="V123" i="26"/>
  <c r="AD120" i="26"/>
  <c r="V118" i="26"/>
  <c r="AC115" i="26"/>
  <c r="Z113" i="26"/>
  <c r="AC110" i="26"/>
  <c r="X108" i="26"/>
  <c r="V101" i="26"/>
  <c r="T99" i="26"/>
  <c r="AE96" i="26"/>
  <c r="X94" i="26"/>
  <c r="T92" i="26"/>
  <c r="S90" i="26"/>
  <c r="AC87" i="26"/>
  <c r="AB85" i="26"/>
  <c r="S79" i="26"/>
  <c r="AE76" i="26"/>
  <c r="AB74" i="26"/>
  <c r="AA72" i="26"/>
  <c r="V70" i="26"/>
  <c r="S68" i="26"/>
  <c r="AE65" i="26"/>
  <c r="AD63" i="26"/>
  <c r="AA59" i="26"/>
  <c r="W55" i="26"/>
  <c r="X53" i="26"/>
  <c r="Z51" i="26"/>
  <c r="AA49" i="26"/>
  <c r="Z47" i="26"/>
  <c r="Z45" i="26"/>
  <c r="AA43" i="26"/>
  <c r="AB41" i="26"/>
  <c r="AB35" i="26"/>
  <c r="AC33" i="26"/>
  <c r="AD31" i="26"/>
  <c r="AE29" i="26"/>
  <c r="S28" i="26"/>
  <c r="T26" i="26"/>
  <c r="AE23" i="26"/>
  <c r="T20" i="26"/>
  <c r="U18" i="26"/>
  <c r="AB14" i="26"/>
  <c r="U13" i="26"/>
  <c r="AD10" i="26"/>
  <c r="X9" i="26"/>
  <c r="V8" i="26"/>
  <c r="T7" i="26"/>
  <c r="F4" i="26"/>
  <c r="S123" i="26"/>
  <c r="AB115" i="26"/>
  <c r="X113" i="26"/>
  <c r="AB110" i="26"/>
  <c r="W108" i="26"/>
  <c r="S106" i="26"/>
  <c r="Z103" i="26"/>
  <c r="S99" i="26"/>
  <c r="AD96" i="26"/>
  <c r="U94" i="26"/>
  <c r="AE89" i="26"/>
  <c r="AB87" i="26"/>
  <c r="AA85" i="26"/>
  <c r="V83" i="26"/>
  <c r="S81" i="26"/>
  <c r="AE78" i="26"/>
  <c r="AD76" i="26"/>
  <c r="AA74" i="26"/>
  <c r="AE67" i="26"/>
  <c r="AD65" i="26"/>
  <c r="AC63" i="26"/>
  <c r="AB61" i="26"/>
  <c r="W59" i="26"/>
  <c r="V55" i="26"/>
  <c r="W53" i="26"/>
  <c r="X51" i="26"/>
  <c r="Z49" i="26"/>
  <c r="X45" i="26"/>
  <c r="Z43" i="26"/>
  <c r="AA41" i="26"/>
  <c r="AB39" i="26"/>
  <c r="AC37" i="26"/>
  <c r="AA35" i="26"/>
  <c r="AB33" i="26"/>
  <c r="AC31" i="26"/>
  <c r="AD25" i="26"/>
  <c r="AD23" i="26"/>
  <c r="AE21" i="26"/>
  <c r="S20" i="26"/>
  <c r="U16" i="26"/>
  <c r="Z14" i="26"/>
  <c r="T13" i="26"/>
  <c r="AC10" i="26"/>
  <c r="W9" i="26"/>
  <c r="S7" i="26"/>
  <c r="E4" i="26"/>
  <c r="AE122" i="26"/>
  <c r="AB120" i="26"/>
  <c r="AE117" i="26"/>
  <c r="AA115" i="26"/>
  <c r="W113" i="26"/>
  <c r="AA110" i="26"/>
  <c r="X103" i="26"/>
  <c r="T101" i="26"/>
  <c r="AE98" i="26"/>
  <c r="T94" i="26"/>
  <c r="AE91" i="26"/>
  <c r="AB89" i="26"/>
  <c r="AA87" i="26"/>
  <c r="Z85" i="26"/>
  <c r="S83" i="26"/>
  <c r="AD78" i="26"/>
  <c r="AC76" i="26"/>
  <c r="Z74" i="26"/>
  <c r="V72" i="26"/>
  <c r="T70" i="26"/>
  <c r="AD67" i="26"/>
  <c r="AC65" i="26"/>
  <c r="AB63" i="26"/>
  <c r="U57" i="26"/>
  <c r="U55" i="26"/>
  <c r="W51" i="26"/>
  <c r="X49" i="26"/>
  <c r="V47" i="26"/>
  <c r="W45" i="26"/>
  <c r="X43" i="26"/>
  <c r="Z41" i="26"/>
  <c r="AA39" i="26"/>
  <c r="Z35" i="26"/>
  <c r="AA33" i="26"/>
  <c r="AB31" i="26"/>
  <c r="AC29" i="26"/>
  <c r="AD27" i="26"/>
  <c r="AB25" i="26"/>
  <c r="AC23" i="26"/>
  <c r="AD21" i="26"/>
  <c r="T16" i="26"/>
  <c r="S13" i="26"/>
  <c r="AB10" i="26"/>
  <c r="V9" i="26"/>
  <c r="T8" i="26"/>
  <c r="D4" i="26"/>
  <c r="AD122" i="26"/>
  <c r="X120" i="26"/>
  <c r="AD117" i="26"/>
  <c r="AE112" i="26"/>
  <c r="Z110" i="26"/>
  <c r="S108" i="26"/>
  <c r="AD105" i="26"/>
  <c r="W103" i="26"/>
  <c r="S101" i="26"/>
  <c r="AD98" i="26"/>
  <c r="AB96" i="26"/>
  <c r="Z87" i="26"/>
  <c r="V85" i="26"/>
  <c r="AE82" i="26"/>
  <c r="AD80" i="26"/>
  <c r="AC78" i="26"/>
  <c r="AB76" i="26"/>
  <c r="X74" i="26"/>
  <c r="T72" i="26"/>
  <c r="S70" i="26"/>
  <c r="AB65" i="26"/>
  <c r="AA63" i="26"/>
  <c r="W61" i="26"/>
  <c r="T59" i="26"/>
  <c r="T57" i="26"/>
  <c r="T55" i="26"/>
  <c r="U53" i="26"/>
  <c r="V51" i="26"/>
  <c r="W43" i="26"/>
  <c r="X41" i="26"/>
  <c r="Z39" i="26"/>
  <c r="W37" i="26"/>
  <c r="X35" i="26"/>
  <c r="Z33" i="26"/>
  <c r="AA31" i="26"/>
  <c r="AB29" i="26"/>
  <c r="AC27" i="26"/>
  <c r="AB23" i="26"/>
  <c r="AC21" i="26"/>
  <c r="AD19" i="26"/>
  <c r="AE17" i="26"/>
  <c r="AD15" i="26"/>
  <c r="W14" i="26"/>
  <c r="AA10" i="26"/>
  <c r="U9" i="26"/>
  <c r="T120" i="26"/>
  <c r="AA117" i="26"/>
  <c r="W115" i="26"/>
  <c r="AA112" i="26"/>
  <c r="V110" i="26"/>
  <c r="AD107" i="26"/>
  <c r="W105" i="26"/>
  <c r="S103" i="26"/>
  <c r="AD100" i="26"/>
  <c r="S96" i="26"/>
  <c r="AD93" i="26"/>
  <c r="AB91" i="26"/>
  <c r="X89" i="26"/>
  <c r="W87" i="26"/>
  <c r="S85" i="26"/>
  <c r="AC82" i="26"/>
  <c r="AA78" i="26"/>
  <c r="AE71" i="26"/>
  <c r="AB69" i="26"/>
  <c r="AA67" i="26"/>
  <c r="Z65" i="26"/>
  <c r="X63" i="26"/>
  <c r="AE60" i="26"/>
  <c r="AE58" i="26"/>
  <c r="AE56" i="26"/>
  <c r="AE54" i="26"/>
  <c r="T51" i="26"/>
  <c r="AE48" i="26"/>
  <c r="S47" i="26"/>
  <c r="T45" i="26"/>
  <c r="U43" i="26"/>
  <c r="AA122" i="26"/>
  <c r="Z117" i="26"/>
  <c r="V115" i="26"/>
  <c r="AC107" i="26"/>
  <c r="V105" i="26"/>
  <c r="AE102" i="26"/>
  <c r="AC100" i="26"/>
  <c r="AA98" i="26"/>
  <c r="AE95" i="26"/>
  <c r="AC93" i="26"/>
  <c r="AA91" i="26"/>
  <c r="W89" i="26"/>
  <c r="AE84" i="26"/>
  <c r="AB82" i="26"/>
  <c r="AA80" i="26"/>
  <c r="Z78" i="26"/>
  <c r="V76" i="26"/>
  <c r="AD71" i="26"/>
  <c r="AA69" i="26"/>
  <c r="Z67" i="26"/>
  <c r="AD60" i="26"/>
  <c r="AD58" i="26"/>
  <c r="AD56" i="26"/>
  <c r="AD54" i="26"/>
  <c r="AE52" i="26"/>
  <c r="AD50" i="26"/>
  <c r="AD48" i="26"/>
  <c r="AE46" i="26"/>
  <c r="Z122" i="26"/>
  <c r="X117" i="26"/>
  <c r="U115" i="26"/>
  <c r="X112" i="26"/>
  <c r="T110" i="26"/>
  <c r="U105" i="26"/>
  <c r="AD102" i="26"/>
  <c r="AB100" i="26"/>
  <c r="Z98" i="26"/>
  <c r="W91" i="26"/>
  <c r="V89" i="26"/>
  <c r="AE86" i="26"/>
  <c r="AB84" i="26"/>
  <c r="AA82" i="26"/>
  <c r="Z80" i="26"/>
  <c r="X78" i="26"/>
  <c r="U76" i="26"/>
  <c r="AD73" i="26"/>
  <c r="Z69" i="26"/>
  <c r="X67" i="26"/>
  <c r="W65" i="26"/>
  <c r="AC60" i="26"/>
  <c r="AC58" i="26"/>
  <c r="AC56" i="26"/>
  <c r="AC54" i="26"/>
  <c r="AD52" i="26"/>
  <c r="AD46" i="26"/>
  <c r="AE44" i="26"/>
  <c r="S43" i="26"/>
  <c r="T41" i="26"/>
  <c r="AE38" i="26"/>
  <c r="S122" i="26"/>
  <c r="Z119" i="26"/>
  <c r="V117" i="26"/>
  <c r="Z114" i="26"/>
  <c r="AE109" i="26"/>
  <c r="U107" i="26"/>
  <c r="AB102" i="26"/>
  <c r="Z100" i="26"/>
  <c r="AD97" i="26"/>
  <c r="AB95" i="26"/>
  <c r="Z93" i="26"/>
  <c r="U91" i="26"/>
  <c r="Z84" i="26"/>
  <c r="X82" i="26"/>
  <c r="W80" i="26"/>
  <c r="V78" i="26"/>
  <c r="AC75" i="26"/>
  <c r="AB73" i="26"/>
  <c r="AA71" i="26"/>
  <c r="W69" i="26"/>
  <c r="V67" i="26"/>
  <c r="AB62" i="26"/>
  <c r="AA58" i="26"/>
  <c r="AA56" i="26"/>
  <c r="AA54" i="26"/>
  <c r="Z52" i="26"/>
  <c r="Z50" i="26"/>
  <c r="AA48" i="26"/>
  <c r="AB46" i="26"/>
  <c r="AB40" i="26"/>
  <c r="AC38" i="26"/>
  <c r="AD36" i="26"/>
  <c r="AE34" i="26"/>
  <c r="S33" i="26"/>
  <c r="T31" i="26"/>
  <c r="AE28" i="26"/>
  <c r="S27" i="26"/>
  <c r="T25" i="26"/>
  <c r="U19" i="26"/>
  <c r="U17" i="26"/>
  <c r="V15" i="26"/>
  <c r="AE12" i="26"/>
  <c r="Z11" i="26"/>
  <c r="AD6" i="26"/>
  <c r="AB5" i="26"/>
  <c r="Z4" i="26"/>
  <c r="AA111" i="26"/>
  <c r="AC106" i="26"/>
  <c r="X102" i="26"/>
  <c r="AC97" i="26"/>
  <c r="AE93" i="26"/>
  <c r="V90" i="26"/>
  <c r="T86" i="26"/>
  <c r="T82" i="26"/>
  <c r="AC77" i="26"/>
  <c r="V66" i="26"/>
  <c r="V62" i="26"/>
  <c r="W58" i="26"/>
  <c r="Z54" i="26"/>
  <c r="U51" i="26"/>
  <c r="AE47" i="26"/>
  <c r="U44" i="26"/>
  <c r="AD40" i="26"/>
  <c r="W32" i="26"/>
  <c r="Z29" i="26"/>
  <c r="AC26" i="26"/>
  <c r="U24" i="26"/>
  <c r="U21" i="26"/>
  <c r="Z18" i="26"/>
  <c r="X15" i="26"/>
  <c r="AE13" i="26"/>
  <c r="X8" i="26"/>
  <c r="T5" i="26"/>
  <c r="X119" i="26"/>
  <c r="X115" i="26"/>
  <c r="W111" i="26"/>
  <c r="AB106" i="26"/>
  <c r="W102" i="26"/>
  <c r="AB97" i="26"/>
  <c r="AA93" i="26"/>
  <c r="S82" i="26"/>
  <c r="AA77" i="26"/>
  <c r="AA73" i="26"/>
  <c r="AE69" i="26"/>
  <c r="U66" i="26"/>
  <c r="U62" i="26"/>
  <c r="V58" i="26"/>
  <c r="AA50" i="26"/>
  <c r="AD47" i="26"/>
  <c r="AA40" i="26"/>
  <c r="T38" i="26"/>
  <c r="S35" i="26"/>
  <c r="V32" i="26"/>
  <c r="X29" i="26"/>
  <c r="AB26" i="26"/>
  <c r="AA23" i="26"/>
  <c r="T21" i="26"/>
  <c r="AD13" i="26"/>
  <c r="AC11" i="26"/>
  <c r="W119" i="26"/>
  <c r="AE114" i="26"/>
  <c r="T111" i="26"/>
  <c r="AA106" i="26"/>
  <c r="AA97" i="26"/>
  <c r="X93" i="26"/>
  <c r="Z89" i="26"/>
  <c r="AE81" i="26"/>
  <c r="Z77" i="26"/>
  <c r="Z73" i="26"/>
  <c r="X69" i="26"/>
  <c r="T66" i="26"/>
  <c r="T62" i="26"/>
  <c r="T58" i="26"/>
  <c r="U54" i="26"/>
  <c r="AE43" i="26"/>
  <c r="Z40" i="26"/>
  <c r="S38" i="26"/>
  <c r="AD34" i="26"/>
  <c r="U32" i="26"/>
  <c r="AA26" i="26"/>
  <c r="Z23" i="26"/>
  <c r="AD20" i="26"/>
  <c r="W18" i="26"/>
  <c r="AC13" i="26"/>
  <c r="AB11" i="26"/>
  <c r="AE9" i="26"/>
  <c r="AA6" i="26"/>
  <c r="AD123" i="26"/>
  <c r="V119" i="26"/>
  <c r="X114" i="26"/>
  <c r="W110" i="26"/>
  <c r="Z97" i="26"/>
  <c r="W93" i="26"/>
  <c r="U89" i="26"/>
  <c r="AD85" i="26"/>
  <c r="X77" i="26"/>
  <c r="X73" i="26"/>
  <c r="V69" i="26"/>
  <c r="AA65" i="26"/>
  <c r="S62" i="26"/>
  <c r="S54" i="26"/>
  <c r="W50" i="26"/>
  <c r="AC46" i="26"/>
  <c r="AD43" i="26"/>
  <c r="X40" i="26"/>
  <c r="V37" i="26"/>
  <c r="AC34" i="26"/>
  <c r="T32" i="26"/>
  <c r="X23" i="26"/>
  <c r="AB20" i="26"/>
  <c r="AD17" i="26"/>
  <c r="Z13" i="26"/>
  <c r="AA11" i="26"/>
  <c r="AD9" i="26"/>
  <c r="Z6" i="26"/>
  <c r="AE4" i="26"/>
  <c r="AC123" i="26"/>
  <c r="W114" i="26"/>
  <c r="S110" i="26"/>
  <c r="V106" i="26"/>
  <c r="AE101" i="26"/>
  <c r="X97" i="26"/>
  <c r="V93" i="26"/>
  <c r="AC88" i="26"/>
  <c r="T85" i="26"/>
  <c r="W73" i="26"/>
  <c r="U69" i="26"/>
  <c r="AE61" i="26"/>
  <c r="AE57" i="26"/>
  <c r="AE53" i="26"/>
  <c r="V50" i="26"/>
  <c r="AA46" i="26"/>
  <c r="AC43" i="26"/>
  <c r="W40" i="26"/>
  <c r="AB34" i="26"/>
  <c r="S32" i="26"/>
  <c r="AD28" i="26"/>
  <c r="X26" i="26"/>
  <c r="W23" i="26"/>
  <c r="AA20" i="26"/>
  <c r="AC17" i="26"/>
  <c r="S15" i="26"/>
  <c r="AC9" i="26"/>
  <c r="AD4" i="26"/>
  <c r="AA123" i="26"/>
  <c r="S119" i="26"/>
  <c r="U114" i="26"/>
  <c r="AA109" i="26"/>
  <c r="T105" i="26"/>
  <c r="AA101" i="26"/>
  <c r="V97" i="26"/>
  <c r="AA88" i="26"/>
  <c r="X84" i="26"/>
  <c r="AC80" i="26"/>
  <c r="U77" i="26"/>
  <c r="S73" i="26"/>
  <c r="S69" i="26"/>
  <c r="AA64" i="26"/>
  <c r="AB60" i="26"/>
  <c r="X46" i="26"/>
  <c r="T43" i="26"/>
  <c r="U40" i="26"/>
  <c r="S37" i="26"/>
  <c r="Z34" i="26"/>
  <c r="X31" i="26"/>
  <c r="AB28" i="26"/>
  <c r="V26" i="26"/>
  <c r="T23" i="26"/>
  <c r="W17" i="26"/>
  <c r="Z123" i="26"/>
  <c r="AE118" i="26"/>
  <c r="S114" i="26"/>
  <c r="Z109" i="26"/>
  <c r="AE104" i="26"/>
  <c r="AE100" i="26"/>
  <c r="U97" i="26"/>
  <c r="X80" i="26"/>
  <c r="T77" i="26"/>
  <c r="AE72" i="26"/>
  <c r="AE68" i="26"/>
  <c r="Z64" i="26"/>
  <c r="Z60" i="26"/>
  <c r="S57" i="26"/>
  <c r="AB53" i="26"/>
  <c r="S50" i="26"/>
  <c r="AE42" i="26"/>
  <c r="T40" i="26"/>
  <c r="AE36" i="26"/>
  <c r="X34" i="26"/>
  <c r="W31" i="26"/>
  <c r="AA28" i="26"/>
  <c r="Z25" i="26"/>
  <c r="S23" i="26"/>
  <c r="AD118" i="26"/>
  <c r="AE113" i="26"/>
  <c r="V109" i="26"/>
  <c r="AB104" i="26"/>
  <c r="AA100" i="26"/>
  <c r="T97" i="26"/>
  <c r="AA92" i="26"/>
  <c r="X88" i="26"/>
  <c r="V84" i="26"/>
  <c r="AA76" i="26"/>
  <c r="AD72" i="26"/>
  <c r="AD68" i="26"/>
  <c r="X64" i="26"/>
  <c r="X60" i="26"/>
  <c r="AB56" i="26"/>
  <c r="AA53" i="26"/>
  <c r="V46" i="26"/>
  <c r="AC36" i="26"/>
  <c r="U34" i="26"/>
  <c r="V31" i="26"/>
  <c r="Z28" i="26"/>
  <c r="X25" i="26"/>
  <c r="AE22" i="26"/>
  <c r="V20" i="26"/>
  <c r="T17" i="26"/>
  <c r="AE121" i="26"/>
  <c r="AC113" i="26"/>
  <c r="AE108" i="26"/>
  <c r="Z104" i="26"/>
  <c r="W100" i="26"/>
  <c r="AC95" i="26"/>
  <c r="V92" i="26"/>
  <c r="T84" i="26"/>
  <c r="T80" i="26"/>
  <c r="X68" i="26"/>
  <c r="V64" i="26"/>
  <c r="V60" i="26"/>
  <c r="W56" i="26"/>
  <c r="AC52" i="26"/>
  <c r="AC49" i="26"/>
  <c r="T46" i="26"/>
  <c r="W42" i="26"/>
  <c r="X39" i="26"/>
  <c r="AE33" i="26"/>
  <c r="AD30" i="26"/>
  <c r="W28" i="26"/>
  <c r="V25" i="26"/>
  <c r="AC22" i="26"/>
  <c r="AE16" i="26"/>
  <c r="AD12" i="26"/>
  <c r="AB121" i="26"/>
  <c r="AC98" i="26"/>
  <c r="AA90" i="26"/>
  <c r="AC83" i="26"/>
  <c r="Z75" i="26"/>
  <c r="AA68" i="26"/>
  <c r="W62" i="26"/>
  <c r="Z55" i="26"/>
  <c r="W48" i="26"/>
  <c r="T42" i="26"/>
  <c r="Z31" i="26"/>
  <c r="AE26" i="26"/>
  <c r="AA21" i="26"/>
  <c r="AA16" i="26"/>
  <c r="U5" i="26"/>
  <c r="W121" i="26"/>
  <c r="AB112" i="26"/>
  <c r="AA104" i="26"/>
  <c r="AD82" i="26"/>
  <c r="X75" i="26"/>
  <c r="W68" i="26"/>
  <c r="T61" i="26"/>
  <c r="S55" i="26"/>
  <c r="V48" i="26"/>
  <c r="S42" i="26"/>
  <c r="X36" i="26"/>
  <c r="U31" i="26"/>
  <c r="Z21" i="26"/>
  <c r="Z16" i="26"/>
  <c r="AD8" i="26"/>
  <c r="V121" i="26"/>
  <c r="W112" i="26"/>
  <c r="X104" i="26"/>
  <c r="W97" i="26"/>
  <c r="X90" i="26"/>
  <c r="AB67" i="26"/>
  <c r="W60" i="26"/>
  <c r="AB54" i="26"/>
  <c r="U48" i="26"/>
  <c r="AE41" i="26"/>
  <c r="W36" i="26"/>
  <c r="AB30" i="26"/>
  <c r="W26" i="26"/>
  <c r="X21" i="26"/>
  <c r="AC8" i="26"/>
  <c r="U121" i="26"/>
  <c r="W104" i="26"/>
  <c r="V96" i="26"/>
  <c r="W90" i="26"/>
  <c r="W82" i="26"/>
  <c r="V75" i="26"/>
  <c r="W67" i="26"/>
  <c r="T48" i="26"/>
  <c r="AD41" i="26"/>
  <c r="V36" i="26"/>
  <c r="AA30" i="26"/>
  <c r="W25" i="26"/>
  <c r="W21" i="26"/>
  <c r="AB15" i="26"/>
  <c r="Z10" i="26"/>
  <c r="AB8" i="26"/>
  <c r="T121" i="26"/>
  <c r="V104" i="26"/>
  <c r="AA95" i="26"/>
  <c r="AB88" i="26"/>
  <c r="V82" i="26"/>
  <c r="U75" i="26"/>
  <c r="U67" i="26"/>
  <c r="T60" i="26"/>
  <c r="W41" i="26"/>
  <c r="U36" i="26"/>
  <c r="Z30" i="26"/>
  <c r="U25" i="26"/>
  <c r="Z20" i="26"/>
  <c r="AA15" i="26"/>
  <c r="X10" i="26"/>
  <c r="AA8" i="26"/>
  <c r="AE6" i="26"/>
  <c r="AE111" i="26"/>
  <c r="U104" i="26"/>
  <c r="Z95" i="26"/>
  <c r="W88" i="26"/>
  <c r="U82" i="26"/>
  <c r="T75" i="26"/>
  <c r="T67" i="26"/>
  <c r="S60" i="26"/>
  <c r="V41" i="26"/>
  <c r="T36" i="26"/>
  <c r="X30" i="26"/>
  <c r="S25" i="26"/>
  <c r="AC19" i="26"/>
  <c r="Z15" i="26"/>
  <c r="U120" i="26"/>
  <c r="AD111" i="26"/>
  <c r="T104" i="26"/>
  <c r="V81" i="26"/>
  <c r="S75" i="26"/>
  <c r="T119" i="26"/>
  <c r="AC111" i="26"/>
  <c r="V103" i="26"/>
  <c r="W95" i="26"/>
  <c r="AE87" i="26"/>
  <c r="U80" i="26"/>
  <c r="AC59" i="26"/>
  <c r="U52" i="26"/>
  <c r="AD45" i="26"/>
  <c r="V40" i="26"/>
  <c r="V35" i="26"/>
  <c r="V30" i="26"/>
  <c r="AD24" i="26"/>
  <c r="Z19" i="26"/>
  <c r="S10" i="26"/>
  <c r="W4" i="26"/>
  <c r="AA118" i="26"/>
  <c r="AB111" i="26"/>
  <c r="AC102" i="26"/>
  <c r="V95" i="26"/>
  <c r="X87" i="26"/>
  <c r="S80" i="26"/>
  <c r="V73" i="26"/>
  <c r="T52" i="26"/>
  <c r="AB45" i="26"/>
  <c r="AE39" i="26"/>
  <c r="U35" i="26"/>
  <c r="U30" i="26"/>
  <c r="AC24" i="26"/>
  <c r="X19" i="26"/>
  <c r="U6" i="26"/>
  <c r="V4" i="26"/>
  <c r="S109" i="26"/>
  <c r="Z102" i="26"/>
  <c r="T95" i="26"/>
  <c r="AB86" i="26"/>
  <c r="X79" i="26"/>
  <c r="AB71" i="26"/>
  <c r="AE64" i="26"/>
  <c r="Z58" i="26"/>
  <c r="S39" i="26"/>
  <c r="S34" i="26"/>
  <c r="AA29" i="26"/>
  <c r="AA24" i="26"/>
  <c r="AE18" i="26"/>
  <c r="U12" i="26"/>
  <c r="T116" i="26"/>
  <c r="X99" i="26"/>
  <c r="S84" i="26"/>
  <c r="U56" i="26"/>
  <c r="AA44" i="26"/>
  <c r="X33" i="26"/>
  <c r="AE24" i="26"/>
  <c r="AC16" i="26"/>
  <c r="AA7" i="26"/>
  <c r="W5" i="26"/>
  <c r="V114" i="26"/>
  <c r="AC70" i="26"/>
  <c r="T56" i="26"/>
  <c r="Z44" i="26"/>
  <c r="W33" i="26"/>
  <c r="AB24" i="26"/>
  <c r="AB16" i="26"/>
  <c r="AB9" i="26"/>
  <c r="Z7" i="26"/>
  <c r="V5" i="26"/>
  <c r="V99" i="26"/>
  <c r="AD83" i="26"/>
  <c r="T69" i="26"/>
  <c r="AD55" i="26"/>
  <c r="X44" i="26"/>
  <c r="V33" i="26"/>
  <c r="Z24" i="26"/>
  <c r="AC12" i="26"/>
  <c r="AB109" i="26"/>
  <c r="U95" i="26"/>
  <c r="AA79" i="26"/>
  <c r="S67" i="26"/>
  <c r="AB55" i="26"/>
  <c r="V43" i="26"/>
  <c r="U33" i="26"/>
  <c r="X24" i="26"/>
  <c r="W12" i="26"/>
  <c r="W7" i="26"/>
  <c r="AA4" i="26"/>
  <c r="AD108" i="26"/>
  <c r="S95" i="26"/>
  <c r="W79" i="26"/>
  <c r="W66" i="26"/>
  <c r="AA55" i="26"/>
  <c r="Z42" i="26"/>
  <c r="T12" i="26"/>
  <c r="S9" i="26"/>
  <c r="V7" i="26"/>
  <c r="X4" i="26"/>
  <c r="AC108" i="26"/>
  <c r="AE94" i="26"/>
  <c r="V79" i="26"/>
  <c r="W64" i="26"/>
  <c r="V52" i="26"/>
  <c r="AE32" i="26"/>
  <c r="AD22" i="26"/>
  <c r="S12" i="26"/>
  <c r="U4" i="26"/>
  <c r="AB108" i="26"/>
  <c r="S93" i="26"/>
  <c r="U79" i="26"/>
  <c r="U64" i="26"/>
  <c r="AD32" i="26"/>
  <c r="Z22" i="26"/>
  <c r="S4" i="26"/>
  <c r="AE107" i="26"/>
  <c r="W92" i="26"/>
  <c r="AB78" i="26"/>
  <c r="T64" i="26"/>
  <c r="AD51" i="26"/>
  <c r="U41" i="26"/>
  <c r="W22" i="26"/>
  <c r="AE11" i="26"/>
  <c r="X107" i="26"/>
  <c r="AC91" i="26"/>
  <c r="W78" i="26"/>
  <c r="S64" i="26"/>
  <c r="AC51" i="26"/>
  <c r="U39" i="26"/>
  <c r="V14" i="26"/>
  <c r="U11" i="26"/>
  <c r="V122" i="26"/>
  <c r="S107" i="26"/>
  <c r="T91" i="26"/>
  <c r="V77" i="26"/>
  <c r="AC62" i="26"/>
  <c r="U50" i="26"/>
  <c r="AB38" i="26"/>
  <c r="AB21" i="26"/>
  <c r="T14" i="26"/>
  <c r="Z8" i="26"/>
  <c r="W6" i="26"/>
  <c r="AC7" i="26"/>
  <c r="V28" i="26"/>
  <c r="AB48" i="26"/>
  <c r="AC72" i="26"/>
  <c r="AC8" i="25"/>
  <c r="X11" i="25"/>
  <c r="S13" i="25"/>
  <c r="AC14" i="25"/>
  <c r="W17" i="25"/>
  <c r="AE19" i="25"/>
  <c r="V23" i="25"/>
  <c r="AA26" i="25"/>
  <c r="U29" i="25"/>
  <c r="X32" i="25"/>
  <c r="AC35" i="25"/>
  <c r="X38" i="25"/>
  <c r="AC41" i="25"/>
  <c r="T45" i="25"/>
  <c r="AA47" i="25"/>
  <c r="AE50" i="25"/>
  <c r="V54" i="25"/>
  <c r="AD56" i="25"/>
  <c r="U60" i="25"/>
  <c r="Z63" i="25"/>
  <c r="T66" i="25"/>
  <c r="X69" i="25"/>
  <c r="AB72" i="25"/>
  <c r="X75" i="25"/>
  <c r="S79" i="25"/>
  <c r="AB82" i="25"/>
  <c r="AB85" i="25"/>
  <c r="W89" i="25"/>
  <c r="S93" i="25"/>
  <c r="S96" i="25"/>
  <c r="S100" i="25"/>
  <c r="U104" i="25"/>
  <c r="V108" i="25"/>
  <c r="AC17" i="25"/>
  <c r="T21" i="25"/>
  <c r="AD23" i="25"/>
  <c r="S27" i="25"/>
  <c r="W30" i="25"/>
  <c r="S33" i="25"/>
  <c r="V36" i="25"/>
  <c r="AA39" i="25"/>
  <c r="V42" i="25"/>
  <c r="Z45" i="25"/>
  <c r="AD48" i="25"/>
  <c r="X51" i="25"/>
  <c r="AB54" i="25"/>
  <c r="S58" i="25"/>
  <c r="AC60" i="25"/>
  <c r="AE63" i="25"/>
  <c r="V67" i="25"/>
  <c r="S70" i="25"/>
  <c r="V73" i="25"/>
  <c r="AC76" i="25"/>
  <c r="AB79" i="25"/>
  <c r="W83" i="25"/>
  <c r="T87" i="25"/>
  <c r="AE89" i="25"/>
  <c r="Z93" i="25"/>
  <c r="W97" i="25"/>
  <c r="Z100" i="25"/>
  <c r="AE104" i="25"/>
  <c r="X109" i="25"/>
  <c r="W10" i="25"/>
  <c r="Z13" i="25"/>
  <c r="AD17" i="25"/>
  <c r="U21" i="25"/>
  <c r="T24" i="25"/>
  <c r="T27" i="25"/>
  <c r="X30" i="25"/>
  <c r="W33" i="25"/>
  <c r="W36" i="25"/>
  <c r="AB39" i="25"/>
  <c r="Z42" i="25"/>
  <c r="AA45" i="25"/>
  <c r="AE48" i="25"/>
  <c r="AC51" i="25"/>
  <c r="AC54" i="25"/>
  <c r="T58" i="25"/>
  <c r="S61" i="25"/>
  <c r="S64" i="25"/>
  <c r="W67" i="25"/>
  <c r="V70" i="25"/>
  <c r="W73" i="25"/>
  <c r="AD76" i="25"/>
  <c r="T80" i="25"/>
  <c r="Z83" i="25"/>
  <c r="U87" i="25"/>
  <c r="W90" i="25"/>
  <c r="AC93" i="25"/>
  <c r="Z97" i="25"/>
  <c r="AC100" i="25"/>
  <c r="S105" i="25"/>
  <c r="Z111" i="25"/>
  <c r="AD109" i="25"/>
  <c r="U108" i="25"/>
  <c r="Z106" i="25"/>
  <c r="AD104" i="25"/>
  <c r="U103" i="25"/>
  <c r="Z101" i="25"/>
  <c r="AD99" i="25"/>
  <c r="U98" i="25"/>
  <c r="Z96" i="25"/>
  <c r="AD94" i="25"/>
  <c r="U93" i="25"/>
  <c r="Z91" i="25"/>
  <c r="AD89" i="25"/>
  <c r="U88" i="25"/>
  <c r="Z86" i="25"/>
  <c r="AD84" i="25"/>
  <c r="U83" i="25"/>
  <c r="Z81" i="25"/>
  <c r="AD79" i="25"/>
  <c r="U78" i="25"/>
  <c r="Z76" i="25"/>
  <c r="AD74" i="25"/>
  <c r="U73" i="25"/>
  <c r="Z71" i="25"/>
  <c r="AD69" i="25"/>
  <c r="U68" i="25"/>
  <c r="Z66" i="25"/>
  <c r="AD64" i="25"/>
  <c r="U63" i="25"/>
  <c r="Z61" i="25"/>
  <c r="AD59" i="25"/>
  <c r="U58" i="25"/>
  <c r="Z56" i="25"/>
  <c r="AD54" i="25"/>
  <c r="U53" i="25"/>
  <c r="Z51" i="25"/>
  <c r="AD49" i="25"/>
  <c r="U48" i="25"/>
  <c r="Z46" i="25"/>
  <c r="AD44" i="25"/>
  <c r="U43" i="25"/>
  <c r="Z41" i="25"/>
  <c r="AD39" i="25"/>
  <c r="U38" i="25"/>
  <c r="Z36" i="25"/>
  <c r="AD34" i="25"/>
  <c r="U33" i="25"/>
  <c r="Z31" i="25"/>
  <c r="AD29" i="25"/>
  <c r="U28" i="25"/>
  <c r="Z26" i="25"/>
  <c r="AD24" i="25"/>
  <c r="U23" i="25"/>
  <c r="Z21" i="25"/>
  <c r="AD19" i="25"/>
  <c r="U18" i="25"/>
  <c r="Z16" i="25"/>
  <c r="X111" i="25"/>
  <c r="AC109" i="25"/>
  <c r="T108" i="25"/>
  <c r="X106" i="25"/>
  <c r="AC104" i="25"/>
  <c r="T103" i="25"/>
  <c r="X101" i="25"/>
  <c r="AC99" i="25"/>
  <c r="T98" i="25"/>
  <c r="W111" i="25"/>
  <c r="AB109" i="25"/>
  <c r="S108" i="25"/>
  <c r="W106" i="25"/>
  <c r="AB104" i="25"/>
  <c r="S103" i="25"/>
  <c r="W101" i="25"/>
  <c r="AB99" i="25"/>
  <c r="V111" i="25"/>
  <c r="AA109" i="25"/>
  <c r="AE107" i="25"/>
  <c r="V106" i="25"/>
  <c r="AA104" i="25"/>
  <c r="AE102" i="25"/>
  <c r="V101" i="25"/>
  <c r="U111" i="25"/>
  <c r="Z109" i="25"/>
  <c r="AD107" i="25"/>
  <c r="U106" i="25"/>
  <c r="AB110" i="25"/>
  <c r="S109" i="25"/>
  <c r="W107" i="25"/>
  <c r="V110" i="25"/>
  <c r="AB107" i="25"/>
  <c r="Z105" i="25"/>
  <c r="Z103" i="25"/>
  <c r="U101" i="25"/>
  <c r="V99" i="25"/>
  <c r="X97" i="25"/>
  <c r="AB95" i="25"/>
  <c r="AE93" i="25"/>
  <c r="U92" i="25"/>
  <c r="X90" i="25"/>
  <c r="AB88" i="25"/>
  <c r="AE86" i="25"/>
  <c r="U85" i="25"/>
  <c r="X83" i="25"/>
  <c r="AB81" i="25"/>
  <c r="AE79" i="25"/>
  <c r="T78" i="25"/>
  <c r="W76" i="25"/>
  <c r="AA74" i="25"/>
  <c r="AD72" i="25"/>
  <c r="T71" i="25"/>
  <c r="W69" i="25"/>
  <c r="AA67" i="25"/>
  <c r="AD65" i="25"/>
  <c r="T64" i="25"/>
  <c r="W62" i="25"/>
  <c r="AA60" i="25"/>
  <c r="AD58" i="25"/>
  <c r="T57" i="25"/>
  <c r="W55" i="25"/>
  <c r="AA53" i="25"/>
  <c r="AD51" i="25"/>
  <c r="T50" i="25"/>
  <c r="W48" i="25"/>
  <c r="AA46" i="25"/>
  <c r="AC44" i="25"/>
  <c r="S43" i="25"/>
  <c r="V41" i="25"/>
  <c r="Z39" i="25"/>
  <c r="AC37" i="25"/>
  <c r="S36" i="25"/>
  <c r="V34" i="25"/>
  <c r="Z32" i="25"/>
  <c r="AC30" i="25"/>
  <c r="S29" i="25"/>
  <c r="V27" i="25"/>
  <c r="Z25" i="25"/>
  <c r="AC23" i="25"/>
  <c r="S22" i="25"/>
  <c r="V20" i="25"/>
  <c r="Z18" i="25"/>
  <c r="AC16" i="25"/>
  <c r="S15" i="25"/>
  <c r="AE11" i="25"/>
  <c r="AC10" i="25"/>
  <c r="AA9" i="25"/>
  <c r="X8" i="25"/>
  <c r="V7" i="25"/>
  <c r="T6" i="25"/>
  <c r="H4" i="25"/>
  <c r="S110" i="25"/>
  <c r="X107" i="25"/>
  <c r="V105" i="25"/>
  <c r="V103" i="25"/>
  <c r="AE100" i="25"/>
  <c r="S99" i="25"/>
  <c r="U97" i="25"/>
  <c r="X95" i="25"/>
  <c r="AB93" i="25"/>
  <c r="AE91" i="25"/>
  <c r="U90" i="25"/>
  <c r="X88" i="25"/>
  <c r="AB86" i="25"/>
  <c r="AE84" i="25"/>
  <c r="T83" i="25"/>
  <c r="W81" i="25"/>
  <c r="AA79" i="25"/>
  <c r="AD77" i="25"/>
  <c r="T76" i="25"/>
  <c r="W74" i="25"/>
  <c r="AE109" i="25"/>
  <c r="V107" i="25"/>
  <c r="U105" i="25"/>
  <c r="AD102" i="25"/>
  <c r="AD100" i="25"/>
  <c r="AE98" i="25"/>
  <c r="T97" i="25"/>
  <c r="W95" i="25"/>
  <c r="AA93" i="25"/>
  <c r="AD91" i="25"/>
  <c r="T90" i="25"/>
  <c r="W88" i="25"/>
  <c r="AA86" i="25"/>
  <c r="AC84" i="25"/>
  <c r="S83" i="25"/>
  <c r="V81" i="25"/>
  <c r="Z79" i="25"/>
  <c r="AC77" i="25"/>
  <c r="V109" i="25"/>
  <c r="AC106" i="25"/>
  <c r="T104" i="25"/>
  <c r="AD101" i="25"/>
  <c r="W99" i="25"/>
  <c r="S97" i="25"/>
  <c r="S95" i="25"/>
  <c r="AE92" i="25"/>
  <c r="AE90" i="25"/>
  <c r="AE88" i="25"/>
  <c r="AD86" i="25"/>
  <c r="AA84" i="25"/>
  <c r="AA82" i="25"/>
  <c r="AA80" i="25"/>
  <c r="AA78" i="25"/>
  <c r="AA76" i="25"/>
  <c r="Z74" i="25"/>
  <c r="AA72" i="25"/>
  <c r="AC70" i="25"/>
  <c r="AE68" i="25"/>
  <c r="T67" i="25"/>
  <c r="V65" i="25"/>
  <c r="X63" i="25"/>
  <c r="AA61" i="25"/>
  <c r="AB59" i="25"/>
  <c r="AD57" i="25"/>
  <c r="S56" i="25"/>
  <c r="U54" i="25"/>
  <c r="W52" i="25"/>
  <c r="Z50" i="25"/>
  <c r="AB48" i="25"/>
  <c r="AD46" i="25"/>
  <c r="S45" i="25"/>
  <c r="T43" i="25"/>
  <c r="U41" i="25"/>
  <c r="W39" i="25"/>
  <c r="Z37" i="25"/>
  <c r="AB35" i="25"/>
  <c r="AD33" i="25"/>
  <c r="S32" i="25"/>
  <c r="U30" i="25"/>
  <c r="W28" i="25"/>
  <c r="X26" i="25"/>
  <c r="AA24" i="25"/>
  <c r="AC22" i="25"/>
  <c r="AE20" i="25"/>
  <c r="T19" i="25"/>
  <c r="V17" i="25"/>
  <c r="X15" i="25"/>
  <c r="T14" i="25"/>
  <c r="AD10" i="25"/>
  <c r="Z9" i="25"/>
  <c r="V8" i="25"/>
  <c r="S7" i="25"/>
  <c r="U109" i="25"/>
  <c r="AB106" i="25"/>
  <c r="S104" i="25"/>
  <c r="AC101" i="25"/>
  <c r="U99" i="25"/>
  <c r="AE96" i="25"/>
  <c r="AE94" i="25"/>
  <c r="AD92" i="25"/>
  <c r="AD90" i="25"/>
  <c r="AD88" i="25"/>
  <c r="AC86" i="25"/>
  <c r="Z84" i="25"/>
  <c r="Z82" i="25"/>
  <c r="Z80" i="25"/>
  <c r="Z78" i="25"/>
  <c r="X76" i="25"/>
  <c r="X74" i="25"/>
  <c r="Z72" i="25"/>
  <c r="AB70" i="25"/>
  <c r="AD68" i="25"/>
  <c r="S67" i="25"/>
  <c r="U65" i="25"/>
  <c r="W63" i="25"/>
  <c r="X61" i="25"/>
  <c r="AA59" i="25"/>
  <c r="AC57" i="25"/>
  <c r="AE55" i="25"/>
  <c r="T54" i="25"/>
  <c r="V52" i="25"/>
  <c r="X50" i="25"/>
  <c r="AA48" i="25"/>
  <c r="AC46" i="25"/>
  <c r="AE44" i="25"/>
  <c r="AE42" i="25"/>
  <c r="T41" i="25"/>
  <c r="V39" i="25"/>
  <c r="X37" i="25"/>
  <c r="AA35" i="25"/>
  <c r="AC33" i="25"/>
  <c r="AE31" i="25"/>
  <c r="T30" i="25"/>
  <c r="V28" i="25"/>
  <c r="W26" i="25"/>
  <c r="Z24" i="25"/>
  <c r="AB22" i="25"/>
  <c r="AD20" i="25"/>
  <c r="S19" i="25"/>
  <c r="U17" i="25"/>
  <c r="W15" i="25"/>
  <c r="S14" i="25"/>
  <c r="AE111" i="25"/>
  <c r="T109" i="25"/>
  <c r="AA106" i="25"/>
  <c r="AE103" i="25"/>
  <c r="AB101" i="25"/>
  <c r="T99" i="25"/>
  <c r="AD96" i="25"/>
  <c r="AC94" i="25"/>
  <c r="AC92" i="25"/>
  <c r="AC90" i="25"/>
  <c r="AC88" i="25"/>
  <c r="X86" i="25"/>
  <c r="X84" i="25"/>
  <c r="X82" i="25"/>
  <c r="X80" i="25"/>
  <c r="X78" i="25"/>
  <c r="V76" i="25"/>
  <c r="V74" i="25"/>
  <c r="X72" i="25"/>
  <c r="AA70" i="25"/>
  <c r="AC68" i="25"/>
  <c r="AE66" i="25"/>
  <c r="T65" i="25"/>
  <c r="V63" i="25"/>
  <c r="W61" i="25"/>
  <c r="Z59" i="25"/>
  <c r="AB57" i="25"/>
  <c r="AD55" i="25"/>
  <c r="S54" i="25"/>
  <c r="U52" i="25"/>
  <c r="W50" i="25"/>
  <c r="Z48" i="25"/>
  <c r="AB46" i="25"/>
  <c r="AB44" i="25"/>
  <c r="AD42" i="25"/>
  <c r="S41" i="25"/>
  <c r="U39" i="25"/>
  <c r="W37" i="25"/>
  <c r="Z35" i="25"/>
  <c r="AB33" i="25"/>
  <c r="AD31" i="25"/>
  <c r="S30" i="25"/>
  <c r="T28" i="25"/>
  <c r="V26" i="25"/>
  <c r="X24" i="25"/>
  <c r="AA22" i="25"/>
  <c r="AC20" i="25"/>
  <c r="AE18" i="25"/>
  <c r="T17" i="25"/>
  <c r="V15" i="25"/>
  <c r="AD11" i="25"/>
  <c r="AA10" i="25"/>
  <c r="W9" i="25"/>
  <c r="T8" i="25"/>
  <c r="AD111" i="25"/>
  <c r="AE108" i="25"/>
  <c r="T106" i="25"/>
  <c r="AD103" i="25"/>
  <c r="AA101" i="25"/>
  <c r="AD98" i="25"/>
  <c r="AC96" i="25"/>
  <c r="AB94" i="25"/>
  <c r="AB92" i="25"/>
  <c r="AB90" i="25"/>
  <c r="AA88" i="25"/>
  <c r="W86" i="25"/>
  <c r="W84" i="25"/>
  <c r="W82" i="25"/>
  <c r="W80" i="25"/>
  <c r="W78" i="25"/>
  <c r="U76" i="25"/>
  <c r="U74" i="25"/>
  <c r="W72" i="25"/>
  <c r="Z70" i="25"/>
  <c r="AB68" i="25"/>
  <c r="AD66" i="25"/>
  <c r="S65" i="25"/>
  <c r="T63" i="25"/>
  <c r="V61" i="25"/>
  <c r="X59" i="25"/>
  <c r="AA57" i="25"/>
  <c r="AC55" i="25"/>
  <c r="AE53" i="25"/>
  <c r="T52" i="25"/>
  <c r="V50" i="25"/>
  <c r="X48" i="25"/>
  <c r="X46" i="25"/>
  <c r="AA44" i="25"/>
  <c r="AC42" i="25"/>
  <c r="AE40" i="25"/>
  <c r="T39" i="25"/>
  <c r="V37" i="25"/>
  <c r="X35" i="25"/>
  <c r="AA33" i="25"/>
  <c r="AC31" i="25"/>
  <c r="AE29" i="25"/>
  <c r="S28" i="25"/>
  <c r="U26" i="25"/>
  <c r="W24" i="25"/>
  <c r="Z22" i="25"/>
  <c r="AB20" i="25"/>
  <c r="AD18" i="25"/>
  <c r="S17" i="25"/>
  <c r="U15" i="25"/>
  <c r="AC11" i="25"/>
  <c r="Z10" i="25"/>
  <c r="V9" i="25"/>
  <c r="S8" i="25"/>
  <c r="AC4" i="25"/>
  <c r="AC111" i="25"/>
  <c r="AD108" i="25"/>
  <c r="S106" i="25"/>
  <c r="AC103" i="25"/>
  <c r="T101" i="25"/>
  <c r="AC98" i="25"/>
  <c r="AB96" i="25"/>
  <c r="AA94" i="25"/>
  <c r="AA92" i="25"/>
  <c r="AA90" i="25"/>
  <c r="Z88" i="25"/>
  <c r="V86" i="25"/>
  <c r="V84" i="25"/>
  <c r="V82" i="25"/>
  <c r="V80" i="25"/>
  <c r="V78" i="25"/>
  <c r="S76" i="25"/>
  <c r="T74" i="25"/>
  <c r="V72" i="25"/>
  <c r="X70" i="25"/>
  <c r="AA68" i="25"/>
  <c r="AC66" i="25"/>
  <c r="AE64" i="25"/>
  <c r="S63" i="25"/>
  <c r="U61" i="25"/>
  <c r="W59" i="25"/>
  <c r="Z57" i="25"/>
  <c r="AB55" i="25"/>
  <c r="AD53" i="25"/>
  <c r="S52" i="25"/>
  <c r="U50" i="25"/>
  <c r="V48" i="25"/>
  <c r="W46" i="25"/>
  <c r="Z44" i="25"/>
  <c r="AB42" i="25"/>
  <c r="AD40" i="25"/>
  <c r="S39" i="25"/>
  <c r="U37" i="25"/>
  <c r="W35" i="25"/>
  <c r="Z33" i="25"/>
  <c r="AB31" i="25"/>
  <c r="AC29" i="25"/>
  <c r="AE27" i="25"/>
  <c r="T26" i="25"/>
  <c r="V24" i="25"/>
  <c r="X22" i="25"/>
  <c r="AA20" i="25"/>
  <c r="AC18" i="25"/>
  <c r="AE16" i="25"/>
  <c r="T15" i="25"/>
  <c r="AE12" i="25"/>
  <c r="AB11" i="25"/>
  <c r="X10" i="25"/>
  <c r="U9" i="25"/>
  <c r="AE5" i="25"/>
  <c r="AB4" i="25"/>
  <c r="T111" i="25"/>
  <c r="AA108" i="25"/>
  <c r="AC105" i="25"/>
  <c r="X103" i="25"/>
  <c r="AB100" i="25"/>
  <c r="Z98" i="25"/>
  <c r="W96" i="25"/>
  <c r="W94" i="25"/>
  <c r="W92" i="25"/>
  <c r="V90" i="25"/>
  <c r="S88" i="25"/>
  <c r="S86" i="25"/>
  <c r="S84" i="25"/>
  <c r="S82" i="25"/>
  <c r="S80" i="25"/>
  <c r="AB77" i="25"/>
  <c r="AC75" i="25"/>
  <c r="AD73" i="25"/>
  <c r="S72" i="25"/>
  <c r="U70" i="25"/>
  <c r="W68" i="25"/>
  <c r="X66" i="25"/>
  <c r="AA64" i="25"/>
  <c r="AC62" i="25"/>
  <c r="AE60" i="25"/>
  <c r="T59" i="25"/>
  <c r="V57" i="25"/>
  <c r="X55" i="25"/>
  <c r="Z53" i="25"/>
  <c r="AB51" i="25"/>
  <c r="AC49" i="25"/>
  <c r="AE47" i="25"/>
  <c r="T46" i="25"/>
  <c r="V44" i="25"/>
  <c r="X42" i="25"/>
  <c r="AA40" i="25"/>
  <c r="AC38" i="25"/>
  <c r="AE36" i="25"/>
  <c r="T35" i="25"/>
  <c r="V33" i="25"/>
  <c r="W31" i="25"/>
  <c r="Z29" i="25"/>
  <c r="AB27" i="25"/>
  <c r="AD25" i="25"/>
  <c r="S24" i="25"/>
  <c r="U22" i="25"/>
  <c r="W20" i="25"/>
  <c r="X18" i="25"/>
  <c r="S111" i="25"/>
  <c r="Z108" i="25"/>
  <c r="AB105" i="25"/>
  <c r="W103" i="25"/>
  <c r="AA100" i="25"/>
  <c r="X98" i="25"/>
  <c r="V96" i="25"/>
  <c r="V94" i="25"/>
  <c r="V92" i="25"/>
  <c r="S90" i="25"/>
  <c r="AE87" i="25"/>
  <c r="AE85" i="25"/>
  <c r="AE83" i="25"/>
  <c r="AE81" i="25"/>
  <c r="AC79" i="25"/>
  <c r="AA77" i="25"/>
  <c r="AB75" i="25"/>
  <c r="AC73" i="25"/>
  <c r="AE71" i="25"/>
  <c r="T70" i="25"/>
  <c r="V68" i="25"/>
  <c r="W66" i="25"/>
  <c r="Z64" i="25"/>
  <c r="AB62" i="25"/>
  <c r="AD60" i="25"/>
  <c r="S59" i="25"/>
  <c r="U57" i="25"/>
  <c r="V55" i="25"/>
  <c r="X53" i="25"/>
  <c r="AA51" i="25"/>
  <c r="AB49" i="25"/>
  <c r="AD47" i="25"/>
  <c r="S46" i="25"/>
  <c r="U44" i="25"/>
  <c r="W42" i="25"/>
  <c r="Z40" i="25"/>
  <c r="AB38" i="25"/>
  <c r="AD36" i="25"/>
  <c r="S35" i="25"/>
  <c r="T33" i="25"/>
  <c r="V31" i="25"/>
  <c r="X29" i="25"/>
  <c r="AA27" i="25"/>
  <c r="AC25" i="25"/>
  <c r="AE23" i="25"/>
  <c r="T22" i="25"/>
  <c r="U20" i="25"/>
  <c r="W18" i="25"/>
  <c r="X16" i="25"/>
  <c r="AD110" i="25"/>
  <c r="W108" i="25"/>
  <c r="X105" i="25"/>
  <c r="AB102" i="25"/>
  <c r="X100" i="25"/>
  <c r="V98" i="25"/>
  <c r="T96" i="25"/>
  <c r="T94" i="25"/>
  <c r="S92" i="25"/>
  <c r="AC89" i="25"/>
  <c r="AC87" i="25"/>
  <c r="AC85" i="25"/>
  <c r="AC83" i="25"/>
  <c r="AC81" i="25"/>
  <c r="X79" i="25"/>
  <c r="X77" i="25"/>
  <c r="Z75" i="25"/>
  <c r="AA73" i="25"/>
  <c r="AC71" i="25"/>
  <c r="AE69" i="25"/>
  <c r="S68" i="25"/>
  <c r="U66" i="25"/>
  <c r="W64" i="25"/>
  <c r="Z62" i="25"/>
  <c r="AB60" i="25"/>
  <c r="AC58" i="25"/>
  <c r="AE56" i="25"/>
  <c r="T55" i="25"/>
  <c r="V53" i="25"/>
  <c r="W51" i="25"/>
  <c r="Z49" i="25"/>
  <c r="AB47" i="25"/>
  <c r="AD45" i="25"/>
  <c r="S44" i="25"/>
  <c r="U42" i="25"/>
  <c r="W40" i="25"/>
  <c r="Z38" i="25"/>
  <c r="AB36" i="25"/>
  <c r="AC34" i="25"/>
  <c r="AE32" i="25"/>
  <c r="T31" i="25"/>
  <c r="V29" i="25"/>
  <c r="X27" i="25"/>
  <c r="AA25" i="25"/>
  <c r="AB23" i="25"/>
  <c r="AD21" i="25"/>
  <c r="S20" i="25"/>
  <c r="T18" i="25"/>
  <c r="V16" i="25"/>
  <c r="AE14" i="25"/>
  <c r="AB13" i="25"/>
  <c r="X12" i="25"/>
  <c r="V6" i="25"/>
  <c r="AC7" i="25"/>
  <c r="AB10" i="25"/>
  <c r="AA13" i="25"/>
  <c r="Z15" i="25"/>
  <c r="AE17" i="25"/>
  <c r="V21" i="25"/>
  <c r="U24" i="25"/>
  <c r="U27" i="25"/>
  <c r="Z30" i="25"/>
  <c r="X33" i="25"/>
  <c r="X36" i="25"/>
  <c r="AC39" i="25"/>
  <c r="AA42" i="25"/>
  <c r="AB45" i="25"/>
  <c r="S49" i="25"/>
  <c r="AE51" i="25"/>
  <c r="AE54" i="25"/>
  <c r="V58" i="25"/>
  <c r="T61" i="25"/>
  <c r="U64" i="25"/>
  <c r="X67" i="25"/>
  <c r="W70" i="25"/>
  <c r="X73" i="25"/>
  <c r="AE76" i="25"/>
  <c r="U80" i="25"/>
  <c r="AA83" i="25"/>
  <c r="V87" i="25"/>
  <c r="Z90" i="25"/>
  <c r="AD93" i="25"/>
  <c r="AA97" i="25"/>
  <c r="S101" i="25"/>
  <c r="T105" i="25"/>
  <c r="U110" i="25"/>
  <c r="W6" i="25"/>
  <c r="AD7" i="25"/>
  <c r="AE10" i="25"/>
  <c r="S12" i="25"/>
  <c r="AC13" i="25"/>
  <c r="AA15" i="25"/>
  <c r="S18" i="25"/>
  <c r="W21" i="25"/>
  <c r="AB24" i="25"/>
  <c r="W27" i="25"/>
  <c r="AA30" i="25"/>
  <c r="AE33" i="25"/>
  <c r="AA36" i="25"/>
  <c r="AE39" i="25"/>
  <c r="V43" i="25"/>
  <c r="AC45" i="25"/>
  <c r="T49" i="25"/>
  <c r="X52" i="25"/>
  <c r="S55" i="25"/>
  <c r="W58" i="25"/>
  <c r="AB61" i="25"/>
  <c r="V64" i="25"/>
  <c r="Z67" i="25"/>
  <c r="AD70" i="25"/>
  <c r="Z73" i="25"/>
  <c r="S77" i="25"/>
  <c r="AB80" i="25"/>
  <c r="AB83" i="25"/>
  <c r="W87" i="25"/>
  <c r="S91" i="25"/>
  <c r="S94" i="25"/>
  <c r="AB97" i="25"/>
  <c r="AE101" i="25"/>
  <c r="W105" i="25"/>
  <c r="W110" i="25"/>
  <c r="C4" i="25"/>
  <c r="X6" i="25"/>
  <c r="AE7" i="25"/>
  <c r="S9" i="25"/>
  <c r="T12" i="25"/>
  <c r="AD13" i="25"/>
  <c r="AB15" i="25"/>
  <c r="V18" i="25"/>
  <c r="X21" i="25"/>
  <c r="AC24" i="25"/>
  <c r="Z27" i="25"/>
  <c r="AB30" i="25"/>
  <c r="S34" i="25"/>
  <c r="AC36" i="25"/>
  <c r="S40" i="25"/>
  <c r="W43" i="25"/>
  <c r="AE45" i="25"/>
  <c r="U49" i="25"/>
  <c r="Z52" i="25"/>
  <c r="U55" i="25"/>
  <c r="X58" i="25"/>
  <c r="AC61" i="25"/>
  <c r="X64" i="25"/>
  <c r="AB67" i="25"/>
  <c r="AE70" i="25"/>
  <c r="AB73" i="25"/>
  <c r="T77" i="25"/>
  <c r="AC80" i="25"/>
  <c r="AD83" i="25"/>
  <c r="X87" i="25"/>
  <c r="T91" i="25"/>
  <c r="U94" i="25"/>
  <c r="AC97" i="25"/>
  <c r="S102" i="25"/>
  <c r="AA105" i="25"/>
  <c r="X110" i="25"/>
  <c r="D4" i="25"/>
  <c r="S5" i="25"/>
  <c r="Z6" i="25"/>
  <c r="T9" i="25"/>
  <c r="U12" i="25"/>
  <c r="AE13" i="25"/>
  <c r="AC15" i="25"/>
  <c r="AA18" i="25"/>
  <c r="AA21" i="25"/>
  <c r="AE24" i="25"/>
  <c r="AC27" i="25"/>
  <c r="AD30" i="25"/>
  <c r="T34" i="25"/>
  <c r="S37" i="25"/>
  <c r="T40" i="25"/>
  <c r="X43" i="25"/>
  <c r="U46" i="25"/>
  <c r="V49" i="25"/>
  <c r="AA52" i="25"/>
  <c r="Z55" i="25"/>
  <c r="Z58" i="25"/>
  <c r="AD61" i="25"/>
  <c r="AB64" i="25"/>
  <c r="AC67" i="25"/>
  <c r="S71" i="25"/>
  <c r="AE73" i="25"/>
  <c r="U77" i="25"/>
  <c r="AD80" i="25"/>
  <c r="T84" i="25"/>
  <c r="Z87" i="25"/>
  <c r="U91" i="25"/>
  <c r="X94" i="25"/>
  <c r="AD97" i="25"/>
  <c r="T102" i="25"/>
  <c r="AD105" i="25"/>
  <c r="Z110" i="25"/>
  <c r="E7" i="25"/>
  <c r="H8" i="25"/>
  <c r="G15" i="25"/>
  <c r="F14" i="25"/>
  <c r="D13" i="25"/>
  <c r="H5" i="25"/>
  <c r="C6" i="25"/>
  <c r="F7" i="25"/>
  <c r="C13" i="25"/>
  <c r="G14" i="25"/>
  <c r="E13" i="25"/>
  <c r="H14" i="25"/>
  <c r="G14" i="31"/>
  <c r="E13" i="31"/>
  <c r="C12" i="31"/>
  <c r="G15" i="31"/>
  <c r="E14" i="31"/>
  <c r="C13" i="31"/>
  <c r="G5" i="31"/>
  <c r="F15" i="31"/>
  <c r="D14" i="31"/>
  <c r="H6" i="31"/>
  <c r="F5" i="31"/>
  <c r="H14" i="31"/>
  <c r="H10" i="31"/>
  <c r="C9" i="31"/>
  <c r="C5" i="31"/>
  <c r="F14" i="31"/>
  <c r="G10" i="31"/>
  <c r="G6" i="31"/>
  <c r="A4" i="31"/>
  <c r="E10" i="31"/>
  <c r="E6" i="31"/>
  <c r="H15" i="31"/>
  <c r="D10" i="31"/>
  <c r="D6" i="31"/>
  <c r="C15" i="31"/>
  <c r="F11" i="31"/>
  <c r="F7" i="31"/>
  <c r="H12" i="31"/>
  <c r="C11" i="31"/>
  <c r="H8" i="31"/>
  <c r="C7" i="31"/>
  <c r="F12" i="31"/>
  <c r="C14" i="31"/>
  <c r="E12" i="31"/>
  <c r="G8" i="31"/>
  <c r="D12" i="31"/>
  <c r="F10" i="31"/>
  <c r="F8" i="31"/>
  <c r="C10" i="31"/>
  <c r="E8" i="31"/>
  <c r="D8" i="31"/>
  <c r="F6" i="31"/>
  <c r="D15" i="31"/>
  <c r="G13" i="31"/>
  <c r="G11" i="31"/>
  <c r="D7" i="31"/>
  <c r="H13" i="31"/>
  <c r="F13" i="31"/>
  <c r="H9" i="31"/>
  <c r="C6" i="31"/>
  <c r="G9" i="31"/>
  <c r="F9" i="31"/>
  <c r="D9" i="31"/>
  <c r="C5" i="25"/>
  <c r="F6" i="25"/>
  <c r="D12" i="25"/>
  <c r="G13" i="25"/>
  <c r="H10" i="26"/>
  <c r="G12" i="26"/>
  <c r="G5" i="26"/>
  <c r="F12" i="26"/>
  <c r="H6" i="26"/>
  <c r="F5" i="26"/>
  <c r="E12" i="26"/>
  <c r="G6" i="26"/>
  <c r="E5" i="26"/>
  <c r="D12" i="26"/>
  <c r="H7" i="26"/>
  <c r="F6" i="26"/>
  <c r="D5" i="26"/>
  <c r="H13" i="26"/>
  <c r="C12" i="26"/>
  <c r="G7" i="26"/>
  <c r="E6" i="26"/>
  <c r="C5" i="26"/>
  <c r="G14" i="26"/>
  <c r="G10" i="26"/>
  <c r="E9" i="26"/>
  <c r="C8" i="26"/>
  <c r="D10" i="26"/>
  <c r="S12" i="32"/>
  <c r="V25" i="32"/>
  <c r="W38" i="32"/>
  <c r="S53" i="32"/>
  <c r="V65" i="32"/>
  <c r="AC82" i="32"/>
  <c r="U177" i="32"/>
  <c r="Z150" i="32"/>
  <c r="AD143" i="32"/>
  <c r="Z140" i="32"/>
  <c r="U97" i="32"/>
  <c r="AC198" i="32"/>
  <c r="T197" i="32"/>
  <c r="X195" i="32"/>
  <c r="T102" i="32"/>
  <c r="AE181" i="32"/>
  <c r="V180" i="32"/>
  <c r="AA178" i="32"/>
  <c r="V175" i="32"/>
  <c r="AA173" i="32"/>
  <c r="V155" i="32"/>
  <c r="V150" i="32"/>
  <c r="Z153" i="32"/>
  <c r="U120" i="32"/>
  <c r="Z118" i="32"/>
  <c r="AD116" i="32"/>
  <c r="Z73" i="32"/>
  <c r="X203" i="32"/>
  <c r="AA191" i="32"/>
  <c r="AE184" i="32"/>
  <c r="AA106" i="32"/>
  <c r="AD159" i="32"/>
  <c r="U158" i="32"/>
  <c r="Z156" i="32"/>
  <c r="AD139" i="32"/>
  <c r="Z131" i="32"/>
  <c r="AD129" i="32"/>
  <c r="U128" i="32"/>
  <c r="AC154" i="32"/>
  <c r="AC124" i="32"/>
  <c r="T113" i="32"/>
  <c r="T108" i="32"/>
  <c r="V191" i="32"/>
  <c r="AE167" i="32"/>
  <c r="V166" i="32"/>
  <c r="AA164" i="32"/>
  <c r="W199" i="32"/>
  <c r="AB137" i="32"/>
  <c r="S121" i="32"/>
  <c r="S116" i="32"/>
  <c r="W114" i="32"/>
  <c r="AB112" i="32"/>
  <c r="AB107" i="32"/>
  <c r="AB102" i="32"/>
  <c r="AA47" i="32"/>
  <c r="X12" i="32"/>
  <c r="V11" i="32"/>
  <c r="T10" i="32"/>
  <c r="AB141" i="32"/>
  <c r="S93" i="32"/>
  <c r="T90" i="32"/>
  <c r="U76" i="32"/>
  <c r="S190" i="32"/>
  <c r="W64" i="32"/>
  <c r="X62" i="32"/>
  <c r="AC60" i="32"/>
  <c r="T59" i="32"/>
  <c r="T54" i="32"/>
  <c r="T49" i="32"/>
  <c r="X47" i="32"/>
  <c r="T74" i="32"/>
  <c r="AB35" i="32"/>
  <c r="S34" i="32"/>
  <c r="S19" i="32"/>
  <c r="U144" i="32"/>
  <c r="AD110" i="32"/>
  <c r="AC107" i="32"/>
  <c r="AB104" i="32"/>
  <c r="U174" i="32"/>
  <c r="U201" i="32"/>
  <c r="W198" i="32"/>
  <c r="AC146" i="32"/>
  <c r="AC140" i="32"/>
  <c r="AB131" i="32"/>
  <c r="AB128" i="32"/>
  <c r="AB125" i="32"/>
  <c r="U87" i="32"/>
  <c r="V119" i="32"/>
  <c r="S115" i="32"/>
  <c r="X109" i="32"/>
  <c r="U104" i="32"/>
  <c r="AB76" i="32"/>
  <c r="AD73" i="32"/>
  <c r="AE65" i="32"/>
  <c r="U119" i="32"/>
  <c r="AC11" i="32"/>
  <c r="AA4" i="32"/>
  <c r="AD190" i="32"/>
  <c r="T185" i="32"/>
  <c r="AA157" i="32"/>
  <c r="AE103" i="32"/>
  <c r="T71" i="32"/>
  <c r="AE118" i="32"/>
  <c r="AD51" i="32"/>
  <c r="AC49" i="32"/>
  <c r="AB47" i="32"/>
  <c r="W15" i="32"/>
  <c r="AC6" i="32"/>
  <c r="AA140" i="32"/>
  <c r="S135" i="32"/>
  <c r="AB6" i="32"/>
  <c r="X184" i="32"/>
  <c r="AA83" i="32"/>
  <c r="AB75" i="32"/>
  <c r="Z49" i="32"/>
  <c r="W40" i="32"/>
  <c r="V38" i="32"/>
  <c r="U36" i="32"/>
  <c r="X31" i="32"/>
  <c r="AB77" i="32"/>
  <c r="AA44" i="32"/>
  <c r="T42" i="32"/>
  <c r="X35" i="32"/>
  <c r="W33" i="32"/>
  <c r="W31" i="32"/>
  <c r="W29" i="32"/>
  <c r="Z112" i="32"/>
  <c r="AA87" i="32"/>
  <c r="AA82" i="32"/>
  <c r="X77" i="32"/>
  <c r="AE72" i="32"/>
  <c r="Z44" i="32"/>
  <c r="W41" i="32"/>
  <c r="AC111" i="32"/>
  <c r="AA67" i="32"/>
  <c r="T18" i="32"/>
  <c r="AC130" i="32"/>
  <c r="AD120" i="32"/>
  <c r="AB86" i="32"/>
  <c r="X23" i="32"/>
  <c r="S18" i="32"/>
  <c r="S149" i="32"/>
  <c r="W86" i="32"/>
  <c r="T47" i="32"/>
  <c r="AD32" i="32"/>
  <c r="Z169" i="32"/>
  <c r="AB91" i="32"/>
  <c r="AD54" i="32"/>
  <c r="S51" i="32"/>
  <c r="AE46" i="32"/>
  <c r="AE16" i="32"/>
  <c r="V32" i="32"/>
  <c r="AC28" i="32"/>
  <c r="AC122" i="32"/>
  <c r="AB105" i="32"/>
  <c r="W88" i="32"/>
  <c r="X78" i="32"/>
  <c r="U69" i="32"/>
  <c r="V35" i="32"/>
  <c r="AE175" i="32"/>
  <c r="AC155" i="32"/>
  <c r="AB136" i="32"/>
  <c r="AD115" i="32"/>
  <c r="AD97" i="32"/>
  <c r="Z28" i="32"/>
  <c r="AB22" i="32"/>
  <c r="AE13" i="32"/>
  <c r="AD12" i="32"/>
  <c r="AE10" i="32"/>
  <c r="S46" i="32"/>
  <c r="AE90" i="32"/>
  <c r="AD125" i="32"/>
  <c r="C9" i="32"/>
  <c r="G10" i="32"/>
  <c r="G14" i="32"/>
  <c r="D9" i="32"/>
  <c r="C13" i="32"/>
  <c r="H14" i="32"/>
  <c r="C8" i="32"/>
  <c r="E9" i="32"/>
  <c r="D13" i="32"/>
  <c r="D8" i="32"/>
  <c r="F9" i="32"/>
  <c r="H9" i="32"/>
  <c r="G9" i="32"/>
  <c r="H10" i="32"/>
  <c r="C7" i="32"/>
  <c r="E8" i="32"/>
  <c r="F13" i="32"/>
  <c r="A4" i="29" a="1"/>
  <c r="E50" i="12" s="1" a="1"/>
  <c r="E50" i="12" s="1"/>
  <c r="B2" i="20" a="1"/>
  <c r="B2" i="20" s="1"/>
  <c r="B2" i="14" a="1"/>
  <c r="B2" i="14" s="1"/>
  <c r="B2" i="19" a="1"/>
  <c r="B2" i="19" s="1"/>
  <c r="S16" i="32" l="1"/>
  <c r="AC42" i="32"/>
  <c r="W127" i="32"/>
  <c r="S62" i="32"/>
  <c r="AA20" i="32"/>
  <c r="V112" i="32"/>
  <c r="AB80" i="32"/>
  <c r="X189" i="32"/>
  <c r="W76" i="32"/>
  <c r="T14" i="32"/>
  <c r="S197" i="32"/>
  <c r="AB134" i="32"/>
  <c r="W37" i="32"/>
  <c r="T105" i="32"/>
  <c r="AA13" i="32"/>
  <c r="W149" i="32"/>
  <c r="T128" i="32"/>
  <c r="Z171" i="32"/>
  <c r="Z123" i="32"/>
  <c r="V200" i="32"/>
  <c r="AD153" i="32"/>
  <c r="X21" i="32"/>
  <c r="S66" i="32"/>
  <c r="X137" i="32"/>
  <c r="S67" i="32"/>
  <c r="AE23" i="32"/>
  <c r="W18" i="32"/>
  <c r="X177" i="32"/>
  <c r="S195" i="32"/>
  <c r="AE78" i="32"/>
  <c r="T28" i="32"/>
  <c r="S134" i="32"/>
  <c r="AD140" i="32"/>
  <c r="S39" i="32"/>
  <c r="AC165" i="32"/>
  <c r="AE25" i="32"/>
  <c r="W189" i="32"/>
  <c r="AC129" i="32"/>
  <c r="AA96" i="32"/>
  <c r="AD131" i="32"/>
  <c r="AC93" i="32"/>
  <c r="Z155" i="32"/>
  <c r="AE82" i="32"/>
  <c r="AD22" i="32"/>
  <c r="AA187" i="32"/>
  <c r="AB71" i="32"/>
  <c r="AC26" i="32"/>
  <c r="V21" i="32"/>
  <c r="AC182" i="32"/>
  <c r="W4" i="32"/>
  <c r="V81" i="32"/>
  <c r="W45" i="32"/>
  <c r="U176" i="32"/>
  <c r="AE155" i="32"/>
  <c r="W42" i="32"/>
  <c r="AE168" i="32"/>
  <c r="AA27" i="32"/>
  <c r="S191" i="32"/>
  <c r="T133" i="32"/>
  <c r="AA101" i="32"/>
  <c r="Z133" i="32"/>
  <c r="X95" i="32"/>
  <c r="U157" i="32"/>
  <c r="AC172" i="32"/>
  <c r="AB28" i="32"/>
  <c r="AA197" i="32"/>
  <c r="T81" i="32"/>
  <c r="U48" i="32"/>
  <c r="W103" i="32"/>
  <c r="AB199" i="32"/>
  <c r="Z5" i="32"/>
  <c r="W84" i="32"/>
  <c r="AD47" i="32"/>
  <c r="V179" i="32"/>
  <c r="T159" i="32"/>
  <c r="S54" i="32"/>
  <c r="S187" i="32"/>
  <c r="V29" i="32"/>
  <c r="W194" i="32"/>
  <c r="AC139" i="32"/>
  <c r="AE104" i="32"/>
  <c r="U135" i="32"/>
  <c r="T97" i="32"/>
  <c r="AD158" i="32"/>
  <c r="X71" i="32"/>
  <c r="T89" i="32"/>
  <c r="W24" i="32"/>
  <c r="AE61" i="32"/>
  <c r="AC46" i="32"/>
  <c r="AB19" i="32"/>
  <c r="V169" i="32"/>
  <c r="AD100" i="32"/>
  <c r="V37" i="32"/>
  <c r="X147" i="32"/>
  <c r="S10" i="32"/>
  <c r="X102" i="32"/>
  <c r="AC202" i="32"/>
  <c r="X196" i="32"/>
  <c r="V118" i="32"/>
  <c r="U195" i="32"/>
  <c r="X115" i="32"/>
  <c r="W125" i="32"/>
  <c r="Z85" i="32"/>
  <c r="AC77" i="32"/>
  <c r="V174" i="32"/>
  <c r="AA45" i="32"/>
  <c r="AD30" i="32"/>
  <c r="AA105" i="32"/>
  <c r="V111" i="32"/>
  <c r="X201" i="32"/>
  <c r="V133" i="32"/>
  <c r="AD201" i="32"/>
  <c r="X140" i="32"/>
  <c r="W89" i="32"/>
  <c r="AD34" i="32"/>
  <c r="X197" i="32"/>
  <c r="AB62" i="32"/>
  <c r="AD26" i="32"/>
  <c r="AB64" i="32"/>
  <c r="U81" i="32"/>
  <c r="S26" i="32"/>
  <c r="S104" i="32"/>
  <c r="AA150" i="32"/>
  <c r="AD41" i="32"/>
  <c r="W14" i="32"/>
  <c r="AB9" i="32"/>
  <c r="AB81" i="32"/>
  <c r="S37" i="32"/>
  <c r="AA69" i="32"/>
  <c r="V86" i="32"/>
  <c r="V84" i="32"/>
  <c r="S30" i="32"/>
  <c r="AB179" i="32"/>
  <c r="W137" i="32"/>
  <c r="AB87" i="32"/>
  <c r="X153" i="32"/>
  <c r="W68" i="32"/>
  <c r="X108" i="32"/>
  <c r="AE147" i="32"/>
  <c r="T203" i="32"/>
  <c r="AA171" i="32"/>
  <c r="AE96" i="32"/>
  <c r="T172" i="32"/>
  <c r="T195" i="32"/>
  <c r="Z187" i="32"/>
  <c r="W133" i="32"/>
  <c r="AB79" i="32"/>
  <c r="AA53" i="32"/>
  <c r="AA33" i="32"/>
  <c r="AC132" i="32"/>
  <c r="AA79" i="32"/>
  <c r="U53" i="32"/>
  <c r="AC31" i="32"/>
  <c r="AE185" i="32"/>
  <c r="AD185" i="32"/>
  <c r="V184" i="32"/>
  <c r="X183" i="32"/>
  <c r="AD175" i="32"/>
  <c r="S173" i="32"/>
  <c r="W166" i="32"/>
  <c r="T166" i="32"/>
  <c r="AE105" i="32"/>
  <c r="V69" i="32"/>
  <c r="V46" i="32"/>
  <c r="AD24" i="32"/>
  <c r="U6" i="32"/>
  <c r="T4" i="32"/>
  <c r="AD105" i="32"/>
  <c r="T64" i="32"/>
  <c r="U46" i="32"/>
  <c r="AC24" i="32"/>
  <c r="T6" i="32"/>
  <c r="S4" i="32"/>
  <c r="W165" i="32"/>
  <c r="T144" i="32"/>
  <c r="X143" i="32"/>
  <c r="S143" i="32"/>
  <c r="W83" i="32"/>
  <c r="V60" i="32"/>
  <c r="S35" i="32"/>
  <c r="AB15" i="32"/>
  <c r="AB8" i="32"/>
  <c r="W136" i="32"/>
  <c r="W80" i="32"/>
  <c r="U60" i="32"/>
  <c r="AB34" i="32"/>
  <c r="AA172" i="32"/>
  <c r="Z79" i="32"/>
  <c r="X46" i="32"/>
  <c r="AC18" i="32"/>
  <c r="U154" i="32"/>
  <c r="Z41" i="32"/>
  <c r="AB10" i="32"/>
  <c r="S167" i="32"/>
  <c r="X79" i="32"/>
  <c r="W46" i="32"/>
  <c r="T16" i="32"/>
  <c r="W79" i="32"/>
  <c r="AD147" i="32"/>
  <c r="V79" i="32"/>
  <c r="W39" i="32"/>
  <c r="AA112" i="32"/>
  <c r="AA61" i="32"/>
  <c r="Z31" i="32"/>
  <c r="AC8" i="32"/>
  <c r="AC4" i="32"/>
  <c r="U106" i="32"/>
  <c r="W25" i="32"/>
  <c r="AA107" i="32"/>
  <c r="Z61" i="32"/>
  <c r="X28" i="32"/>
  <c r="X7" i="32"/>
  <c r="V4" i="32"/>
  <c r="AB106" i="32"/>
  <c r="X61" i="32"/>
  <c r="X25" i="32"/>
  <c r="AB12" i="32"/>
  <c r="U4" i="32"/>
  <c r="AC145" i="32"/>
  <c r="AE52" i="32"/>
  <c r="V6" i="32"/>
  <c r="AE123" i="32"/>
  <c r="Z46" i="32"/>
  <c r="T106" i="32"/>
  <c r="W145" i="32"/>
  <c r="T50" i="32"/>
  <c r="S6" i="32"/>
  <c r="V127" i="32"/>
  <c r="AB48" i="32"/>
  <c r="U12" i="32"/>
  <c r="S127" i="32"/>
  <c r="Z48" i="32"/>
  <c r="T12" i="32"/>
  <c r="AD38" i="32"/>
  <c r="S89" i="32"/>
  <c r="U25" i="32"/>
  <c r="AC84" i="32"/>
  <c r="T25" i="32"/>
  <c r="U9" i="32"/>
  <c r="AB78" i="32"/>
  <c r="AE24" i="32"/>
  <c r="T9" i="32"/>
  <c r="AC74" i="32"/>
  <c r="V22" i="32"/>
  <c r="AE8" i="32"/>
  <c r="AC105" i="32"/>
  <c r="AA97" i="32"/>
  <c r="AB96" i="32"/>
  <c r="AB95" i="32"/>
  <c r="AB69" i="32"/>
  <c r="AE63" i="32"/>
  <c r="T53" i="32"/>
  <c r="AD37" i="32"/>
  <c r="AE4" i="32"/>
  <c r="AA31" i="32"/>
  <c r="AD4" i="32"/>
  <c r="AD14" i="32"/>
  <c r="W69" i="32"/>
  <c r="AD8" i="32"/>
  <c r="X60" i="32"/>
  <c r="U38" i="32"/>
  <c r="X6" i="32"/>
  <c r="T38" i="32"/>
  <c r="AE21" i="32"/>
  <c r="W21" i="32"/>
  <c r="S20" i="32"/>
  <c r="Z14" i="32"/>
  <c r="W61" i="32"/>
  <c r="W186" i="32"/>
  <c r="AA70" i="32"/>
  <c r="Z45" i="32"/>
  <c r="Z185" i="32"/>
  <c r="U152" i="32"/>
  <c r="AD118" i="32"/>
  <c r="X200" i="32"/>
  <c r="T167" i="32"/>
  <c r="AC133" i="32"/>
  <c r="X100" i="32"/>
  <c r="T67" i="32"/>
  <c r="AE176" i="32"/>
  <c r="AA143" i="32"/>
  <c r="V110" i="32"/>
  <c r="AD191" i="32"/>
  <c r="Z158" i="32"/>
  <c r="U125" i="32"/>
  <c r="AD91" i="32"/>
  <c r="V203" i="32"/>
  <c r="AE169" i="32"/>
  <c r="AA136" i="32"/>
  <c r="V103" i="32"/>
  <c r="AD184" i="32"/>
  <c r="Z151" i="32"/>
  <c r="U118" i="32"/>
  <c r="AD84" i="32"/>
  <c r="T193" i="32"/>
  <c r="AC159" i="32"/>
  <c r="X126" i="32"/>
  <c r="T93" i="32"/>
  <c r="V176" i="32"/>
  <c r="AE142" i="32"/>
  <c r="AA109" i="32"/>
  <c r="AB192" i="32"/>
  <c r="W159" i="32"/>
  <c r="S126" i="32"/>
  <c r="AB92" i="32"/>
  <c r="AD150" i="32"/>
  <c r="W90" i="32"/>
  <c r="AA52" i="32"/>
  <c r="V19" i="32"/>
  <c r="AC162" i="32"/>
  <c r="W102" i="32"/>
  <c r="U59" i="32"/>
  <c r="AD25" i="32"/>
  <c r="AC177" i="32"/>
  <c r="W117" i="32"/>
  <c r="V68" i="32"/>
  <c r="T34" i="32"/>
  <c r="AB189" i="32"/>
  <c r="U129" i="32"/>
  <c r="S76" i="32"/>
  <c r="AB40" i="32"/>
  <c r="AB186" i="32"/>
  <c r="AE125" i="32"/>
  <c r="S74" i="32"/>
  <c r="AE38" i="32"/>
  <c r="AD152" i="32"/>
  <c r="X92" i="32"/>
  <c r="AE143" i="32"/>
  <c r="AA182" i="32"/>
  <c r="V122" i="32"/>
  <c r="AA185" i="32"/>
  <c r="AB124" i="32"/>
  <c r="S100" i="32"/>
  <c r="X45" i="32"/>
  <c r="AB4" i="32"/>
  <c r="Z94" i="32"/>
  <c r="V43" i="32"/>
  <c r="AB201" i="32"/>
  <c r="X94" i="32"/>
  <c r="U43" i="32"/>
  <c r="T201" i="32"/>
  <c r="V94" i="32"/>
  <c r="T43" i="32"/>
  <c r="AE200" i="32"/>
  <c r="U94" i="32"/>
  <c r="S43" i="32"/>
  <c r="AA200" i="32"/>
  <c r="S94" i="32"/>
  <c r="AD42" i="32"/>
  <c r="X122" i="32"/>
  <c r="Z55" i="32"/>
  <c r="W155" i="32"/>
  <c r="AC69" i="32"/>
  <c r="S25" i="32"/>
  <c r="U116" i="32"/>
  <c r="AB161" i="32"/>
  <c r="U37" i="32"/>
  <c r="AD102" i="32"/>
  <c r="V18" i="32"/>
  <c r="AB67" i="32"/>
  <c r="W181" i="32"/>
  <c r="W44" i="32"/>
  <c r="AC110" i="32"/>
  <c r="Z20" i="32"/>
  <c r="X86" i="32"/>
  <c r="X11" i="32"/>
  <c r="AE76" i="32"/>
  <c r="S8" i="32"/>
  <c r="U58" i="32"/>
  <c r="AB158" i="32"/>
  <c r="Z184" i="32"/>
  <c r="AB88" i="32"/>
  <c r="S31" i="32"/>
  <c r="AD203" i="32"/>
  <c r="Z170" i="32"/>
  <c r="U137" i="32"/>
  <c r="AD103" i="32"/>
  <c r="X185" i="32"/>
  <c r="T152" i="32"/>
  <c r="AC118" i="32"/>
  <c r="X85" i="32"/>
  <c r="V195" i="32"/>
  <c r="AE161" i="32"/>
  <c r="AA128" i="32"/>
  <c r="V95" i="32"/>
  <c r="AD176" i="32"/>
  <c r="Z143" i="32"/>
  <c r="U110" i="32"/>
  <c r="AD76" i="32"/>
  <c r="V188" i="32"/>
  <c r="AE154" i="32"/>
  <c r="AA121" i="32"/>
  <c r="U203" i="32"/>
  <c r="AD169" i="32"/>
  <c r="Z136" i="32"/>
  <c r="U103" i="32"/>
  <c r="AD69" i="32"/>
  <c r="T178" i="32"/>
  <c r="AC144" i="32"/>
  <c r="X111" i="32"/>
  <c r="AA194" i="32"/>
  <c r="V161" i="32"/>
  <c r="AE127" i="32"/>
  <c r="AA94" i="32"/>
  <c r="AB177" i="32"/>
  <c r="W144" i="32"/>
  <c r="S111" i="32"/>
  <c r="U184" i="32"/>
  <c r="AB123" i="32"/>
  <c r="X72" i="32"/>
  <c r="AA37" i="32"/>
  <c r="T196" i="32"/>
  <c r="AB135" i="32"/>
  <c r="T80" i="32"/>
  <c r="U44" i="32"/>
  <c r="W12" i="32"/>
  <c r="AB150" i="32"/>
  <c r="S90" i="32"/>
  <c r="X52" i="32"/>
  <c r="T19" i="32"/>
  <c r="Z162" i="32"/>
  <c r="S102" i="32"/>
  <c r="S59" i="32"/>
  <c r="AB25" i="32"/>
  <c r="V159" i="32"/>
  <c r="AE98" i="32"/>
  <c r="V57" i="32"/>
  <c r="U186" i="32"/>
  <c r="AC125" i="32"/>
  <c r="V177" i="32"/>
  <c r="W116" i="32"/>
  <c r="AA155" i="32"/>
  <c r="AB94" i="32"/>
  <c r="S158" i="32"/>
  <c r="AD157" i="32"/>
  <c r="V71" i="32"/>
  <c r="U26" i="32"/>
  <c r="W152" i="32"/>
  <c r="AD68" i="32"/>
  <c r="AC23" i="32"/>
  <c r="S152" i="32"/>
  <c r="AB68" i="32"/>
  <c r="AB23" i="32"/>
  <c r="AC151" i="32"/>
  <c r="AA68" i="32"/>
  <c r="AA23" i="32"/>
  <c r="AB151" i="32"/>
  <c r="AE67" i="32"/>
  <c r="Z23" i="32"/>
  <c r="U151" i="32"/>
  <c r="AC67" i="32"/>
  <c r="AD182" i="32"/>
  <c r="V83" i="32"/>
  <c r="Z35" i="32"/>
  <c r="AC106" i="32"/>
  <c r="AC48" i="32"/>
  <c r="AC176" i="32"/>
  <c r="Z80" i="32"/>
  <c r="AB82" i="32"/>
  <c r="Z8" i="32"/>
  <c r="W55" i="32"/>
  <c r="T151" i="32"/>
  <c r="U33" i="32"/>
  <c r="AE93" i="32"/>
  <c r="W13" i="32"/>
  <c r="W59" i="32"/>
  <c r="T189" i="32"/>
  <c r="S48" i="32"/>
  <c r="AB169" i="32"/>
  <c r="AD39" i="32"/>
  <c r="W128" i="32"/>
  <c r="X26" i="32"/>
  <c r="AD80" i="32"/>
  <c r="S177" i="32"/>
  <c r="X43" i="32"/>
  <c r="AD52" i="32"/>
  <c r="AD44" i="32"/>
  <c r="W50" i="32"/>
  <c r="AB57" i="32"/>
  <c r="U57" i="32"/>
  <c r="W28" i="32"/>
  <c r="S194" i="32"/>
  <c r="S113" i="32"/>
  <c r="T57" i="32"/>
  <c r="T117" i="32"/>
  <c r="AA93" i="32"/>
  <c r="U75" i="32"/>
  <c r="AE119" i="32"/>
  <c r="U168" i="32"/>
  <c r="AD134" i="32"/>
  <c r="U68" i="32"/>
  <c r="X176" i="32"/>
  <c r="AC109" i="32"/>
  <c r="AE192" i="32"/>
  <c r="V126" i="32"/>
  <c r="AB142" i="32"/>
  <c r="T181" i="32"/>
  <c r="AB120" i="32"/>
  <c r="AE35" i="32"/>
  <c r="S193" i="32"/>
  <c r="Z132" i="32"/>
  <c r="Z42" i="32"/>
  <c r="U11" i="32"/>
  <c r="Z147" i="32"/>
  <c r="AC50" i="32"/>
  <c r="X17" i="32"/>
  <c r="X159" i="32"/>
  <c r="W57" i="32"/>
  <c r="S24" i="32"/>
  <c r="U156" i="32"/>
  <c r="AA55" i="32"/>
  <c r="W183" i="32"/>
  <c r="T174" i="32"/>
  <c r="X113" i="32"/>
  <c r="AC91" i="32"/>
  <c r="T155" i="32"/>
  <c r="Z152" i="32"/>
  <c r="AD23" i="32"/>
  <c r="AB146" i="32"/>
  <c r="AD65" i="32"/>
  <c r="W146" i="32"/>
  <c r="AC65" i="32"/>
  <c r="AB21" i="32"/>
  <c r="AB65" i="32"/>
  <c r="AA21" i="32"/>
  <c r="AD145" i="32"/>
  <c r="Z21" i="32"/>
  <c r="AB145" i="32"/>
  <c r="W178" i="32"/>
  <c r="AC80" i="32"/>
  <c r="X33" i="32"/>
  <c r="AB46" i="32"/>
  <c r="U171" i="32"/>
  <c r="AA77" i="32"/>
  <c r="X5" i="32"/>
  <c r="W142" i="32"/>
  <c r="AC29" i="32"/>
  <c r="X87" i="32"/>
  <c r="T55" i="32"/>
  <c r="AA180" i="32"/>
  <c r="U159" i="32"/>
  <c r="V36" i="32"/>
  <c r="U23" i="32"/>
  <c r="V167" i="32"/>
  <c r="S45" i="32"/>
  <c r="AB37" i="32"/>
  <c r="V50" i="32"/>
  <c r="U22" i="32"/>
  <c r="W96" i="32"/>
  <c r="Z10" i="32"/>
  <c r="AC115" i="32"/>
  <c r="S42" i="32"/>
  <c r="U202" i="32"/>
  <c r="AD168" i="32"/>
  <c r="Z135" i="32"/>
  <c r="U102" i="32"/>
  <c r="AC183" i="32"/>
  <c r="X150" i="32"/>
  <c r="AC83" i="32"/>
  <c r="AA193" i="32"/>
  <c r="V160" i="32"/>
  <c r="AE126" i="32"/>
  <c r="U175" i="32"/>
  <c r="AD141" i="32"/>
  <c r="Z108" i="32"/>
  <c r="AA186" i="32"/>
  <c r="V153" i="32"/>
  <c r="Z201" i="32"/>
  <c r="Z101" i="32"/>
  <c r="T143" i="32"/>
  <c r="AA159" i="32"/>
  <c r="AE92" i="32"/>
  <c r="S176" i="32"/>
  <c r="W109" i="32"/>
  <c r="Z70" i="32"/>
  <c r="T78" i="32"/>
  <c r="AD87" i="32"/>
  <c r="S99" i="32"/>
  <c r="AC95" i="32"/>
  <c r="AA122" i="32"/>
  <c r="X152" i="32"/>
  <c r="AE68" i="32"/>
  <c r="AC21" i="32"/>
  <c r="T146" i="32"/>
  <c r="AA65" i="32"/>
  <c r="W65" i="32"/>
  <c r="Z102" i="32"/>
  <c r="Z77" i="32"/>
  <c r="U52" i="32"/>
  <c r="V8" i="32"/>
  <c r="AC43" i="32"/>
  <c r="X118" i="32"/>
  <c r="AC75" i="32"/>
  <c r="AA39" i="32"/>
  <c r="AE42" i="32"/>
  <c r="U50" i="32"/>
  <c r="AA175" i="32"/>
  <c r="V73" i="32"/>
  <c r="W107" i="32"/>
  <c r="X187" i="32"/>
  <c r="T164" i="32"/>
  <c r="AD188" i="32"/>
  <c r="AD148" i="32"/>
  <c r="Z110" i="32"/>
  <c r="T187" i="32"/>
  <c r="X145" i="32"/>
  <c r="T107" i="32"/>
  <c r="AC68" i="32"/>
  <c r="AE171" i="32"/>
  <c r="AA133" i="32"/>
  <c r="AE91" i="32"/>
  <c r="Z168" i="32"/>
  <c r="U130" i="32"/>
  <c r="U90" i="32"/>
  <c r="AA196" i="32"/>
  <c r="V158" i="32"/>
  <c r="AA116" i="32"/>
  <c r="U193" i="32"/>
  <c r="AD154" i="32"/>
  <c r="AD114" i="32"/>
  <c r="Z76" i="32"/>
  <c r="AC179" i="32"/>
  <c r="T138" i="32"/>
  <c r="AC99" i="32"/>
  <c r="AE177" i="32"/>
  <c r="AE137" i="32"/>
  <c r="AA99" i="32"/>
  <c r="W174" i="32"/>
  <c r="S136" i="32"/>
  <c r="AB97" i="32"/>
  <c r="AC147" i="32"/>
  <c r="V82" i="32"/>
  <c r="AE40" i="32"/>
  <c r="V187" i="32"/>
  <c r="X117" i="32"/>
  <c r="Z62" i="32"/>
  <c r="Z22" i="32"/>
  <c r="AA162" i="32"/>
  <c r="AD92" i="32"/>
  <c r="AC45" i="32"/>
  <c r="S202" i="32"/>
  <c r="W132" i="32"/>
  <c r="T70" i="32"/>
  <c r="AB30" i="32"/>
  <c r="W153" i="32"/>
  <c r="AC85" i="32"/>
  <c r="AE43" i="32"/>
  <c r="S150" i="32"/>
  <c r="W192" i="32"/>
  <c r="Z122" i="32"/>
  <c r="U146" i="32"/>
  <c r="AB200" i="32"/>
  <c r="AD130" i="32"/>
  <c r="AC90" i="32"/>
  <c r="AA34" i="32"/>
  <c r="AC157" i="32"/>
  <c r="AB58" i="32"/>
  <c r="W10" i="32"/>
  <c r="Z99" i="32"/>
  <c r="Z36" i="32"/>
  <c r="W168" i="32"/>
  <c r="T63" i="32"/>
  <c r="AA11" i="32"/>
  <c r="S109" i="32"/>
  <c r="Z40" i="32"/>
  <c r="AE178" i="32"/>
  <c r="T73" i="32"/>
  <c r="AC166" i="32"/>
  <c r="Z67" i="32"/>
  <c r="AB166" i="32"/>
  <c r="AE64" i="32"/>
  <c r="X199" i="32"/>
  <c r="AD82" i="32"/>
  <c r="AD63" i="32"/>
  <c r="X142" i="32"/>
  <c r="U21" i="32"/>
  <c r="V55" i="32"/>
  <c r="AE120" i="32"/>
  <c r="T200" i="32"/>
  <c r="U40" i="32"/>
  <c r="W110" i="32"/>
  <c r="AD9" i="32"/>
  <c r="W58" i="32"/>
  <c r="AB148" i="32"/>
  <c r="S17" i="32"/>
  <c r="AC54" i="32"/>
  <c r="W100" i="32"/>
  <c r="Z9" i="32"/>
  <c r="AA142" i="32"/>
  <c r="AC116" i="32"/>
  <c r="W98" i="32"/>
  <c r="AE74" i="32"/>
  <c r="W16" i="32"/>
  <c r="W115" i="32"/>
  <c r="AA48" i="32"/>
  <c r="AE59" i="32"/>
  <c r="U147" i="32"/>
  <c r="T182" i="32"/>
  <c r="X105" i="32"/>
  <c r="V170" i="32"/>
  <c r="AE131" i="32"/>
  <c r="AD166" i="32"/>
  <c r="Z128" i="32"/>
  <c r="AE194" i="32"/>
  <c r="AA156" i="32"/>
  <c r="Z191" i="32"/>
  <c r="U153" i="32"/>
  <c r="U113" i="32"/>
  <c r="AC174" i="32"/>
  <c r="X136" i="32"/>
  <c r="AA174" i="32"/>
  <c r="V136" i="32"/>
  <c r="AE97" i="32"/>
  <c r="W134" i="32"/>
  <c r="S96" i="32"/>
  <c r="V80" i="32"/>
  <c r="V39" i="32"/>
  <c r="T184" i="32"/>
  <c r="AD60" i="32"/>
  <c r="AD20" i="32"/>
  <c r="Z159" i="32"/>
  <c r="T44" i="32"/>
  <c r="S199" i="32"/>
  <c r="T126" i="32"/>
  <c r="S29" i="32"/>
  <c r="W150" i="32"/>
  <c r="V42" i="32"/>
  <c r="S147" i="32"/>
  <c r="U189" i="32"/>
  <c r="W143" i="32"/>
  <c r="AC127" i="32"/>
  <c r="W87" i="32"/>
  <c r="S142" i="32"/>
  <c r="AA56" i="32"/>
  <c r="AA90" i="32"/>
  <c r="X34" i="32"/>
  <c r="S61" i="32"/>
  <c r="U10" i="32"/>
  <c r="X38" i="32"/>
  <c r="AD172" i="32"/>
  <c r="AE160" i="32"/>
  <c r="AD160" i="32"/>
  <c r="AE193" i="32"/>
  <c r="S75" i="32"/>
  <c r="W131" i="32"/>
  <c r="T15" i="32"/>
  <c r="AB111" i="32"/>
  <c r="AA190" i="32"/>
  <c r="AE100" i="32"/>
  <c r="T8" i="32"/>
  <c r="AD137" i="32"/>
  <c r="S13" i="32"/>
  <c r="U91" i="32"/>
  <c r="Z182" i="32"/>
  <c r="T100" i="32"/>
  <c r="S85" i="32"/>
  <c r="V194" i="32"/>
  <c r="AC96" i="32"/>
  <c r="X74" i="32"/>
  <c r="AC10" i="32"/>
  <c r="Z145" i="32"/>
  <c r="X180" i="32"/>
  <c r="AC103" i="32"/>
  <c r="AA168" i="32"/>
  <c r="Z203" i="32"/>
  <c r="AD126" i="32"/>
  <c r="AA151" i="32"/>
  <c r="Z111" i="32"/>
  <c r="AC134" i="32"/>
  <c r="AA134" i="32"/>
  <c r="S171" i="32"/>
  <c r="W94" i="32"/>
  <c r="V78" i="32"/>
  <c r="AE180" i="32"/>
  <c r="U19" i="32"/>
  <c r="S84" i="32"/>
  <c r="AD195" i="32"/>
  <c r="U66" i="32"/>
  <c r="W147" i="32"/>
  <c r="S144" i="32"/>
  <c r="W140" i="32"/>
  <c r="AA84" i="32"/>
  <c r="T136" i="32"/>
  <c r="AC5" i="32"/>
  <c r="S32" i="32"/>
  <c r="AE7" i="32"/>
  <c r="X167" i="32"/>
  <c r="AB155" i="32"/>
  <c r="Z149" i="32"/>
  <c r="AA72" i="32"/>
  <c r="U121" i="32"/>
  <c r="V48" i="32"/>
  <c r="U181" i="32"/>
  <c r="AA6" i="32"/>
  <c r="AB109" i="32"/>
  <c r="AD46" i="32"/>
  <c r="S164" i="32"/>
  <c r="T75" i="32"/>
  <c r="AB175" i="32"/>
  <c r="T91" i="32"/>
  <c r="AA145" i="32"/>
  <c r="Z7" i="32"/>
  <c r="AB193" i="32"/>
  <c r="U187" i="32"/>
  <c r="AD108" i="32"/>
  <c r="AC143" i="32"/>
  <c r="X65" i="32"/>
  <c r="V90" i="32"/>
  <c r="Z88" i="32"/>
  <c r="AE114" i="32"/>
  <c r="AD74" i="32"/>
  <c r="T98" i="32"/>
  <c r="AB172" i="32"/>
  <c r="AB144" i="32"/>
  <c r="V114" i="32"/>
  <c r="AE85" i="32"/>
  <c r="T68" i="32"/>
  <c r="AD83" i="32"/>
  <c r="X119" i="32"/>
  <c r="Z197" i="32"/>
  <c r="U32" i="32"/>
  <c r="AE6" i="32"/>
  <c r="W163" i="32"/>
  <c r="X103" i="32"/>
  <c r="AC70" i="32"/>
  <c r="S65" i="32"/>
  <c r="T62" i="32"/>
  <c r="AB59" i="32"/>
  <c r="AB51" i="32"/>
  <c r="AD36" i="32"/>
  <c r="AE54" i="32"/>
  <c r="Z50" i="32"/>
  <c r="S122" i="32"/>
  <c r="Z65" i="32"/>
  <c r="AA41" i="32"/>
  <c r="Z12" i="32"/>
  <c r="AD183" i="32"/>
  <c r="U107" i="32"/>
  <c r="T142" i="32"/>
  <c r="AC63" i="32"/>
  <c r="V130" i="32"/>
  <c r="U165" i="32"/>
  <c r="AD86" i="32"/>
  <c r="V193" i="32"/>
  <c r="V113" i="32"/>
  <c r="AD189" i="32"/>
  <c r="U73" i="32"/>
  <c r="T173" i="32"/>
  <c r="X96" i="32"/>
  <c r="AE172" i="32"/>
  <c r="V96" i="32"/>
  <c r="AB132" i="32"/>
  <c r="AC141" i="32"/>
  <c r="V34" i="32"/>
  <c r="U111" i="32"/>
  <c r="AB156" i="32"/>
  <c r="X42" i="32"/>
  <c r="S123" i="32"/>
  <c r="W27" i="32"/>
  <c r="AC81" i="32"/>
  <c r="AA40" i="32"/>
  <c r="T186" i="32"/>
  <c r="X194" i="32"/>
  <c r="AC121" i="32"/>
  <c r="U30" i="32"/>
  <c r="Z54" i="32"/>
  <c r="S87" i="32"/>
  <c r="Z157" i="32"/>
  <c r="AB98" i="32"/>
  <c r="W36" i="32"/>
  <c r="AD62" i="32"/>
  <c r="U62" i="32"/>
  <c r="S60" i="32"/>
  <c r="S56" i="32"/>
  <c r="AC13" i="32"/>
  <c r="AB101" i="32"/>
  <c r="S33" i="32"/>
  <c r="T51" i="32"/>
  <c r="S11" i="32"/>
  <c r="W85" i="32"/>
  <c r="V85" i="32"/>
  <c r="AB42" i="32"/>
  <c r="X83" i="32"/>
  <c r="AB7" i="32"/>
  <c r="AD149" i="32"/>
  <c r="Z57" i="32"/>
  <c r="AA110" i="32"/>
  <c r="Z58" i="32"/>
  <c r="AD187" i="32"/>
  <c r="W92" i="32"/>
  <c r="Z104" i="32"/>
  <c r="AC33" i="32"/>
  <c r="U27" i="32"/>
  <c r="AD18" i="32"/>
  <c r="T31" i="32"/>
  <c r="Z180" i="32"/>
  <c r="U142" i="32"/>
  <c r="Z100" i="32"/>
  <c r="T177" i="32"/>
  <c r="AC138" i="32"/>
  <c r="AC98" i="32"/>
  <c r="AA203" i="32"/>
  <c r="V165" i="32"/>
  <c r="AA123" i="32"/>
  <c r="U200" i="32"/>
  <c r="AD161" i="32"/>
  <c r="AD121" i="32"/>
  <c r="Z83" i="32"/>
  <c r="AE189" i="32"/>
  <c r="V148" i="32"/>
  <c r="AE109" i="32"/>
  <c r="Z186" i="32"/>
  <c r="Z146" i="32"/>
  <c r="U108" i="32"/>
  <c r="Z66" i="32"/>
  <c r="AC169" i="32"/>
  <c r="X131" i="32"/>
  <c r="X91" i="32"/>
  <c r="AA169" i="32"/>
  <c r="V131" i="32"/>
  <c r="AD202" i="32"/>
  <c r="AB167" i="32"/>
  <c r="W129" i="32"/>
  <c r="AA202" i="32"/>
  <c r="AC135" i="32"/>
  <c r="W74" i="32"/>
  <c r="AE30" i="32"/>
  <c r="S175" i="32"/>
  <c r="W105" i="32"/>
  <c r="U54" i="32"/>
  <c r="AD15" i="32"/>
  <c r="X144" i="32"/>
  <c r="S80" i="32"/>
  <c r="T39" i="32"/>
  <c r="AC186" i="32"/>
  <c r="V117" i="32"/>
  <c r="W62" i="32"/>
  <c r="AB20" i="32"/>
  <c r="T141" i="32"/>
  <c r="AD77" i="32"/>
  <c r="AA35" i="32"/>
  <c r="AC137" i="32"/>
  <c r="T180" i="32"/>
  <c r="V104" i="32"/>
  <c r="U134" i="32"/>
  <c r="X188" i="32"/>
  <c r="T191" i="32"/>
  <c r="U79" i="32"/>
  <c r="AD21" i="32"/>
  <c r="Z124" i="32"/>
  <c r="AE49" i="32"/>
  <c r="AB196" i="32"/>
  <c r="W81" i="32"/>
  <c r="S28" i="32"/>
  <c r="AD135" i="32"/>
  <c r="W54" i="32"/>
  <c r="AA5" i="32"/>
  <c r="AC86" i="32"/>
  <c r="AD31" i="32"/>
  <c r="V157" i="32"/>
  <c r="V58" i="32"/>
  <c r="T145" i="32"/>
  <c r="S58" i="32"/>
  <c r="U139" i="32"/>
  <c r="X55" i="32"/>
  <c r="U166" i="32"/>
  <c r="V67" i="32"/>
  <c r="X48" i="32"/>
  <c r="T95" i="32"/>
  <c r="AC200" i="32"/>
  <c r="X40" i="32"/>
  <c r="V77" i="32"/>
  <c r="W160" i="32"/>
  <c r="AB26" i="32"/>
  <c r="S77" i="32"/>
  <c r="D4" i="32"/>
  <c r="D2" i="32" s="1"/>
  <c r="AB43" i="32"/>
  <c r="T115" i="32"/>
  <c r="T124" i="32"/>
  <c r="V164" i="32"/>
  <c r="U172" i="32"/>
  <c r="Z130" i="32"/>
  <c r="U92" i="32"/>
  <c r="AC168" i="32"/>
  <c r="AC128" i="32"/>
  <c r="X90" i="32"/>
  <c r="AE191" i="32"/>
  <c r="AA153" i="32"/>
  <c r="V115" i="32"/>
  <c r="U190" i="32"/>
  <c r="AD151" i="32"/>
  <c r="Z113" i="32"/>
  <c r="AD71" i="32"/>
  <c r="V178" i="32"/>
  <c r="AE139" i="32"/>
  <c r="AE99" i="32"/>
  <c r="Z176" i="32"/>
  <c r="U138" i="32"/>
  <c r="Z96" i="32"/>
  <c r="AC199" i="32"/>
  <c r="X161" i="32"/>
  <c r="X121" i="32"/>
  <c r="AA199" i="32"/>
  <c r="AE157" i="32"/>
  <c r="AA119" i="32"/>
  <c r="AB197" i="32"/>
  <c r="AB157" i="32"/>
  <c r="W119" i="32"/>
  <c r="W190" i="32"/>
  <c r="X114" i="32"/>
  <c r="AE60" i="32"/>
  <c r="AA22" i="32"/>
  <c r="AC156" i="32"/>
  <c r="AE87" i="32"/>
  <c r="AD45" i="32"/>
  <c r="T199" i="32"/>
  <c r="V129" i="32"/>
  <c r="V70" i="32"/>
  <c r="T29" i="32"/>
  <c r="AB171" i="32"/>
  <c r="AD95" i="32"/>
  <c r="AB50" i="32"/>
  <c r="AC195" i="32"/>
  <c r="AD122" i="32"/>
  <c r="T66" i="32"/>
  <c r="X192" i="32"/>
  <c r="AB116" i="32"/>
  <c r="S159" i="32"/>
  <c r="AE188" i="32"/>
  <c r="AE115" i="32"/>
  <c r="W170" i="32"/>
  <c r="AE163" i="32"/>
  <c r="V61" i="32"/>
  <c r="AD11" i="32"/>
  <c r="AB99" i="32"/>
  <c r="AA36" i="32"/>
  <c r="U169" i="32"/>
  <c r="V63" i="32"/>
  <c r="S14" i="32"/>
  <c r="T109" i="32"/>
  <c r="S41" i="32"/>
  <c r="T179" i="32"/>
  <c r="W73" i="32"/>
  <c r="U17" i="32"/>
  <c r="W118" i="32"/>
  <c r="S47" i="32"/>
  <c r="X112" i="32"/>
  <c r="AB44" i="32"/>
  <c r="W112" i="32"/>
  <c r="S40" i="32"/>
  <c r="S139" i="32"/>
  <c r="W172" i="32"/>
  <c r="T27" i="32"/>
  <c r="AD67" i="32"/>
  <c r="U131" i="32"/>
  <c r="U18" i="32"/>
  <c r="U55" i="32"/>
  <c r="T101" i="32"/>
  <c r="AE9" i="32"/>
  <c r="S55" i="32"/>
  <c r="T139" i="32"/>
  <c r="W20" i="32"/>
  <c r="AE66" i="32"/>
  <c r="Z137" i="32"/>
  <c r="T23" i="32"/>
  <c r="AB54" i="32"/>
  <c r="AD59" i="32"/>
  <c r="AA24" i="32"/>
  <c r="AC16" i="32"/>
  <c r="V9" i="32"/>
  <c r="Z154" i="32"/>
  <c r="AC64" i="32"/>
  <c r="AC27" i="32"/>
  <c r="W6" i="32"/>
  <c r="S148" i="32"/>
  <c r="S155" i="32"/>
  <c r="X202" i="32"/>
  <c r="U167" i="32"/>
  <c r="AD128" i="32"/>
  <c r="Z90" i="32"/>
  <c r="X165" i="32"/>
  <c r="T127" i="32"/>
  <c r="AC88" i="32"/>
  <c r="V190" i="32"/>
  <c r="AE151" i="32"/>
  <c r="AA113" i="32"/>
  <c r="Z188" i="32"/>
  <c r="U150" i="32"/>
  <c r="AD111" i="32"/>
  <c r="U70" i="32"/>
  <c r="AA176" i="32"/>
  <c r="V138" i="32"/>
  <c r="V98" i="32"/>
  <c r="AD174" i="32"/>
  <c r="U133" i="32"/>
  <c r="AD94" i="32"/>
  <c r="T198" i="32"/>
  <c r="T158" i="32"/>
  <c r="AC119" i="32"/>
  <c r="AE197" i="32"/>
  <c r="V156" i="32"/>
  <c r="AE117" i="32"/>
  <c r="S196" i="32"/>
  <c r="S156" i="32"/>
  <c r="AB117" i="32"/>
  <c r="W187" i="32"/>
  <c r="W111" i="32"/>
  <c r="V59" i="32"/>
  <c r="AE20" i="32"/>
  <c r="AE153" i="32"/>
  <c r="S86" i="32"/>
  <c r="AD40" i="32"/>
  <c r="AE195" i="32"/>
  <c r="U126" i="32"/>
  <c r="V66" i="32"/>
  <c r="X27" i="32"/>
  <c r="AB168" i="32"/>
  <c r="AC92" i="32"/>
  <c r="S49" i="32"/>
  <c r="AA192" i="32"/>
  <c r="S120" i="32"/>
  <c r="U64" i="32"/>
  <c r="V189" i="32"/>
  <c r="AB113" i="32"/>
  <c r="AD155" i="32"/>
  <c r="AC185" i="32"/>
  <c r="AD112" i="32"/>
  <c r="W167" i="32"/>
  <c r="V147" i="32"/>
  <c r="AC58" i="32"/>
  <c r="X10" i="32"/>
  <c r="AB90" i="32"/>
  <c r="Z34" i="32"/>
  <c r="X163" i="32"/>
  <c r="T61" i="32"/>
  <c r="AB11" i="32"/>
  <c r="AB103" i="32"/>
  <c r="Z38" i="32"/>
  <c r="X173" i="32"/>
  <c r="AE70" i="32"/>
  <c r="V15" i="32"/>
  <c r="AC112" i="32"/>
  <c r="AE44" i="32"/>
  <c r="V107" i="32"/>
  <c r="U42" i="32"/>
  <c r="X97" i="32"/>
  <c r="AE37" i="32"/>
  <c r="S133" i="32"/>
  <c r="AA152" i="32"/>
  <c r="Z24" i="32"/>
  <c r="AB63" i="32"/>
  <c r="T121" i="32"/>
  <c r="S15" i="32"/>
  <c r="Z51" i="32"/>
  <c r="AB93" i="32"/>
  <c r="U8" i="32"/>
  <c r="U51" i="32"/>
  <c r="X128" i="32"/>
  <c r="T17" i="32"/>
  <c r="AD61" i="32"/>
  <c r="Z127" i="32"/>
  <c r="U20" i="32"/>
  <c r="X50" i="32"/>
  <c r="AC37" i="32"/>
  <c r="X18" i="32"/>
  <c r="V14" i="32"/>
  <c r="S7" i="32"/>
  <c r="X134" i="32"/>
  <c r="AE56" i="32"/>
  <c r="S22" i="32"/>
  <c r="AC7" i="32"/>
  <c r="X16" i="32"/>
  <c r="U5" i="32"/>
  <c r="U192" i="32"/>
  <c r="U132" i="32"/>
  <c r="AC193" i="32"/>
  <c r="X135" i="32"/>
  <c r="AC78" i="32"/>
  <c r="AE166" i="32"/>
  <c r="AA108" i="32"/>
  <c r="AD171" i="32"/>
  <c r="U115" i="32"/>
  <c r="W203" i="32"/>
  <c r="AE144" i="32"/>
  <c r="AA91" i="32"/>
  <c r="U148" i="32"/>
  <c r="Z91" i="32"/>
  <c r="T183" i="32"/>
  <c r="T123" i="32"/>
  <c r="AA184" i="32"/>
  <c r="AA124" i="32"/>
  <c r="AB187" i="32"/>
  <c r="S131" i="32"/>
  <c r="T175" i="32"/>
  <c r="T86" i="32"/>
  <c r="V24" i="32"/>
  <c r="X129" i="32"/>
  <c r="AD50" i="32"/>
  <c r="S184" i="32"/>
  <c r="S82" i="32"/>
  <c r="T24" i="32"/>
  <c r="W138" i="32"/>
  <c r="W52" i="32"/>
  <c r="W171" i="32"/>
  <c r="S72" i="32"/>
  <c r="T171" i="32"/>
  <c r="S183" i="32"/>
  <c r="AB176" i="32"/>
  <c r="T85" i="32"/>
  <c r="X169" i="32"/>
  <c r="W43" i="32"/>
  <c r="AB114" i="32"/>
  <c r="T26" i="32"/>
  <c r="X84" i="32"/>
  <c r="AD6" i="32"/>
  <c r="X73" i="32"/>
  <c r="AB184" i="32"/>
  <c r="AC51" i="32"/>
  <c r="V134" i="32"/>
  <c r="AB33" i="32"/>
  <c r="T60" i="32"/>
  <c r="AD88" i="32"/>
  <c r="AB18" i="32"/>
  <c r="S182" i="32"/>
  <c r="AC181" i="32"/>
  <c r="AB181" i="32"/>
  <c r="U191" i="32"/>
  <c r="T170" i="32"/>
  <c r="E4" i="32"/>
  <c r="E2" i="32" s="1"/>
  <c r="AE17" i="32"/>
  <c r="V23" i="32"/>
  <c r="AC39" i="32"/>
  <c r="Z43" i="32"/>
  <c r="AD57" i="32"/>
  <c r="AA9" i="32"/>
  <c r="Z75" i="32"/>
  <c r="AA16" i="32"/>
  <c r="T65" i="32"/>
  <c r="Z74" i="32"/>
  <c r="AA8" i="32"/>
  <c r="AA7" i="32"/>
  <c r="Z190" i="32"/>
  <c r="U127" i="32"/>
  <c r="T132" i="32"/>
  <c r="T77" i="32"/>
  <c r="AA163" i="32"/>
  <c r="AE106" i="32"/>
  <c r="U170" i="32"/>
  <c r="AD106" i="32"/>
  <c r="V143" i="32"/>
  <c r="AE89" i="32"/>
  <c r="AD144" i="32"/>
  <c r="AD89" i="32"/>
  <c r="X181" i="32"/>
  <c r="T118" i="32"/>
  <c r="AE122" i="32"/>
  <c r="S186" i="32"/>
  <c r="AB127" i="32"/>
  <c r="V172" i="32"/>
  <c r="U84" i="32"/>
  <c r="AA17" i="32"/>
  <c r="U49" i="32"/>
  <c r="AD180" i="32"/>
  <c r="S78" i="32"/>
  <c r="X22" i="32"/>
  <c r="W135" i="32"/>
  <c r="W47" i="32"/>
  <c r="X168" i="32"/>
  <c r="S168" i="32"/>
  <c r="AE170" i="32"/>
  <c r="AB173" i="32"/>
  <c r="T83" i="32"/>
  <c r="V142" i="32"/>
  <c r="V41" i="32"/>
  <c r="AC19" i="32"/>
  <c r="S79" i="32"/>
  <c r="AB5" i="32"/>
  <c r="S71" i="32"/>
  <c r="AC167" i="32"/>
  <c r="AB49" i="32"/>
  <c r="AB31" i="32"/>
  <c r="X53" i="32"/>
  <c r="U86" i="32"/>
  <c r="AB16" i="32"/>
  <c r="Z142" i="32"/>
  <c r="AC170" i="32"/>
  <c r="AA170" i="32"/>
  <c r="X149" i="32"/>
  <c r="Z199" i="32"/>
  <c r="U13" i="32"/>
  <c r="T36" i="32"/>
  <c r="AB39" i="32"/>
  <c r="AA46" i="32"/>
  <c r="V7" i="32"/>
  <c r="V5" i="32"/>
  <c r="S57" i="32"/>
  <c r="AA64" i="32"/>
  <c r="X69" i="32"/>
  <c r="AD123" i="32"/>
  <c r="AC73" i="32"/>
  <c r="AA103" i="32"/>
  <c r="V198" i="32"/>
  <c r="U198" i="32"/>
  <c r="Z86" i="32"/>
  <c r="AA179" i="32"/>
  <c r="AB182" i="32"/>
  <c r="X68" i="32"/>
  <c r="U39" i="32"/>
  <c r="AC15" i="32"/>
  <c r="X162" i="32"/>
  <c r="V162" i="32"/>
  <c r="X182" i="32"/>
  <c r="AB36" i="32"/>
  <c r="AA73" i="32"/>
  <c r="X39" i="32"/>
  <c r="T192" i="32"/>
  <c r="AA201" i="32"/>
  <c r="AE182" i="32"/>
  <c r="W126" i="32"/>
  <c r="S70" i="32"/>
  <c r="V109" i="32"/>
  <c r="S129" i="32"/>
  <c r="AD170" i="32"/>
  <c r="T13" i="32"/>
  <c r="AA66" i="32"/>
  <c r="X19" i="32"/>
  <c r="AE18" i="32"/>
  <c r="U160" i="32"/>
  <c r="T168" i="32"/>
  <c r="AB122" i="32"/>
  <c r="AC171" i="32"/>
  <c r="S44" i="32"/>
  <c r="Z167" i="32"/>
  <c r="Z15" i="32"/>
  <c r="V53" i="32"/>
  <c r="AD10" i="32"/>
  <c r="U182" i="32"/>
  <c r="Z125" i="32"/>
  <c r="X190" i="32"/>
  <c r="X130" i="32"/>
  <c r="X75" i="32"/>
  <c r="AA158" i="32"/>
  <c r="V105" i="32"/>
  <c r="Z163" i="32"/>
  <c r="U105" i="32"/>
  <c r="AE199" i="32"/>
  <c r="AA141" i="32"/>
  <c r="AD199" i="32"/>
  <c r="U143" i="32"/>
  <c r="U88" i="32"/>
  <c r="X171" i="32"/>
  <c r="X116" i="32"/>
  <c r="V181" i="32"/>
  <c r="V121" i="32"/>
  <c r="W184" i="32"/>
  <c r="W124" i="32"/>
  <c r="T169" i="32"/>
  <c r="V76" i="32"/>
  <c r="AE15" i="32"/>
  <c r="X123" i="32"/>
  <c r="Z47" i="32"/>
  <c r="AB174" i="32"/>
  <c r="T76" i="32"/>
  <c r="AC20" i="32"/>
  <c r="T120" i="32"/>
  <c r="AB45" i="32"/>
  <c r="AA165" i="32"/>
  <c r="S68" i="32"/>
  <c r="T165" i="32"/>
  <c r="AD167" i="32"/>
  <c r="AB170" i="32"/>
  <c r="W191" i="32"/>
  <c r="U136" i="32"/>
  <c r="AC38" i="32"/>
  <c r="T104" i="32"/>
  <c r="AC17" i="32"/>
  <c r="X76" i="32"/>
  <c r="Z4" i="32"/>
  <c r="X56" i="32"/>
  <c r="S163" i="32"/>
  <c r="U47" i="32"/>
  <c r="S124" i="32"/>
  <c r="S200" i="32"/>
  <c r="W51" i="32"/>
  <c r="S83" i="32"/>
  <c r="W182" i="32"/>
  <c r="S132" i="32"/>
  <c r="U161" i="32"/>
  <c r="AC160" i="32"/>
  <c r="AA160" i="32"/>
  <c r="Z139" i="32"/>
  <c r="S170" i="32"/>
  <c r="S5" i="32"/>
  <c r="W11" i="32"/>
  <c r="AC32" i="32"/>
  <c r="S36" i="32"/>
  <c r="W35" i="32"/>
  <c r="H4" i="32"/>
  <c r="H2" i="32" s="1"/>
  <c r="AC57" i="32"/>
  <c r="C4" i="32"/>
  <c r="AA49" i="32"/>
  <c r="AD56" i="32"/>
  <c r="U31" i="32"/>
  <c r="AD178" i="32"/>
  <c r="X125" i="32"/>
  <c r="AE156" i="32"/>
  <c r="Z103" i="32"/>
  <c r="AE134" i="32"/>
  <c r="Z141" i="32"/>
  <c r="AC114" i="32"/>
  <c r="V116" i="32"/>
  <c r="AE165" i="32"/>
  <c r="AC14" i="32"/>
  <c r="U74" i="32"/>
  <c r="T114" i="32"/>
  <c r="V62" i="32"/>
  <c r="S165" i="32"/>
  <c r="AB130" i="32"/>
  <c r="V87" i="32"/>
  <c r="AC188" i="32"/>
  <c r="AA120" i="32"/>
  <c r="AB27" i="32"/>
  <c r="AC56" i="32"/>
  <c r="U162" i="32"/>
  <c r="U112" i="32"/>
  <c r="AC163" i="32"/>
  <c r="T112" i="32"/>
  <c r="AA198" i="32"/>
  <c r="AE141" i="32"/>
  <c r="Z198" i="32"/>
  <c r="U145" i="32"/>
  <c r="Z93" i="32"/>
  <c r="AE174" i="32"/>
  <c r="AE124" i="32"/>
  <c r="AD179" i="32"/>
  <c r="AD124" i="32"/>
  <c r="AD64" i="32"/>
  <c r="T153" i="32"/>
  <c r="X101" i="32"/>
  <c r="AA154" i="32"/>
  <c r="AA104" i="32"/>
  <c r="AB162" i="32"/>
  <c r="S106" i="32"/>
  <c r="AA132" i="32"/>
  <c r="V54" i="32"/>
  <c r="T190" i="32"/>
  <c r="T84" i="32"/>
  <c r="U29" i="32"/>
  <c r="AA135" i="32"/>
  <c r="X57" i="32"/>
  <c r="AE183" i="32"/>
  <c r="AD85" i="32"/>
  <c r="W32" i="32"/>
  <c r="S117" i="32"/>
  <c r="AE48" i="32"/>
  <c r="AE128" i="32"/>
  <c r="AA137" i="32"/>
  <c r="T131" i="32"/>
  <c r="V152" i="32"/>
  <c r="S95" i="32"/>
  <c r="S9" i="32"/>
  <c r="U71" i="32"/>
  <c r="X179" i="32"/>
  <c r="AD49" i="32"/>
  <c r="T130" i="32"/>
  <c r="AE31" i="32"/>
  <c r="W113" i="32"/>
  <c r="AE12" i="32"/>
  <c r="S81" i="32"/>
  <c r="AD127" i="32"/>
  <c r="T194" i="32"/>
  <c r="W53" i="32"/>
  <c r="S112" i="32"/>
  <c r="S69" i="32"/>
  <c r="AA59" i="32"/>
  <c r="AB72" i="32"/>
  <c r="AE62" i="32"/>
  <c r="W67" i="32"/>
  <c r="AC71" i="32"/>
  <c r="AC100" i="32"/>
  <c r="AE158" i="32"/>
  <c r="AA167" i="32"/>
  <c r="W158" i="32"/>
  <c r="AE14" i="32"/>
  <c r="AC52" i="32"/>
  <c r="F4" i="32"/>
  <c r="F2" i="32" s="1"/>
  <c r="AE84" i="32"/>
  <c r="AB83" i="32"/>
  <c r="T154" i="32"/>
  <c r="T46" i="32"/>
  <c r="Z39" i="32"/>
  <c r="AD70" i="32"/>
  <c r="Z160" i="32"/>
  <c r="Z105" i="32"/>
  <c r="T162" i="32"/>
  <c r="X110" i="32"/>
  <c r="AE196" i="32"/>
  <c r="V140" i="32"/>
  <c r="AD196" i="32"/>
  <c r="U140" i="32"/>
  <c r="U85" i="32"/>
  <c r="V173" i="32"/>
  <c r="V123" i="32"/>
  <c r="U178" i="32"/>
  <c r="U123" i="32"/>
  <c r="U63" i="32"/>
  <c r="X151" i="32"/>
  <c r="AC94" i="32"/>
  <c r="AE152" i="32"/>
  <c r="AE102" i="32"/>
  <c r="S161" i="32"/>
  <c r="W104" i="32"/>
  <c r="Z129" i="32"/>
  <c r="AE50" i="32"/>
  <c r="AD177" i="32"/>
  <c r="U82" i="32"/>
  <c r="Z27" i="32"/>
  <c r="X132" i="32"/>
  <c r="AC55" i="32"/>
  <c r="AC180" i="32"/>
  <c r="AE83" i="32"/>
  <c r="W22" i="32"/>
  <c r="S114" i="32"/>
  <c r="V47" i="32"/>
  <c r="Z119" i="32"/>
  <c r="Z134" i="32"/>
  <c r="S128" i="32"/>
  <c r="T149" i="32"/>
  <c r="AA81" i="32"/>
  <c r="AD5" i="32"/>
  <c r="W63" i="32"/>
  <c r="S174" i="32"/>
  <c r="AC47" i="32"/>
  <c r="V124" i="32"/>
  <c r="AE29" i="32"/>
  <c r="X89" i="32"/>
  <c r="Z11" i="32"/>
  <c r="AA78" i="32"/>
  <c r="AC117" i="32"/>
  <c r="W188" i="32"/>
  <c r="V51" i="32"/>
  <c r="W106" i="32"/>
  <c r="AB52" i="32"/>
  <c r="W48" i="32"/>
  <c r="AA63" i="32"/>
  <c r="X59" i="32"/>
  <c r="AC62" i="32"/>
  <c r="U67" i="32"/>
  <c r="S92" i="32"/>
  <c r="AB100" i="32"/>
  <c r="X148" i="32"/>
  <c r="W148" i="32"/>
  <c r="AC142" i="32"/>
  <c r="X30" i="32"/>
  <c r="W197" i="32"/>
  <c r="T35" i="32"/>
  <c r="AA74" i="32"/>
  <c r="AD132" i="32"/>
  <c r="AC126" i="32"/>
  <c r="X88" i="32"/>
  <c r="AA125" i="32"/>
  <c r="AD138" i="32"/>
  <c r="X170" i="32"/>
  <c r="T92" i="32"/>
  <c r="AA148" i="32"/>
  <c r="U185" i="32"/>
  <c r="AD101" i="32"/>
  <c r="V168" i="32"/>
  <c r="AE94" i="32"/>
  <c r="Z126" i="32"/>
  <c r="AC189" i="32"/>
  <c r="X106" i="32"/>
  <c r="V146" i="32"/>
  <c r="S181" i="32"/>
  <c r="S101" i="32"/>
  <c r="W93" i="32"/>
  <c r="U199" i="32"/>
  <c r="W66" i="32"/>
  <c r="AB153" i="32"/>
  <c r="AC40" i="32"/>
  <c r="AE110" i="32"/>
  <c r="W17" i="32"/>
  <c r="AC79" i="32"/>
  <c r="AC131" i="32"/>
  <c r="AC197" i="32"/>
  <c r="W173" i="32"/>
  <c r="X63" i="32"/>
  <c r="Z84" i="32"/>
  <c r="AE140" i="32"/>
  <c r="X15" i="32"/>
  <c r="U45" i="32"/>
  <c r="AD78" i="32"/>
  <c r="AC161" i="32"/>
  <c r="T150" i="32"/>
  <c r="X172" i="32"/>
  <c r="S23" i="32"/>
  <c r="W95" i="32"/>
  <c r="T37" i="32"/>
  <c r="W8" i="32"/>
  <c r="W82" i="32"/>
  <c r="AE39" i="32"/>
  <c r="X29" i="32"/>
  <c r="AD197" i="32"/>
  <c r="AD117" i="32"/>
  <c r="Z18" i="32"/>
  <c r="W9" i="32"/>
  <c r="Z16" i="32"/>
  <c r="V154" i="32"/>
  <c r="Z164" i="32"/>
  <c r="U164" i="32"/>
  <c r="X36" i="32"/>
  <c r="AB139" i="32"/>
  <c r="S145" i="32"/>
  <c r="T88" i="32"/>
  <c r="V33" i="32"/>
  <c r="W200" i="32"/>
  <c r="AC36" i="32"/>
  <c r="Z26" i="32"/>
  <c r="AC187" i="32"/>
  <c r="AE108" i="32"/>
  <c r="T7" i="32"/>
  <c r="Z194" i="32"/>
  <c r="AE133" i="32"/>
  <c r="AE19" i="32"/>
  <c r="U122" i="32"/>
  <c r="V141" i="32"/>
  <c r="X66" i="32"/>
  <c r="X138" i="32"/>
  <c r="S105" i="32"/>
  <c r="AA60" i="32"/>
  <c r="T161" i="32"/>
  <c r="T79" i="32"/>
  <c r="W196" i="32"/>
  <c r="AB108" i="32"/>
  <c r="AB160" i="32"/>
  <c r="V30" i="32"/>
  <c r="AE71" i="32"/>
  <c r="AC9" i="32"/>
  <c r="AA80" i="32"/>
  <c r="W5" i="32"/>
  <c r="V31" i="32"/>
  <c r="AE26" i="32"/>
  <c r="Z29" i="32"/>
  <c r="S118" i="32"/>
  <c r="T176" i="32"/>
  <c r="AB115" i="32"/>
  <c r="AB164" i="32"/>
  <c r="AA18" i="32"/>
  <c r="U117" i="32"/>
  <c r="T72" i="32"/>
  <c r="Z178" i="32"/>
  <c r="AA161" i="32"/>
  <c r="AD109" i="32"/>
  <c r="S203" i="32"/>
  <c r="W164" i="32"/>
  <c r="AA62" i="32"/>
  <c r="Z37" i="32"/>
  <c r="AC30" i="32"/>
  <c r="AB183" i="32"/>
  <c r="W101" i="32"/>
  <c r="AD142" i="32"/>
  <c r="AB73" i="32"/>
  <c r="S185" i="32"/>
  <c r="X58" i="32"/>
  <c r="Z97" i="32"/>
  <c r="U149" i="32"/>
  <c r="X24" i="32"/>
  <c r="AA26" i="32"/>
  <c r="Z109" i="32"/>
  <c r="V88" i="32"/>
  <c r="W97" i="32"/>
  <c r="Z173" i="32"/>
  <c r="AC150" i="32"/>
  <c r="V52" i="32"/>
  <c r="S140" i="32"/>
  <c r="Z114" i="32"/>
  <c r="AA19" i="32"/>
  <c r="X93" i="32"/>
  <c r="AB143" i="32"/>
  <c r="X8" i="32"/>
  <c r="AD43" i="32"/>
  <c r="S188" i="32"/>
  <c r="AB66" i="32"/>
  <c r="AC136" i="32"/>
  <c r="U16" i="32"/>
  <c r="AD156" i="32"/>
  <c r="V201" i="32"/>
  <c r="AA147" i="32"/>
  <c r="AE79" i="32"/>
  <c r="AA95" i="32"/>
  <c r="S137" i="32"/>
  <c r="S52" i="32"/>
  <c r="V17" i="32"/>
  <c r="AA86" i="32"/>
  <c r="X127" i="32"/>
  <c r="AB191" i="32"/>
  <c r="AA29" i="32"/>
  <c r="AB178" i="32"/>
  <c r="T69" i="32"/>
  <c r="AB74" i="32"/>
  <c r="W7" i="32"/>
  <c r="W202" i="32"/>
  <c r="AD133" i="32"/>
  <c r="X160" i="32"/>
  <c r="T87" i="32"/>
  <c r="AE146" i="32"/>
  <c r="Z183" i="32"/>
  <c r="U100" i="32"/>
  <c r="AA166" i="32"/>
  <c r="V93" i="32"/>
  <c r="Z121" i="32"/>
  <c r="T188" i="32"/>
  <c r="AC104" i="32"/>
  <c r="AA144" i="32"/>
  <c r="W179" i="32"/>
  <c r="W99" i="32"/>
  <c r="S88" i="32"/>
  <c r="S172" i="32"/>
  <c r="X64" i="32"/>
  <c r="W141" i="32"/>
  <c r="X37" i="32"/>
  <c r="AD107" i="32"/>
  <c r="AC201" i="32"/>
  <c r="AE75" i="32"/>
  <c r="AB110" i="32"/>
  <c r="AB194" i="32"/>
  <c r="AB56" i="32"/>
  <c r="X81" i="32"/>
  <c r="AE135" i="32"/>
  <c r="V10" i="32"/>
  <c r="AD75" i="32"/>
  <c r="V139" i="32"/>
  <c r="S21" i="32"/>
  <c r="U77" i="32"/>
  <c r="X14" i="32"/>
  <c r="T82" i="32"/>
  <c r="X186" i="32"/>
  <c r="W169" i="32"/>
  <c r="S91" i="32"/>
  <c r="AD55" i="32"/>
  <c r="AC35" i="32"/>
  <c r="AE198" i="32"/>
  <c r="Z107" i="32"/>
  <c r="AA54" i="32"/>
  <c r="W130" i="32"/>
  <c r="W34" i="32"/>
  <c r="S63" i="32"/>
  <c r="AB133" i="32"/>
  <c r="S73" i="32"/>
  <c r="AE150" i="32"/>
  <c r="AE32" i="32"/>
  <c r="X178" i="32"/>
  <c r="V182" i="32"/>
  <c r="AC175" i="32"/>
  <c r="AB154" i="32"/>
  <c r="X51" i="32"/>
  <c r="Z6" i="32"/>
  <c r="W162" i="32"/>
  <c r="AC41" i="32"/>
  <c r="AD198" i="32"/>
  <c r="X155" i="32"/>
  <c r="AE136" i="32"/>
  <c r="U95" i="32"/>
  <c r="U188" i="32"/>
  <c r="X166" i="32"/>
  <c r="AE132" i="32"/>
  <c r="V199" i="32"/>
  <c r="AB159" i="32"/>
  <c r="W120" i="32"/>
  <c r="AC87" i="32"/>
  <c r="AE53" i="32"/>
  <c r="X164" i="32"/>
  <c r="S50" i="32"/>
  <c r="S119" i="32"/>
  <c r="AA25" i="32"/>
  <c r="S98" i="32"/>
  <c r="W122" i="32"/>
  <c r="X41" i="32"/>
  <c r="T48" i="32"/>
  <c r="S198" i="32"/>
  <c r="W71" i="32"/>
  <c r="T156" i="32"/>
  <c r="AC34" i="32"/>
  <c r="U197" i="32"/>
  <c r="Z115" i="32"/>
  <c r="AC153" i="32"/>
  <c r="X70" i="32"/>
  <c r="V135" i="32"/>
  <c r="AD81" i="32"/>
  <c r="AE159" i="32"/>
  <c r="U183" i="32"/>
  <c r="Z106" i="32"/>
  <c r="AC164" i="32"/>
  <c r="AE202" i="32"/>
  <c r="AA129" i="32"/>
  <c r="W154" i="32"/>
  <c r="U196" i="32"/>
  <c r="AA57" i="32"/>
  <c r="AD35" i="32"/>
  <c r="U114" i="32"/>
  <c r="AC25" i="32"/>
  <c r="AE81" i="32"/>
  <c r="AB180" i="32"/>
  <c r="X98" i="32"/>
  <c r="W161" i="32"/>
  <c r="AE47" i="32"/>
  <c r="U61" i="32"/>
  <c r="U179" i="32"/>
  <c r="W56" i="32"/>
  <c r="V89" i="32"/>
  <c r="AA117" i="32"/>
  <c r="Z33" i="32"/>
  <c r="X82" i="32"/>
  <c r="W23" i="32"/>
  <c r="AA100" i="32"/>
  <c r="W78" i="32"/>
  <c r="AB84" i="32"/>
  <c r="Z69" i="32"/>
  <c r="Z195" i="32"/>
  <c r="AD113" i="32"/>
  <c r="AC148" i="32"/>
  <c r="AB203" i="32"/>
  <c r="V125" i="32"/>
  <c r="U80" i="32"/>
  <c r="AE149" i="32"/>
  <c r="Z181" i="32"/>
  <c r="AD104" i="32"/>
  <c r="T163" i="32"/>
  <c r="AA114" i="32"/>
  <c r="AB152" i="32"/>
  <c r="AE55" i="32"/>
  <c r="T111" i="32"/>
  <c r="AA14" i="32"/>
  <c r="Z177" i="32"/>
  <c r="AA50" i="32"/>
  <c r="X158" i="32"/>
  <c r="U28" i="32"/>
  <c r="U109" i="32"/>
  <c r="AE173" i="32"/>
  <c r="AD53" i="32"/>
  <c r="AE88" i="32"/>
  <c r="W30" i="32"/>
  <c r="Z72" i="32"/>
  <c r="X20" i="32"/>
  <c r="W91" i="32"/>
  <c r="T116" i="32"/>
  <c r="X193" i="32"/>
  <c r="S153" i="32"/>
  <c r="AD193" i="32"/>
  <c r="AD98" i="32"/>
  <c r="T147" i="32"/>
  <c r="AE201" i="32"/>
  <c r="AE121" i="32"/>
  <c r="U155" i="32"/>
  <c r="Z78" i="32"/>
  <c r="AA146" i="32"/>
  <c r="U173" i="32"/>
  <c r="AD99" i="32"/>
  <c r="X156" i="32"/>
  <c r="V196" i="32"/>
  <c r="AE112" i="32"/>
  <c r="S151" i="32"/>
  <c r="S178" i="32"/>
  <c r="V49" i="32"/>
  <c r="Z144" i="32"/>
  <c r="Z32" i="32"/>
  <c r="S108" i="32"/>
  <c r="X13" i="32"/>
  <c r="AE77" i="32"/>
  <c r="X174" i="32"/>
  <c r="AA10" i="32"/>
  <c r="AE203" i="32"/>
  <c r="AC158" i="32"/>
  <c r="V145" i="32"/>
  <c r="AD181" i="32"/>
  <c r="Z98" i="32"/>
  <c r="AE164" i="32"/>
  <c r="Z196" i="32"/>
  <c r="AD119" i="32"/>
  <c r="T103" i="32"/>
  <c r="S169" i="32"/>
  <c r="AC191" i="32"/>
  <c r="X133" i="32"/>
  <c r="W49" i="32"/>
  <c r="AE130" i="32"/>
  <c r="Z53" i="32"/>
  <c r="U34" i="32"/>
  <c r="AB61" i="32"/>
  <c r="AA12" i="32"/>
  <c r="Z200" i="32"/>
  <c r="Z120" i="32"/>
  <c r="T157" i="32"/>
  <c r="X80" i="32"/>
  <c r="AA138" i="32"/>
  <c r="U180" i="32"/>
  <c r="AD96" i="32"/>
  <c r="V163" i="32"/>
  <c r="AD194" i="32"/>
  <c r="Z116" i="32"/>
  <c r="AC184" i="32"/>
  <c r="AC89" i="32"/>
  <c r="AA139" i="32"/>
  <c r="S166" i="32"/>
  <c r="Z202" i="32"/>
  <c r="Z64" i="32"/>
  <c r="AD165" i="32"/>
  <c r="Z52" i="32"/>
  <c r="W123" i="32"/>
  <c r="X32" i="32"/>
  <c r="AB89" i="32"/>
  <c r="Z189" i="32"/>
  <c r="AE58" i="32"/>
  <c r="X104" i="32"/>
  <c r="Z179" i="32"/>
  <c r="AE145" i="32"/>
  <c r="T52" i="32"/>
  <c r="AA76" i="32"/>
  <c r="X124" i="32"/>
  <c r="AC190" i="32"/>
  <c r="AE27" i="32"/>
  <c r="Z60" i="32"/>
  <c r="S103" i="32"/>
  <c r="AA102" i="32"/>
  <c r="AA127" i="32"/>
  <c r="AC44" i="32"/>
  <c r="T140" i="32"/>
  <c r="AA75" i="32"/>
  <c r="W193" i="32"/>
  <c r="Z92" i="32"/>
  <c r="AA30" i="32"/>
  <c r="Z175" i="32"/>
  <c r="Z95" i="32"/>
  <c r="T137" i="32"/>
  <c r="AA188" i="32"/>
  <c r="AA118" i="32"/>
  <c r="Z148" i="32"/>
  <c r="Z68" i="32"/>
  <c r="AA131" i="32"/>
  <c r="Z166" i="32"/>
  <c r="U93" i="32"/>
  <c r="AC149" i="32"/>
  <c r="AA189" i="32"/>
  <c r="AE107" i="32"/>
  <c r="AB147" i="32"/>
  <c r="S160" i="32"/>
  <c r="AE45" i="32"/>
  <c r="AB138" i="32"/>
  <c r="U24" i="32"/>
  <c r="V102" i="32"/>
  <c r="T11" i="32"/>
  <c r="U72" i="32"/>
  <c r="S138" i="32"/>
  <c r="AE33" i="32"/>
  <c r="W195" i="32"/>
  <c r="T125" i="32"/>
  <c r="AB185" i="32"/>
  <c r="AA15" i="32"/>
  <c r="U41" i="32"/>
  <c r="AA58" i="32"/>
  <c r="AE113" i="32"/>
  <c r="X4" i="32"/>
  <c r="AD29" i="32"/>
  <c r="W60" i="32"/>
  <c r="W75" i="32"/>
  <c r="V75" i="32"/>
  <c r="V97" i="32"/>
  <c r="U15" i="32"/>
  <c r="T94" i="32"/>
  <c r="V40" i="32"/>
  <c r="V13" i="32"/>
  <c r="S179" i="32"/>
  <c r="AB85" i="32"/>
  <c r="AC66" i="32"/>
  <c r="V26" i="32"/>
  <c r="X9" i="32"/>
  <c r="U35" i="32"/>
  <c r="X154" i="32"/>
  <c r="AE73" i="32"/>
  <c r="AC53" i="32"/>
  <c r="Z165" i="32"/>
  <c r="AC203" i="32"/>
  <c r="T122" i="32"/>
  <c r="V185" i="32"/>
  <c r="AE111" i="32"/>
  <c r="Z138" i="32"/>
  <c r="U65" i="32"/>
  <c r="V128" i="32"/>
  <c r="U163" i="32"/>
  <c r="Z81" i="32"/>
  <c r="X146" i="32"/>
  <c r="V186" i="32"/>
  <c r="V101" i="32"/>
  <c r="S141" i="32"/>
  <c r="S154" i="32"/>
  <c r="AA42" i="32"/>
  <c r="U99" i="32"/>
  <c r="AB14" i="32"/>
  <c r="AE95" i="32"/>
  <c r="AA177" i="32"/>
  <c r="AB60" i="32"/>
  <c r="V132" i="32"/>
  <c r="X198" i="32"/>
  <c r="AC152" i="32"/>
  <c r="W175" i="32"/>
  <c r="AC196" i="32"/>
  <c r="T32" i="32"/>
  <c r="X54" i="32"/>
  <c r="Z89" i="32"/>
  <c r="AB190" i="32"/>
  <c r="Z25" i="32"/>
  <c r="AB53" i="32"/>
  <c r="AE69" i="32"/>
  <c r="X67" i="32"/>
  <c r="AA88" i="32"/>
  <c r="S192" i="32"/>
  <c r="Z82" i="32"/>
  <c r="T33" i="32"/>
  <c r="T5" i="32"/>
  <c r="AC76" i="32"/>
  <c r="T58" i="32"/>
  <c r="T20" i="32"/>
  <c r="AE5" i="32"/>
  <c r="AC22" i="32"/>
  <c r="AA115" i="32"/>
  <c r="V56" i="32"/>
  <c r="AE190" i="32"/>
  <c r="V197" i="32"/>
  <c r="AB41" i="32"/>
  <c r="AD173" i="32"/>
  <c r="AD93" i="32"/>
  <c r="AC123" i="32"/>
  <c r="AE186" i="32"/>
  <c r="AE116" i="32"/>
  <c r="AD146" i="32"/>
  <c r="AD66" i="32"/>
  <c r="AE129" i="32"/>
  <c r="AD164" i="32"/>
  <c r="U83" i="32"/>
  <c r="T148" i="32"/>
  <c r="AE187" i="32"/>
  <c r="V106" i="32"/>
  <c r="S146" i="32"/>
  <c r="S157" i="32"/>
  <c r="V44" i="32"/>
  <c r="W108" i="32"/>
  <c r="Z17" i="32"/>
  <c r="T99" i="32"/>
  <c r="AC192" i="32"/>
  <c r="V64" i="32"/>
  <c r="T135" i="32"/>
  <c r="W201" i="32"/>
  <c r="S162" i="32"/>
  <c r="T119" i="32"/>
  <c r="S180" i="32"/>
  <c r="U14" i="32"/>
  <c r="AB38" i="32"/>
  <c r="Z56" i="32"/>
  <c r="X99" i="32"/>
  <c r="AB195" i="32"/>
  <c r="AD27" i="32"/>
  <c r="U56" i="32"/>
  <c r="AD72" i="32"/>
  <c r="AC72" i="32"/>
  <c r="V92" i="32"/>
  <c r="AD13" i="32"/>
  <c r="Z87" i="32"/>
  <c r="AE36" i="32"/>
  <c r="AE11" i="32"/>
  <c r="AE148" i="32"/>
  <c r="AE80" i="32"/>
  <c r="AC61" i="32"/>
  <c r="AE22" i="32"/>
  <c r="U7" i="32"/>
  <c r="AA28" i="32"/>
  <c r="T134" i="32"/>
  <c r="S64" i="32"/>
  <c r="S110" i="32"/>
  <c r="AB119" i="32"/>
  <c r="U89" i="32"/>
  <c r="AD163" i="32"/>
  <c r="T202" i="32"/>
  <c r="X120" i="32"/>
  <c r="AA183" i="32"/>
  <c r="AE101" i="32"/>
  <c r="AD136" i="32"/>
  <c r="Z63" i="32"/>
  <c r="AA126" i="32"/>
  <c r="Z161" i="32"/>
  <c r="AD79" i="32"/>
  <c r="X141" i="32"/>
  <c r="V171" i="32"/>
  <c r="V91" i="32"/>
  <c r="W139" i="32"/>
  <c r="AE138" i="32"/>
  <c r="AA32" i="32"/>
  <c r="T96" i="32"/>
  <c r="Z13" i="32"/>
  <c r="V72" i="32"/>
  <c r="Z174" i="32"/>
  <c r="AB55" i="32"/>
  <c r="T129" i="32"/>
  <c r="AA195" i="32"/>
  <c r="AB149" i="32"/>
  <c r="S107" i="32"/>
  <c r="S125" i="32"/>
  <c r="T30" i="32"/>
  <c r="AE51" i="32"/>
  <c r="AE86" i="32"/>
  <c r="X157" i="32"/>
  <c r="Z19" i="32"/>
  <c r="AA51" i="32"/>
  <c r="AD48" i="32"/>
  <c r="AE57" i="32"/>
  <c r="AA85" i="32"/>
  <c r="W151" i="32"/>
  <c r="W77" i="32"/>
  <c r="AB29" i="32"/>
  <c r="T160" i="32"/>
  <c r="T110" i="32"/>
  <c r="AA71" i="32"/>
  <c r="AB32" i="32"/>
  <c r="AD16" i="32"/>
  <c r="G4" i="32"/>
  <c r="S97" i="32"/>
  <c r="V27" i="32"/>
  <c r="V16" i="32"/>
  <c r="S189" i="32"/>
  <c r="S38" i="32"/>
  <c r="AA130" i="32"/>
  <c r="AD192" i="32"/>
  <c r="S201" i="32"/>
  <c r="AD186" i="32"/>
  <c r="AD90" i="32"/>
  <c r="AD28" i="32"/>
  <c r="T21" i="32"/>
  <c r="T40" i="32"/>
  <c r="AB17" i="32"/>
  <c r="AC97" i="32"/>
  <c r="V144" i="32"/>
  <c r="V99" i="32"/>
  <c r="AC194" i="32"/>
  <c r="AC113" i="32"/>
  <c r="V28" i="32"/>
  <c r="T45" i="32"/>
  <c r="AB118" i="32"/>
  <c r="T56" i="32"/>
  <c r="W26" i="32"/>
  <c r="W121" i="32"/>
  <c r="AB140" i="32"/>
  <c r="U141" i="32"/>
  <c r="U96" i="32"/>
  <c r="V108" i="32"/>
  <c r="AC108" i="32"/>
  <c r="W157" i="32"/>
  <c r="AB198" i="32"/>
  <c r="V192" i="32"/>
  <c r="AD33" i="32"/>
  <c r="AB163" i="32"/>
  <c r="W180" i="32"/>
  <c r="V202" i="32"/>
  <c r="AB202" i="32"/>
  <c r="AA111" i="32"/>
  <c r="W19" i="32"/>
  <c r="AD58" i="32"/>
  <c r="AE34" i="32"/>
  <c r="AB24" i="32"/>
  <c r="AE28" i="32"/>
  <c r="AB129" i="32"/>
  <c r="Z59" i="32"/>
  <c r="AB121" i="32"/>
  <c r="AB188" i="32"/>
  <c r="U124" i="32"/>
  <c r="T41" i="32"/>
  <c r="AD17" i="32"/>
  <c r="AD200" i="32"/>
  <c r="AA92" i="32"/>
  <c r="AB165" i="32"/>
  <c r="W72" i="32"/>
  <c r="AB126" i="32"/>
  <c r="V151" i="32"/>
  <c r="U78" i="32"/>
  <c r="AA181" i="32"/>
  <c r="V100" i="32"/>
  <c r="Z192" i="32"/>
  <c r="F2" i="26"/>
  <c r="V137" i="32"/>
  <c r="AB13" i="32"/>
  <c r="AD7" i="32"/>
  <c r="W177" i="32"/>
  <c r="X191" i="32"/>
  <c r="T22" i="32"/>
  <c r="Z193" i="32"/>
  <c r="W176" i="32"/>
  <c r="X49" i="32"/>
  <c r="AC59" i="32"/>
  <c r="V20" i="32"/>
  <c r="AC120" i="32"/>
  <c r="X44" i="32"/>
  <c r="U101" i="32"/>
  <c r="Z172" i="32"/>
  <c r="AA38" i="32"/>
  <c r="W185" i="32"/>
  <c r="V149" i="32"/>
  <c r="AA89" i="32"/>
  <c r="W156" i="32"/>
  <c r="W70" i="32"/>
  <c r="Z117" i="32"/>
  <c r="AA149" i="32"/>
  <c r="Z71" i="32"/>
  <c r="AE179" i="32"/>
  <c r="AA98" i="32"/>
  <c r="AC173" i="32"/>
  <c r="X175" i="32"/>
  <c r="AE41" i="32"/>
  <c r="Z30" i="32"/>
  <c r="AA43" i="32"/>
  <c r="X139" i="32"/>
  <c r="AC102" i="32"/>
  <c r="S27" i="32"/>
  <c r="U194" i="32"/>
  <c r="S130" i="32"/>
  <c r="V45" i="32"/>
  <c r="AD19" i="32"/>
  <c r="X107" i="32"/>
  <c r="AC101" i="32"/>
  <c r="V12" i="32"/>
  <c r="V74" i="32"/>
  <c r="AD162" i="32"/>
  <c r="AE162" i="32"/>
  <c r="U98" i="32"/>
  <c r="V183" i="32"/>
  <c r="V120" i="32"/>
  <c r="AC178" i="32"/>
  <c r="AC12" i="32"/>
  <c r="G2" i="13"/>
  <c r="D2" i="26"/>
  <c r="G2" i="25"/>
  <c r="H4" i="26"/>
  <c r="H2" i="26" s="1"/>
  <c r="AA75" i="26"/>
  <c r="Z62" i="26"/>
  <c r="AE75" i="26"/>
  <c r="X58" i="26"/>
  <c r="T37" i="26"/>
  <c r="W35" i="26"/>
  <c r="AE59" i="26"/>
  <c r="AB58" i="26"/>
  <c r="AB101" i="26"/>
  <c r="AE5" i="26"/>
  <c r="AC116" i="26"/>
  <c r="S14" i="26"/>
  <c r="S49" i="26"/>
  <c r="U108" i="26"/>
  <c r="AD74" i="26"/>
  <c r="AC109" i="26"/>
  <c r="X76" i="26"/>
  <c r="AE103" i="26"/>
  <c r="AE66" i="26"/>
  <c r="AB32" i="26"/>
  <c r="S115" i="26"/>
  <c r="AD77" i="26"/>
  <c r="AA42" i="26"/>
  <c r="V11" i="26"/>
  <c r="AD88" i="26"/>
  <c r="X52" i="26"/>
  <c r="T19" i="26"/>
  <c r="AE99" i="26"/>
  <c r="Z108" i="26"/>
  <c r="AE63" i="26"/>
  <c r="S24" i="26"/>
  <c r="T106" i="26"/>
  <c r="AC61" i="26"/>
  <c r="S22" i="26"/>
  <c r="U101" i="26"/>
  <c r="V57" i="26"/>
  <c r="T18" i="26"/>
  <c r="AC96" i="26"/>
  <c r="V53" i="26"/>
  <c r="X14" i="26"/>
  <c r="AA89" i="26"/>
  <c r="U47" i="26"/>
  <c r="S8" i="26"/>
  <c r="AB80" i="26"/>
  <c r="S120" i="26"/>
  <c r="AE73" i="26"/>
  <c r="AB107" i="26"/>
  <c r="AE62" i="26"/>
  <c r="S105" i="26"/>
  <c r="AA60" i="26"/>
  <c r="V21" i="26"/>
  <c r="AC73" i="26"/>
  <c r="AD11" i="26"/>
  <c r="X54" i="26"/>
  <c r="V102" i="26"/>
  <c r="U29" i="26"/>
  <c r="AD81" i="26"/>
  <c r="T15" i="26"/>
  <c r="V65" i="26"/>
  <c r="X6" i="26"/>
  <c r="T50" i="26"/>
  <c r="Z88" i="26"/>
  <c r="W20" i="26"/>
  <c r="AE49" i="26"/>
  <c r="V88" i="26"/>
  <c r="AB19" i="26"/>
  <c r="AE8" i="26"/>
  <c r="S5" i="26"/>
  <c r="T112" i="26"/>
  <c r="S112" i="26"/>
  <c r="S121" i="26"/>
  <c r="X95" i="26"/>
  <c r="AB12" i="26"/>
  <c r="AA12" i="26"/>
  <c r="T4" i="26"/>
  <c r="V22" i="26"/>
  <c r="U42" i="26"/>
  <c r="V23" i="26"/>
  <c r="X7" i="26"/>
  <c r="AE83" i="26"/>
  <c r="S45" i="26"/>
  <c r="S59" i="26"/>
  <c r="AC66" i="26"/>
  <c r="Z46" i="26"/>
  <c r="S48" i="26"/>
  <c r="AD53" i="26"/>
  <c r="W75" i="26"/>
  <c r="Z90" i="26"/>
  <c r="AA105" i="26"/>
  <c r="S72" i="26"/>
  <c r="S40" i="26"/>
  <c r="AC122" i="26"/>
  <c r="W84" i="26"/>
  <c r="AC53" i="26"/>
  <c r="X11" i="26"/>
  <c r="W77" i="26"/>
  <c r="Z26" i="26"/>
  <c r="U102" i="26"/>
  <c r="T47" i="26"/>
  <c r="W15" i="26"/>
  <c r="S86" i="26"/>
  <c r="T35" i="26"/>
  <c r="S116" i="26"/>
  <c r="AD42" i="26"/>
  <c r="AC86" i="26"/>
  <c r="AC48" i="26"/>
  <c r="AB93" i="26"/>
  <c r="W63" i="26"/>
  <c r="U110" i="26"/>
  <c r="T74" i="26"/>
  <c r="AB122" i="26"/>
  <c r="V45" i="26"/>
  <c r="AD91" i="26"/>
  <c r="S18" i="26"/>
  <c r="U59" i="26"/>
  <c r="AE105" i="26"/>
  <c r="AE27" i="26"/>
  <c r="U70" i="26"/>
  <c r="S118" i="26"/>
  <c r="AD37" i="26"/>
  <c r="T81" i="26"/>
  <c r="U7" i="26"/>
  <c r="AA45" i="26"/>
  <c r="T90" i="26"/>
  <c r="AA119" i="26"/>
  <c r="T11" i="26"/>
  <c r="T44" i="26"/>
  <c r="W81" i="26"/>
  <c r="W120" i="26"/>
  <c r="V39" i="26"/>
  <c r="S76" i="26"/>
  <c r="AD116" i="26"/>
  <c r="S36" i="26"/>
  <c r="X72" i="26"/>
  <c r="V111" i="26"/>
  <c r="AC84" i="26"/>
  <c r="AC119" i="26"/>
  <c r="Z86" i="26"/>
  <c r="Z121" i="26"/>
  <c r="X5" i="26"/>
  <c r="X38" i="26"/>
  <c r="X48" i="26"/>
  <c r="AD106" i="26"/>
  <c r="AE70" i="26"/>
  <c r="AA102" i="26"/>
  <c r="Z32" i="26"/>
  <c r="S52" i="26"/>
  <c r="T33" i="26"/>
  <c r="AA9" i="26"/>
  <c r="W99" i="26"/>
  <c r="AE51" i="26"/>
  <c r="AA66" i="26"/>
  <c r="W74" i="26"/>
  <c r="W52" i="26"/>
  <c r="T53" i="26"/>
  <c r="U60" i="26"/>
  <c r="Z82" i="26"/>
  <c r="V98" i="26"/>
  <c r="AB113" i="26"/>
  <c r="AB75" i="26"/>
  <c r="AC42" i="26"/>
  <c r="V17" i="26"/>
  <c r="AD92" i="26"/>
  <c r="AA57" i="26"/>
  <c r="W13" i="26"/>
  <c r="AA81" i="26"/>
  <c r="S29" i="26"/>
  <c r="W106" i="26"/>
  <c r="X50" i="26"/>
  <c r="X18" i="26"/>
  <c r="U90" i="26"/>
  <c r="U38" i="26"/>
  <c r="AB119" i="26"/>
  <c r="AC44" i="26"/>
  <c r="AE88" i="26"/>
  <c r="AB50" i="26"/>
  <c r="AD95" i="26"/>
  <c r="X65" i="26"/>
  <c r="Z112" i="26"/>
  <c r="W76" i="26"/>
  <c r="C4" i="26"/>
  <c r="U49" i="26"/>
  <c r="S94" i="26"/>
  <c r="AE19" i="26"/>
  <c r="AA61" i="26"/>
  <c r="V108" i="26"/>
  <c r="AD29" i="26"/>
  <c r="Z72" i="26"/>
  <c r="AC120" i="26"/>
  <c r="AC39" i="26"/>
  <c r="X83" i="26"/>
  <c r="W8" i="26"/>
  <c r="AC47" i="26"/>
  <c r="U92" i="26"/>
  <c r="AA121" i="26"/>
  <c r="V12" i="26"/>
  <c r="AC45" i="26"/>
  <c r="W83" i="26"/>
  <c r="U122" i="26"/>
  <c r="AE40" i="26"/>
  <c r="AB79" i="26"/>
  <c r="AB118" i="26"/>
  <c r="AB37" i="26"/>
  <c r="V74" i="26"/>
  <c r="V113" i="26"/>
  <c r="X86" i="26"/>
  <c r="X121" i="26"/>
  <c r="U88" i="26"/>
  <c r="U123" i="26"/>
  <c r="S78" i="26"/>
  <c r="X62" i="26"/>
  <c r="V71" i="26"/>
  <c r="AD49" i="26"/>
  <c r="Z99" i="26"/>
  <c r="T30" i="26"/>
  <c r="AC32" i="26"/>
  <c r="V42" i="26"/>
  <c r="T9" i="26"/>
  <c r="AD113" i="26"/>
  <c r="AD70" i="26"/>
  <c r="U117" i="26"/>
  <c r="V6" i="26"/>
  <c r="S88" i="26"/>
  <c r="AB4" i="26"/>
  <c r="AC4" i="26"/>
  <c r="X16" i="26"/>
  <c r="AD26" i="26"/>
  <c r="Z36" i="26"/>
  <c r="AA36" i="26"/>
  <c r="AB117" i="26"/>
  <c r="V80" i="26"/>
  <c r="W46" i="26"/>
  <c r="X20" i="26"/>
  <c r="AE92" i="26"/>
  <c r="U37" i="26"/>
  <c r="U119" i="26"/>
  <c r="S58" i="26"/>
  <c r="U15" i="26"/>
  <c r="AE85" i="26"/>
  <c r="S44" i="26"/>
  <c r="AC6" i="26"/>
  <c r="AB70" i="26"/>
  <c r="U23" i="26"/>
  <c r="U65" i="26"/>
  <c r="U112" i="26"/>
  <c r="AC71" i="26"/>
  <c r="AE119" i="26"/>
  <c r="T87" i="26"/>
  <c r="S53" i="26"/>
  <c r="AB98" i="26"/>
  <c r="AA25" i="26"/>
  <c r="AC67" i="26"/>
  <c r="Z115" i="26"/>
  <c r="Z37" i="26"/>
  <c r="AE80" i="26"/>
  <c r="U8" i="26"/>
  <c r="W47" i="26"/>
  <c r="S92" i="26"/>
  <c r="V16" i="26"/>
  <c r="W57" i="26"/>
  <c r="AC103" i="26"/>
  <c r="U26" i="26"/>
  <c r="V68" i="26"/>
  <c r="AD115" i="26"/>
  <c r="V107" i="26"/>
  <c r="X27" i="26"/>
  <c r="AD62" i="26"/>
  <c r="AD101" i="26"/>
  <c r="AA22" i="26"/>
  <c r="AB57" i="26"/>
  <c r="W96" i="26"/>
  <c r="AB17" i="26"/>
  <c r="AB52" i="26"/>
  <c r="AE90" i="26"/>
  <c r="X66" i="26"/>
  <c r="X101" i="26"/>
  <c r="U68" i="26"/>
  <c r="U103" i="26"/>
  <c r="W86" i="26"/>
  <c r="V10" i="26"/>
  <c r="AB18" i="26"/>
  <c r="AD86" i="26"/>
  <c r="X155" i="24"/>
  <c r="Z29" i="24"/>
  <c r="Z133" i="24"/>
  <c r="V66" i="24"/>
  <c r="T117" i="24"/>
  <c r="AD144" i="24"/>
  <c r="S145" i="24"/>
  <c r="AD104" i="24"/>
  <c r="S88" i="24"/>
  <c r="AE127" i="24"/>
  <c r="AE138" i="24"/>
  <c r="AA149" i="24"/>
  <c r="AE149" i="24"/>
  <c r="W151" i="24"/>
  <c r="V162" i="24"/>
  <c r="V163" i="24"/>
  <c r="AC165" i="24"/>
  <c r="U166" i="24"/>
  <c r="V155" i="24"/>
  <c r="W76" i="24"/>
  <c r="V191" i="24"/>
  <c r="Z68" i="24"/>
  <c r="W180" i="24"/>
  <c r="W59" i="24"/>
  <c r="AC169" i="24"/>
  <c r="AD55" i="24"/>
  <c r="AA163" i="24"/>
  <c r="S56" i="24"/>
  <c r="V176" i="24"/>
  <c r="AA60" i="24"/>
  <c r="S170" i="24"/>
  <c r="W64" i="24"/>
  <c r="X187" i="24"/>
  <c r="X82" i="24"/>
  <c r="AE4" i="24"/>
  <c r="X106" i="24"/>
  <c r="V22" i="24"/>
  <c r="AA122" i="24"/>
  <c r="X20" i="24"/>
  <c r="W77" i="24"/>
  <c r="T153" i="24"/>
  <c r="AA83" i="24"/>
  <c r="W153" i="24"/>
  <c r="S78" i="24"/>
  <c r="AD146" i="24"/>
  <c r="U16" i="24"/>
  <c r="Z78" i="24"/>
  <c r="AE146" i="24"/>
  <c r="AB14" i="24"/>
  <c r="AD72" i="24"/>
  <c r="AB140" i="24"/>
  <c r="AB11" i="24"/>
  <c r="Z70" i="24"/>
  <c r="X137" i="24"/>
  <c r="AD14" i="24"/>
  <c r="AA70" i="24"/>
  <c r="AA137" i="24"/>
  <c r="AE16" i="24"/>
  <c r="Z73" i="24"/>
  <c r="T141" i="24"/>
  <c r="AE25" i="24"/>
  <c r="V64" i="24"/>
  <c r="U103" i="24"/>
  <c r="AB149" i="24"/>
  <c r="W197" i="24"/>
  <c r="T81" i="24"/>
  <c r="U123" i="24"/>
  <c r="Z168" i="24"/>
  <c r="AE82" i="24"/>
  <c r="S127" i="24"/>
  <c r="S173" i="24"/>
  <c r="AC19" i="24"/>
  <c r="T58" i="24"/>
  <c r="AB96" i="24"/>
  <c r="S142" i="24"/>
  <c r="AD189" i="24"/>
  <c r="Z31" i="24"/>
  <c r="Z71" i="24"/>
  <c r="AC110" i="24"/>
  <c r="AA154" i="24"/>
  <c r="T6" i="24"/>
  <c r="AE44" i="24"/>
  <c r="V83" i="24"/>
  <c r="Z125" i="24"/>
  <c r="W171" i="24"/>
  <c r="AB16" i="24"/>
  <c r="W58" i="24"/>
  <c r="AE96" i="24"/>
  <c r="X140" i="24"/>
  <c r="T188" i="24"/>
  <c r="T30" i="24"/>
  <c r="AC71" i="24"/>
  <c r="T111" i="24"/>
  <c r="AD154" i="24"/>
  <c r="Z92" i="24"/>
  <c r="AD130" i="24"/>
  <c r="U169" i="24"/>
  <c r="AE150" i="24"/>
  <c r="V189" i="24"/>
  <c r="AB137" i="24"/>
  <c r="AB177" i="24"/>
  <c r="T156" i="24"/>
  <c r="AD93" i="24"/>
  <c r="W9" i="24"/>
  <c r="U9" i="24"/>
  <c r="T9" i="24"/>
  <c r="T108" i="24"/>
  <c r="W84" i="24"/>
  <c r="AB93" i="24"/>
  <c r="V180" i="24"/>
  <c r="AC166" i="24"/>
  <c r="X166" i="24"/>
  <c r="Z50" i="24"/>
  <c r="AD53" i="24"/>
  <c r="AC155" i="24"/>
  <c r="AA58" i="24"/>
  <c r="AA50" i="24"/>
  <c r="X179" i="24"/>
  <c r="T146" i="24"/>
  <c r="AB172" i="24"/>
  <c r="W139" i="24"/>
  <c r="AE195" i="24"/>
  <c r="AA162" i="24"/>
  <c r="U189" i="24"/>
  <c r="AD155" i="24"/>
  <c r="Z122" i="24"/>
  <c r="Z200" i="24"/>
  <c r="AD158" i="24"/>
  <c r="U120" i="24"/>
  <c r="T85" i="24"/>
  <c r="AC51" i="24"/>
  <c r="X18" i="24"/>
  <c r="AC179" i="24"/>
  <c r="AA138" i="24"/>
  <c r="U102" i="24"/>
  <c r="W68" i="24"/>
  <c r="S35" i="24"/>
  <c r="W200" i="24"/>
  <c r="AB158" i="24"/>
  <c r="S120" i="24"/>
  <c r="AE84" i="24"/>
  <c r="AA51" i="24"/>
  <c r="V18" i="24"/>
  <c r="AA179" i="24"/>
  <c r="X138" i="24"/>
  <c r="S102" i="24"/>
  <c r="U68" i="24"/>
  <c r="AD34" i="24"/>
  <c r="U200" i="24"/>
  <c r="Z158" i="24"/>
  <c r="AD119" i="24"/>
  <c r="AC84" i="24"/>
  <c r="X51" i="24"/>
  <c r="T18" i="24"/>
  <c r="S179" i="24"/>
  <c r="U138" i="24"/>
  <c r="AC101" i="24"/>
  <c r="AD197" i="24"/>
  <c r="U156" i="24"/>
  <c r="AA117" i="24"/>
  <c r="AC82" i="24"/>
  <c r="X49" i="24"/>
  <c r="S164" i="24"/>
  <c r="AD124" i="24"/>
  <c r="V89" i="24"/>
  <c r="AE55" i="24"/>
  <c r="AA22" i="24"/>
  <c r="V147" i="24"/>
  <c r="U87" i="24"/>
  <c r="AC35" i="24"/>
  <c r="U182" i="24"/>
  <c r="T116" i="24"/>
  <c r="X60" i="24"/>
  <c r="V13" i="24"/>
  <c r="T147" i="24"/>
  <c r="S87" i="24"/>
  <c r="AA35" i="24"/>
  <c r="AB188" i="24"/>
  <c r="U122" i="24"/>
  <c r="W65" i="24"/>
  <c r="V16" i="24"/>
  <c r="V161" i="24"/>
  <c r="AD97" i="24"/>
  <c r="AB44" i="24"/>
  <c r="AD198" i="24"/>
  <c r="AC130" i="24"/>
  <c r="Z72" i="24"/>
  <c r="T160" i="24"/>
  <c r="AA97" i="24"/>
  <c r="X180" i="24"/>
  <c r="AE114" i="24"/>
  <c r="T59" i="24"/>
  <c r="AA12" i="24"/>
  <c r="S117" i="24"/>
  <c r="W32" i="24"/>
  <c r="T137" i="24"/>
  <c r="AD45" i="24"/>
  <c r="V153" i="24"/>
  <c r="W56" i="24"/>
  <c r="U170" i="24"/>
  <c r="AE68" i="24"/>
  <c r="AC197" i="24"/>
  <c r="X164" i="24"/>
  <c r="S191" i="24"/>
  <c r="AB157" i="24"/>
  <c r="W124" i="24"/>
  <c r="AE180" i="24"/>
  <c r="AA147" i="24"/>
  <c r="U174" i="24"/>
  <c r="AD140" i="24"/>
  <c r="Z107" i="24"/>
  <c r="AD181" i="24"/>
  <c r="Z140" i="24"/>
  <c r="S104" i="24"/>
  <c r="T70" i="24"/>
  <c r="AC36" i="24"/>
  <c r="X202" i="24"/>
  <c r="AC160" i="24"/>
  <c r="AE121" i="24"/>
  <c r="AB86" i="24"/>
  <c r="W53" i="24"/>
  <c r="S20" i="24"/>
  <c r="AB181" i="24"/>
  <c r="W140" i="24"/>
  <c r="AD103" i="24"/>
  <c r="AE69" i="24"/>
  <c r="AA36" i="24"/>
  <c r="V202" i="24"/>
  <c r="AA160" i="24"/>
  <c r="AC121" i="24"/>
  <c r="Z86" i="24"/>
  <c r="U53" i="24"/>
  <c r="AD19" i="24"/>
  <c r="Z181" i="24"/>
  <c r="U140" i="24"/>
  <c r="AB103" i="24"/>
  <c r="AC69" i="24"/>
  <c r="X36" i="24"/>
  <c r="S202" i="24"/>
  <c r="W160" i="24"/>
  <c r="Z121" i="24"/>
  <c r="V86" i="24"/>
  <c r="AD178" i="24"/>
  <c r="S138" i="24"/>
  <c r="AA101" i="24"/>
  <c r="AC67" i="24"/>
  <c r="S187" i="24"/>
  <c r="W145" i="24"/>
  <c r="X108" i="24"/>
  <c r="V74" i="24"/>
  <c r="AE40" i="24"/>
  <c r="V186" i="24"/>
  <c r="T119" i="24"/>
  <c r="AE62" i="24"/>
  <c r="AE14" i="24"/>
  <c r="U151" i="24"/>
  <c r="AB89" i="24"/>
  <c r="AE37" i="24"/>
  <c r="V185" i="24"/>
  <c r="AE118" i="24"/>
  <c r="AB62" i="24"/>
  <c r="AC14" i="24"/>
  <c r="W157" i="24"/>
  <c r="X95" i="24"/>
  <c r="Z42" i="24"/>
  <c r="AE198" i="24"/>
  <c r="X131" i="24"/>
  <c r="AB72" i="24"/>
  <c r="AA23" i="24"/>
  <c r="AD167" i="24"/>
  <c r="AA103" i="24"/>
  <c r="AB198" i="24"/>
  <c r="X130" i="24"/>
  <c r="W72" i="24"/>
  <c r="T149" i="24"/>
  <c r="AB88" i="24"/>
  <c r="T37" i="24"/>
  <c r="AC176" i="24"/>
  <c r="AE73" i="24"/>
  <c r="AA200" i="24"/>
  <c r="S92" i="24"/>
  <c r="X15" i="24"/>
  <c r="V106" i="24"/>
  <c r="W25" i="24"/>
  <c r="AE120" i="24"/>
  <c r="V35" i="24"/>
  <c r="T136" i="24"/>
  <c r="AA45" i="24"/>
  <c r="AC163" i="24"/>
  <c r="S64" i="24"/>
  <c r="AD186" i="24"/>
  <c r="T82" i="24"/>
  <c r="Z6" i="24"/>
  <c r="U105" i="24"/>
  <c r="X24" i="24"/>
  <c r="Z135" i="24"/>
  <c r="X44" i="24"/>
  <c r="AC168" i="24"/>
  <c r="U67" i="24"/>
  <c r="T178" i="24"/>
  <c r="AB7" i="24"/>
  <c r="X22" i="24"/>
  <c r="T36" i="24"/>
  <c r="AE47" i="24"/>
  <c r="Z63" i="24"/>
  <c r="V71" i="24"/>
  <c r="S89" i="24"/>
  <c r="V108" i="24"/>
  <c r="AE117" i="24"/>
  <c r="AE148" i="24"/>
  <c r="U172" i="24"/>
  <c r="AB13" i="24"/>
  <c r="T67" i="24"/>
  <c r="AE123" i="24"/>
  <c r="AE159" i="24"/>
  <c r="AD138" i="24"/>
  <c r="U66" i="24"/>
  <c r="W203" i="24"/>
  <c r="S76" i="24"/>
  <c r="AB58" i="24"/>
  <c r="S184" i="24"/>
  <c r="T196" i="24"/>
  <c r="AC162" i="24"/>
  <c r="W189" i="24"/>
  <c r="S156" i="24"/>
  <c r="AB122" i="24"/>
  <c r="V179" i="24"/>
  <c r="AE145" i="24"/>
  <c r="Z172" i="24"/>
  <c r="U139" i="24"/>
  <c r="AD105" i="24"/>
  <c r="AD179" i="24"/>
  <c r="AB138" i="24"/>
  <c r="V102" i="24"/>
  <c r="X68" i="24"/>
  <c r="T35" i="24"/>
  <c r="X200" i="24"/>
  <c r="AC158" i="24"/>
  <c r="T120" i="24"/>
  <c r="S85" i="24"/>
  <c r="AB51" i="24"/>
  <c r="W18" i="24"/>
  <c r="AB179" i="24"/>
  <c r="Z138" i="24"/>
  <c r="T102" i="24"/>
  <c r="V68" i="24"/>
  <c r="AE34" i="24"/>
  <c r="V200" i="24"/>
  <c r="AA158" i="24"/>
  <c r="AE119" i="24"/>
  <c r="AD84" i="24"/>
  <c r="Z51" i="24"/>
  <c r="U18" i="24"/>
  <c r="Z179" i="24"/>
  <c r="W138" i="24"/>
  <c r="AE101" i="24"/>
  <c r="T68" i="24"/>
  <c r="AC34" i="24"/>
  <c r="S200" i="24"/>
  <c r="W158" i="24"/>
  <c r="AB119" i="24"/>
  <c r="AA84" i="24"/>
  <c r="AD176" i="24"/>
  <c r="U136" i="24"/>
  <c r="AD99" i="24"/>
  <c r="T66" i="24"/>
  <c r="S185" i="24"/>
  <c r="W143" i="24"/>
  <c r="AB106" i="24"/>
  <c r="AA72" i="24"/>
  <c r="V39" i="24"/>
  <c r="V182" i="24"/>
  <c r="AA116" i="24"/>
  <c r="Z60" i="24"/>
  <c r="W13" i="24"/>
  <c r="U147" i="24"/>
  <c r="T87" i="24"/>
  <c r="AB35" i="24"/>
  <c r="T182" i="24"/>
  <c r="AC115" i="24"/>
  <c r="W60" i="24"/>
  <c r="U13" i="24"/>
  <c r="AC153" i="24"/>
  <c r="V92" i="24"/>
  <c r="W40" i="24"/>
  <c r="V195" i="24"/>
  <c r="T128" i="24"/>
  <c r="W70" i="24"/>
  <c r="S21" i="24"/>
  <c r="AD163" i="24"/>
  <c r="AE100" i="24"/>
  <c r="S195" i="24"/>
  <c r="AD127" i="24"/>
  <c r="AB69" i="24"/>
  <c r="AA145" i="24"/>
  <c r="AB85" i="24"/>
  <c r="Z34" i="24"/>
  <c r="S172" i="24"/>
  <c r="U69" i="24"/>
  <c r="AA194" i="24"/>
  <c r="Z87" i="24"/>
  <c r="X13" i="24"/>
  <c r="AD101" i="24"/>
  <c r="T22" i="24"/>
  <c r="AC116" i="24"/>
  <c r="S32" i="24"/>
  <c r="AD131" i="24"/>
  <c r="S42" i="24"/>
  <c r="AE158" i="24"/>
  <c r="AA59" i="24"/>
  <c r="AA180" i="24"/>
  <c r="T77" i="24"/>
  <c r="T4" i="24"/>
  <c r="T100" i="24"/>
  <c r="AC20" i="24"/>
  <c r="S130" i="24"/>
  <c r="U41" i="24"/>
  <c r="X162" i="24"/>
  <c r="AA63" i="24"/>
  <c r="V166" i="24"/>
  <c r="U201" i="24"/>
  <c r="AC15" i="24"/>
  <c r="U29" i="24"/>
  <c r="T41" i="24"/>
  <c r="Z54" i="24"/>
  <c r="S63" i="24"/>
  <c r="U80" i="24"/>
  <c r="T99" i="24"/>
  <c r="U108" i="24"/>
  <c r="AC138" i="24"/>
  <c r="AD148" i="24"/>
  <c r="AE7" i="24"/>
  <c r="S51" i="24"/>
  <c r="X103" i="24"/>
  <c r="V138" i="24"/>
  <c r="S103" i="24"/>
  <c r="AA39" i="24"/>
  <c r="T157" i="24"/>
  <c r="W26" i="24"/>
  <c r="U17" i="24"/>
  <c r="W190" i="24"/>
  <c r="AA113" i="24"/>
  <c r="AA128" i="24"/>
  <c r="X117" i="24"/>
  <c r="AD36" i="24"/>
  <c r="S180" i="24"/>
  <c r="X97" i="24"/>
  <c r="AE144" i="24"/>
  <c r="V124" i="24"/>
  <c r="AD87" i="24"/>
  <c r="AB32" i="24"/>
  <c r="AD26" i="24"/>
  <c r="AC33" i="24"/>
  <c r="AD33" i="24"/>
  <c r="AE33" i="24"/>
  <c r="AD40" i="24"/>
  <c r="AA55" i="24"/>
  <c r="T57" i="24"/>
  <c r="U57" i="24"/>
  <c r="X50" i="24"/>
  <c r="V27" i="24"/>
  <c r="AC119" i="24"/>
  <c r="AB20" i="24"/>
  <c r="V110" i="24"/>
  <c r="Z12" i="24"/>
  <c r="X110" i="24"/>
  <c r="AB17" i="24"/>
  <c r="W105" i="24"/>
  <c r="AC17" i="24"/>
  <c r="AE105" i="24"/>
  <c r="U15" i="24"/>
  <c r="Z101" i="24"/>
  <c r="S18" i="24"/>
  <c r="W111" i="24"/>
  <c r="W35" i="24"/>
  <c r="AE136" i="24"/>
  <c r="T49" i="24"/>
  <c r="AA159" i="24"/>
  <c r="S57" i="24"/>
  <c r="T183" i="24"/>
  <c r="W46" i="24"/>
  <c r="AB108" i="24"/>
  <c r="V187" i="24"/>
  <c r="S112" i="24"/>
  <c r="W188" i="24"/>
  <c r="AB109" i="24"/>
  <c r="AD184" i="24"/>
  <c r="X42" i="24"/>
  <c r="AA106" i="24"/>
  <c r="AE181" i="24"/>
  <c r="AC37" i="24"/>
  <c r="V104" i="24"/>
  <c r="W178" i="24"/>
  <c r="AD37" i="24"/>
  <c r="U98" i="24"/>
  <c r="AC171" i="24"/>
  <c r="Z40" i="24"/>
  <c r="V101" i="24"/>
  <c r="T175" i="24"/>
  <c r="AA40" i="24"/>
  <c r="W101" i="24"/>
  <c r="AA175" i="24"/>
  <c r="V44" i="24"/>
  <c r="AA82" i="24"/>
  <c r="S123" i="24"/>
  <c r="W170" i="24"/>
  <c r="X59" i="24"/>
  <c r="T98" i="24"/>
  <c r="Z143" i="24"/>
  <c r="Z191" i="24"/>
  <c r="Z103" i="24"/>
  <c r="AB145" i="24"/>
  <c r="AB193" i="24"/>
  <c r="T38" i="24"/>
  <c r="X76" i="24"/>
  <c r="U116" i="24"/>
  <c r="AD162" i="24"/>
  <c r="W8" i="24"/>
  <c r="U48" i="24"/>
  <c r="AD89" i="24"/>
  <c r="T131" i="24"/>
  <c r="V177" i="24"/>
  <c r="V23" i="24"/>
  <c r="AA61" i="24"/>
  <c r="W100" i="24"/>
  <c r="W146" i="24"/>
  <c r="S194" i="24"/>
  <c r="AB36" i="24"/>
  <c r="S75" i="24"/>
  <c r="AA114" i="24"/>
  <c r="T163" i="24"/>
  <c r="AA8" i="24"/>
  <c r="X48" i="24"/>
  <c r="X88" i="24"/>
  <c r="Z129" i="24"/>
  <c r="Z175" i="24"/>
  <c r="AD110" i="24"/>
  <c r="U149" i="24"/>
  <c r="Z187" i="24"/>
  <c r="AA167" i="24"/>
  <c r="S116" i="24"/>
  <c r="W154" i="24"/>
  <c r="S196" i="24"/>
  <c r="X174" i="24"/>
  <c r="T110" i="25"/>
  <c r="AE105" i="25"/>
  <c r="X96" i="25"/>
  <c r="V91" i="25"/>
  <c r="S85" i="25"/>
  <c r="S78" i="25"/>
  <c r="U72" i="25"/>
  <c r="AE65" i="25"/>
  <c r="W60" i="25"/>
  <c r="T56" i="25"/>
  <c r="AA50" i="25"/>
  <c r="T44" i="25"/>
  <c r="AD38" i="25"/>
  <c r="AD32" i="25"/>
  <c r="AB28" i="25"/>
  <c r="S23" i="25"/>
  <c r="Z17" i="25"/>
  <c r="X14" i="25"/>
  <c r="AA8" i="25"/>
  <c r="AC6" i="25"/>
  <c r="Z104" i="25"/>
  <c r="U96" i="25"/>
  <c r="AB89" i="25"/>
  <c r="AB84" i="25"/>
  <c r="AE77" i="25"/>
  <c r="T72" i="25"/>
  <c r="AC108" i="25"/>
  <c r="U100" i="25"/>
  <c r="Z94" i="25"/>
  <c r="T88" i="25"/>
  <c r="AA81" i="25"/>
  <c r="T75" i="25"/>
  <c r="T69" i="25"/>
  <c r="AB63" i="25"/>
  <c r="AA58" i="25"/>
  <c r="S53" i="25"/>
  <c r="Z47" i="25"/>
  <c r="AA41" i="25"/>
  <c r="AE35" i="25"/>
  <c r="S31" i="25"/>
  <c r="AE25" i="25"/>
  <c r="X20" i="25"/>
  <c r="AD15" i="25"/>
  <c r="X9" i="25"/>
  <c r="AA7" i="25"/>
  <c r="AB5" i="25"/>
  <c r="AB108" i="25"/>
  <c r="T100" i="25"/>
  <c r="X93" i="25"/>
  <c r="AD87" i="25"/>
  <c r="S81" i="25"/>
  <c r="S75" i="25"/>
  <c r="S69" i="25"/>
  <c r="AA63" i="25"/>
  <c r="AE57" i="25"/>
  <c r="AE52" i="25"/>
  <c r="T47" i="25"/>
  <c r="X41" i="25"/>
  <c r="AE106" i="25"/>
  <c r="AE97" i="25"/>
  <c r="X91" i="25"/>
  <c r="W85" i="25"/>
  <c r="AC78" i="25"/>
  <c r="AE72" i="25"/>
  <c r="AB66" i="25"/>
  <c r="Z60" i="25"/>
  <c r="V56" i="25"/>
  <c r="AC50" i="25"/>
  <c r="X44" i="25"/>
  <c r="X39" i="25"/>
  <c r="X34" i="25"/>
  <c r="AD28" i="25"/>
  <c r="AA23" i="25"/>
  <c r="AB17" i="25"/>
  <c r="AA14" i="25"/>
  <c r="T10" i="25"/>
  <c r="AD8" i="25"/>
  <c r="AE6" i="25"/>
  <c r="AD106" i="25"/>
  <c r="AA96" i="25"/>
  <c r="W91" i="25"/>
  <c r="V85" i="25"/>
  <c r="W100" i="25"/>
  <c r="AA91" i="25"/>
  <c r="U82" i="25"/>
  <c r="AB74" i="25"/>
  <c r="AC65" i="25"/>
  <c r="AC59" i="25"/>
  <c r="T53" i="25"/>
  <c r="X45" i="25"/>
  <c r="AA38" i="25"/>
  <c r="W32" i="25"/>
  <c r="AC26" i="25"/>
  <c r="T20" i="25"/>
  <c r="V12" i="25"/>
  <c r="AD5" i="25"/>
  <c r="G4" i="25"/>
  <c r="AE99" i="25"/>
  <c r="AA89" i="25"/>
  <c r="T82" i="25"/>
  <c r="S74" i="25"/>
  <c r="AB65" i="25"/>
  <c r="V59" i="25"/>
  <c r="AD52" i="25"/>
  <c r="V45" i="25"/>
  <c r="W38" i="25"/>
  <c r="V32" i="25"/>
  <c r="AB26" i="25"/>
  <c r="AC19" i="25"/>
  <c r="AC5" i="25"/>
  <c r="F4" i="25"/>
  <c r="F2" i="25" s="1"/>
  <c r="AB111" i="25"/>
  <c r="AA99" i="25"/>
  <c r="Z89" i="25"/>
  <c r="AD81" i="25"/>
  <c r="T73" i="25"/>
  <c r="AA65" i="25"/>
  <c r="U59" i="25"/>
  <c r="AC52" i="25"/>
  <c r="U45" i="25"/>
  <c r="AE37" i="25"/>
  <c r="U32" i="25"/>
  <c r="S26" i="25"/>
  <c r="AB19" i="25"/>
  <c r="AD14" i="25"/>
  <c r="AA5" i="25"/>
  <c r="E4" i="25"/>
  <c r="AA111" i="25"/>
  <c r="Z99" i="25"/>
  <c r="X89" i="25"/>
  <c r="AE80" i="25"/>
  <c r="S73" i="25"/>
  <c r="Z65" i="25"/>
  <c r="AE58" i="25"/>
  <c r="AB52" i="25"/>
  <c r="W44" i="25"/>
  <c r="AD37" i="25"/>
  <c r="T32" i="25"/>
  <c r="AB25" i="25"/>
  <c r="AA19" i="25"/>
  <c r="AB14" i="25"/>
  <c r="Z5" i="25"/>
  <c r="Z107" i="25"/>
  <c r="AC95" i="25"/>
  <c r="AB87" i="25"/>
  <c r="AB78" i="25"/>
  <c r="AB69" i="25"/>
  <c r="AE62" i="25"/>
  <c r="AA56" i="25"/>
  <c r="AE49" i="25"/>
  <c r="Z43" i="25"/>
  <c r="AD35" i="25"/>
  <c r="AA29" i="25"/>
  <c r="S25" i="25"/>
  <c r="AD16" i="25"/>
  <c r="W13" i="25"/>
  <c r="T11" i="25"/>
  <c r="T107" i="25"/>
  <c r="Z95" i="25"/>
  <c r="AD85" i="25"/>
  <c r="W77" i="25"/>
  <c r="Z69" i="25"/>
  <c r="AA62" i="25"/>
  <c r="U56" i="25"/>
  <c r="X49" i="25"/>
  <c r="AD41" i="25"/>
  <c r="U35" i="25"/>
  <c r="T29" i="25"/>
  <c r="AE22" i="25"/>
  <c r="AA16" i="25"/>
  <c r="U13" i="25"/>
  <c r="AE4" i="25"/>
  <c r="U107" i="25"/>
  <c r="AA95" i="25"/>
  <c r="AA87" i="25"/>
  <c r="Z77" i="25"/>
  <c r="AA69" i="25"/>
  <c r="AD62" i="25"/>
  <c r="W56" i="25"/>
  <c r="AA49" i="25"/>
  <c r="AE41" i="25"/>
  <c r="V35" i="25"/>
  <c r="W29" i="25"/>
  <c r="Z23" i="25"/>
  <c r="AB16" i="25"/>
  <c r="V13" i="25"/>
  <c r="S11" i="25"/>
  <c r="Z102" i="25"/>
  <c r="V88" i="25"/>
  <c r="AE74" i="25"/>
  <c r="X62" i="25"/>
  <c r="W53" i="25"/>
  <c r="W41" i="25"/>
  <c r="AA31" i="25"/>
  <c r="V22" i="25"/>
  <c r="W14" i="25"/>
  <c r="X7" i="25"/>
  <c r="V4" i="25"/>
  <c r="T4" i="25"/>
  <c r="W102" i="25"/>
  <c r="AA85" i="25"/>
  <c r="AC74" i="25"/>
  <c r="V62" i="25"/>
  <c r="T51" i="25"/>
  <c r="AC40" i="25"/>
  <c r="U31" i="25"/>
  <c r="AE21" i="25"/>
  <c r="U14" i="25"/>
  <c r="V10" i="25"/>
  <c r="U7" i="25"/>
  <c r="U4" i="25"/>
  <c r="U102" i="25"/>
  <c r="Z85" i="25"/>
  <c r="AC72" i="25"/>
  <c r="AE61" i="25"/>
  <c r="S51" i="25"/>
  <c r="AB40" i="25"/>
  <c r="AE30" i="25"/>
  <c r="AC21" i="25"/>
  <c r="U10" i="25"/>
  <c r="X99" i="25"/>
  <c r="X85" i="25"/>
  <c r="AD71" i="25"/>
  <c r="X60" i="25"/>
  <c r="AD50" i="25"/>
  <c r="X40" i="25"/>
  <c r="V30" i="25"/>
  <c r="AB21" i="25"/>
  <c r="S10" i="25"/>
  <c r="AD6" i="25"/>
  <c r="AB98" i="25"/>
  <c r="U84" i="25"/>
  <c r="AB71" i="25"/>
  <c r="V60" i="25"/>
  <c r="AB50" i="25"/>
  <c r="V40" i="25"/>
  <c r="AB29" i="25"/>
  <c r="S21" i="25"/>
  <c r="T13" i="25"/>
  <c r="AB6" i="25"/>
  <c r="AE110" i="25"/>
  <c r="T95" i="25"/>
  <c r="U79" i="25"/>
  <c r="T68" i="25"/>
  <c r="W57" i="25"/>
  <c r="AC47" i="25"/>
  <c r="U36" i="25"/>
  <c r="AD27" i="25"/>
  <c r="X17" i="25"/>
  <c r="Z12" i="25"/>
  <c r="AC110" i="25"/>
  <c r="V93" i="25"/>
  <c r="T79" i="25"/>
  <c r="AE67" i="25"/>
  <c r="AC56" i="25"/>
  <c r="S47" i="25"/>
  <c r="T36" i="25"/>
  <c r="AE26" i="25"/>
  <c r="W16" i="25"/>
  <c r="W12" i="25"/>
  <c r="X5" i="25"/>
  <c r="AA110" i="25"/>
  <c r="T93" i="25"/>
  <c r="AE78" i="25"/>
  <c r="AD67" i="25"/>
  <c r="AB56" i="25"/>
  <c r="AE46" i="25"/>
  <c r="AE34" i="25"/>
  <c r="AD26" i="25"/>
  <c r="U16" i="25"/>
  <c r="AA11" i="25"/>
  <c r="AE8" i="25"/>
  <c r="W5" i="25"/>
  <c r="AC107" i="25"/>
  <c r="Z92" i="25"/>
  <c r="AD78" i="25"/>
  <c r="U67" i="25"/>
  <c r="AA55" i="25"/>
  <c r="V46" i="25"/>
  <c r="AB34" i="25"/>
  <c r="X25" i="25"/>
  <c r="T16" i="25"/>
  <c r="Z11" i="25"/>
  <c r="AB8" i="25"/>
  <c r="V5" i="25"/>
  <c r="AE95" i="25"/>
  <c r="U75" i="25"/>
  <c r="W54" i="25"/>
  <c r="Z34" i="25"/>
  <c r="AA17" i="25"/>
  <c r="AC9" i="25"/>
  <c r="AD95" i="25"/>
  <c r="AA71" i="25"/>
  <c r="AC53" i="25"/>
  <c r="W34" i="25"/>
  <c r="S16" i="25"/>
  <c r="AB9" i="25"/>
  <c r="V95" i="25"/>
  <c r="AC69" i="25"/>
  <c r="AB53" i="25"/>
  <c r="AC32" i="25"/>
  <c r="AE15" i="25"/>
  <c r="U95" i="25"/>
  <c r="V69" i="25"/>
  <c r="S50" i="25"/>
  <c r="AB32" i="25"/>
  <c r="Z8" i="25"/>
  <c r="V89" i="25"/>
  <c r="AA66" i="25"/>
  <c r="T48" i="25"/>
  <c r="AC28" i="25"/>
  <c r="S89" i="25"/>
  <c r="AC64" i="25"/>
  <c r="AD43" i="25"/>
  <c r="X28" i="25"/>
  <c r="AC12" i="25"/>
  <c r="AA6" i="25"/>
  <c r="AD82" i="25"/>
  <c r="T60" i="25"/>
  <c r="U25" i="25"/>
  <c r="W11" i="25"/>
  <c r="AA107" i="25"/>
  <c r="AC82" i="25"/>
  <c r="S60" i="25"/>
  <c r="AB41" i="25"/>
  <c r="T25" i="25"/>
  <c r="V11" i="25"/>
  <c r="X57" i="25"/>
  <c r="AA102" i="25"/>
  <c r="AD75" i="25"/>
  <c r="Z54" i="25"/>
  <c r="T37" i="25"/>
  <c r="X19" i="25"/>
  <c r="AE9" i="25"/>
  <c r="Z4" i="25"/>
  <c r="W8" i="25"/>
  <c r="AB91" i="25"/>
  <c r="AC48" i="25"/>
  <c r="AE28" i="25"/>
  <c r="V83" i="25"/>
  <c r="AD63" i="25"/>
  <c r="AC43" i="25"/>
  <c r="W25" i="25"/>
  <c r="AB12" i="25"/>
  <c r="S6" i="25"/>
  <c r="AE82" i="25"/>
  <c r="AC63" i="25"/>
  <c r="AB43" i="25"/>
  <c r="V25" i="25"/>
  <c r="AA12" i="25"/>
  <c r="AA43" i="25"/>
  <c r="S107" i="25"/>
  <c r="W79" i="25"/>
  <c r="AE59" i="25"/>
  <c r="U40" i="25"/>
  <c r="AD22" i="25"/>
  <c r="U11" i="25"/>
  <c r="U5" i="25"/>
  <c r="AB103" i="25"/>
  <c r="V77" i="25"/>
  <c r="AB58" i="25"/>
  <c r="AE38" i="25"/>
  <c r="W22" i="25"/>
  <c r="T5" i="25"/>
  <c r="AA103" i="25"/>
  <c r="AB76" i="25"/>
  <c r="AB37" i="25"/>
  <c r="Z20" i="25"/>
  <c r="AD4" i="25"/>
  <c r="AC102" i="25"/>
  <c r="AE75" i="25"/>
  <c r="AA54" i="25"/>
  <c r="AA37" i="25"/>
  <c r="Z19" i="25"/>
  <c r="AA4" i="25"/>
  <c r="AA98" i="25"/>
  <c r="AA75" i="25"/>
  <c r="X54" i="25"/>
  <c r="AA34" i="25"/>
  <c r="AB18" i="25"/>
  <c r="AD9" i="25"/>
  <c r="X4" i="25"/>
  <c r="AC91" i="25"/>
  <c r="Z68" i="25"/>
  <c r="W49" i="25"/>
  <c r="AA32" i="25"/>
  <c r="X68" i="25"/>
  <c r="U8" i="25"/>
  <c r="Z14" i="25"/>
  <c r="U89" i="25"/>
  <c r="X65" i="25"/>
  <c r="S48" i="25"/>
  <c r="AA28" i="25"/>
  <c r="AB7" i="25"/>
  <c r="T89" i="25"/>
  <c r="W65" i="25"/>
  <c r="AE43" i="25"/>
  <c r="Z28" i="25"/>
  <c r="AD12" i="25"/>
  <c r="Z7" i="25"/>
  <c r="AA131" i="23"/>
  <c r="T99" i="23"/>
  <c r="AD18" i="23"/>
  <c r="AD175" i="23"/>
  <c r="AD55" i="23"/>
  <c r="AD103" i="23"/>
  <c r="AD19" i="23"/>
  <c r="AD195" i="23"/>
  <c r="T56" i="23"/>
  <c r="Z195" i="23"/>
  <c r="AE55" i="23"/>
  <c r="S181" i="23"/>
  <c r="AC55" i="23"/>
  <c r="U178" i="23"/>
  <c r="AB55" i="23"/>
  <c r="Z131" i="23"/>
  <c r="X19" i="23"/>
  <c r="AD108" i="23"/>
  <c r="U18" i="23"/>
  <c r="AB110" i="23"/>
  <c r="V18" i="23"/>
  <c r="V132" i="23"/>
  <c r="AA86" i="23"/>
  <c r="W103" i="23"/>
  <c r="S99" i="23"/>
  <c r="U87" i="23"/>
  <c r="V33" i="23"/>
  <c r="T33" i="23"/>
  <c r="S33" i="23"/>
  <c r="AB201" i="23"/>
  <c r="T31" i="23"/>
  <c r="V68" i="23"/>
  <c r="W33" i="23"/>
  <c r="AD198" i="23"/>
  <c r="W198" i="23"/>
  <c r="AE175" i="23"/>
  <c r="Z141" i="23"/>
  <c r="S85" i="23"/>
  <c r="AB160" i="23"/>
  <c r="AC145" i="23"/>
  <c r="Z85" i="23"/>
  <c r="T83" i="23"/>
  <c r="O24" i="34"/>
  <c r="O291" i="34"/>
  <c r="G276" i="34"/>
  <c r="O276" i="34" s="1"/>
  <c r="O27" i="34"/>
  <c r="O44" i="34"/>
  <c r="O293" i="34"/>
  <c r="O64" i="34"/>
  <c r="O22" i="34"/>
  <c r="O70" i="34"/>
  <c r="H18" i="34"/>
  <c r="O18" i="34" s="1"/>
  <c r="O26" i="34"/>
  <c r="O35" i="34"/>
  <c r="O40" i="34"/>
  <c r="O45" i="34"/>
  <c r="O50" i="34"/>
  <c r="O74" i="34"/>
  <c r="O60" i="34"/>
  <c r="O299" i="34"/>
  <c r="O42" i="34"/>
  <c r="O29" i="34"/>
  <c r="O283" i="34"/>
  <c r="O189" i="34"/>
  <c r="O58" i="34"/>
  <c r="O194" i="34"/>
  <c r="O39" i="34"/>
  <c r="O201" i="34"/>
  <c r="O284" i="34"/>
  <c r="O296" i="34"/>
  <c r="O186" i="34"/>
  <c r="O195" i="34"/>
  <c r="O48" i="34"/>
  <c r="O204" i="34"/>
  <c r="O20" i="34"/>
  <c r="H148" i="34"/>
  <c r="O54" i="34"/>
  <c r="O190" i="34"/>
  <c r="O73" i="34"/>
  <c r="O203" i="34"/>
  <c r="O289" i="34"/>
  <c r="O65" i="34"/>
  <c r="O280" i="34"/>
  <c r="O47" i="34"/>
  <c r="O52" i="34"/>
  <c r="O21" i="34"/>
  <c r="O193" i="34"/>
  <c r="O187" i="34"/>
  <c r="O199" i="34"/>
  <c r="O197" i="34"/>
  <c r="O202" i="34"/>
  <c r="O191" i="34"/>
  <c r="O294" i="34"/>
  <c r="O295" i="34"/>
  <c r="O278" i="34"/>
  <c r="O285" i="34"/>
  <c r="O279" i="34"/>
  <c r="O55" i="34"/>
  <c r="O33" i="34"/>
  <c r="O61" i="34"/>
  <c r="O290" i="34"/>
  <c r="O63" i="34"/>
  <c r="O49" i="34"/>
  <c r="O66" i="34"/>
  <c r="O281" i="34"/>
  <c r="O57" i="34"/>
  <c r="O28" i="34"/>
  <c r="O30" i="34"/>
  <c r="O53" i="34"/>
  <c r="O19" i="34"/>
  <c r="O34" i="34"/>
  <c r="O23" i="34"/>
  <c r="O25" i="34"/>
  <c r="O36" i="34"/>
  <c r="O287" i="34"/>
  <c r="O62" i="34"/>
  <c r="O46" i="34"/>
  <c r="O288" i="34"/>
  <c r="O69" i="34"/>
  <c r="O51" i="34"/>
  <c r="O277" i="34"/>
  <c r="O38" i="34"/>
  <c r="O56" i="34"/>
  <c r="O286" i="34"/>
  <c r="O32" i="34"/>
  <c r="J212" i="34" a="1"/>
  <c r="J212" i="34" s="1"/>
  <c r="O43" i="34"/>
  <c r="O71" i="34"/>
  <c r="O297" i="34"/>
  <c r="O68" i="34"/>
  <c r="G18" i="34" a="1"/>
  <c r="G18" i="34" s="1"/>
  <c r="O75" i="34"/>
  <c r="C212" i="34"/>
  <c r="G212" i="34" s="1" a="1"/>
  <c r="H212" i="34" a="1"/>
  <c r="C83" i="34" a="1"/>
  <c r="O331" i="34"/>
  <c r="O330" i="34"/>
  <c r="O320" i="34"/>
  <c r="O310" i="34"/>
  <c r="H276" i="34"/>
  <c r="O308" i="34"/>
  <c r="O329" i="34"/>
  <c r="O319" i="34"/>
  <c r="O309" i="34"/>
  <c r="O318" i="34"/>
  <c r="O328" i="34"/>
  <c r="O327" i="34"/>
  <c r="O317" i="34"/>
  <c r="O307" i="34"/>
  <c r="O300" i="34"/>
  <c r="O326" i="34"/>
  <c r="O316" i="34"/>
  <c r="O306" i="34"/>
  <c r="O315" i="34"/>
  <c r="O302" i="34"/>
  <c r="O314" i="34"/>
  <c r="O323" i="34"/>
  <c r="O301" i="34"/>
  <c r="O313" i="34"/>
  <c r="O325" i="34"/>
  <c r="O312" i="34"/>
  <c r="O324" i="34"/>
  <c r="O311" i="34"/>
  <c r="O322" i="34"/>
  <c r="O305" i="34"/>
  <c r="O304" i="34"/>
  <c r="O321" i="34"/>
  <c r="O303" i="34"/>
  <c r="O332" i="34"/>
  <c r="G148" i="34"/>
  <c r="O148" i="34" s="1"/>
  <c r="O156" i="34"/>
  <c r="O152" i="34"/>
  <c r="O181" i="34"/>
  <c r="O177" i="34"/>
  <c r="O173" i="34"/>
  <c r="O169" i="34"/>
  <c r="O165" i="34"/>
  <c r="O161" i="34"/>
  <c r="O159" i="34"/>
  <c r="O155" i="34"/>
  <c r="O151" i="34"/>
  <c r="O184" i="34"/>
  <c r="O180" i="34"/>
  <c r="O176" i="34"/>
  <c r="O172" i="34"/>
  <c r="O168" i="34"/>
  <c r="O164" i="34"/>
  <c r="O160" i="34"/>
  <c r="O182" i="34"/>
  <c r="O171" i="34"/>
  <c r="O150" i="34"/>
  <c r="O178" i="34"/>
  <c r="O153" i="34"/>
  <c r="O183" i="34"/>
  <c r="O163" i="34"/>
  <c r="O170" i="34"/>
  <c r="O175" i="34"/>
  <c r="O162" i="34"/>
  <c r="O158" i="34"/>
  <c r="O174" i="34"/>
  <c r="O154" i="34"/>
  <c r="O149" i="34"/>
  <c r="O167" i="34"/>
  <c r="O179" i="34"/>
  <c r="O157" i="34"/>
  <c r="O166" i="34"/>
  <c r="E2" i="26"/>
  <c r="G2" i="32"/>
  <c r="G2" i="24"/>
  <c r="C2" i="25"/>
  <c r="C2" i="26"/>
  <c r="D2" i="23"/>
  <c r="C2" i="24"/>
  <c r="C2" i="13"/>
  <c r="F2" i="23"/>
  <c r="C2" i="32"/>
  <c r="C2" i="23"/>
  <c r="V248" i="17"/>
  <c r="AA243" i="17"/>
  <c r="T241" i="17"/>
  <c r="AA238" i="17"/>
  <c r="T236" i="17"/>
  <c r="AA233" i="17"/>
  <c r="T231" i="17"/>
  <c r="AA228" i="17"/>
  <c r="T226" i="17"/>
  <c r="AA223" i="17"/>
  <c r="T221" i="17"/>
  <c r="AA218" i="17"/>
  <c r="T216" i="17"/>
  <c r="AA213" i="17"/>
  <c r="T211" i="17"/>
  <c r="AC247" i="17"/>
  <c r="V243" i="17"/>
  <c r="AC240" i="17"/>
  <c r="V238" i="17"/>
  <c r="AC235" i="17"/>
  <c r="V233" i="17"/>
  <c r="AC230" i="17"/>
  <c r="V228" i="17"/>
  <c r="AC225" i="17"/>
  <c r="V223" i="17"/>
  <c r="AC220" i="17"/>
  <c r="V218" i="17"/>
  <c r="AC215" i="17"/>
  <c r="V213" i="17"/>
  <c r="AC210" i="17"/>
  <c r="V208" i="17"/>
  <c r="AE205" i="17"/>
  <c r="AE203" i="17"/>
  <c r="V202" i="17"/>
  <c r="AA200" i="17"/>
  <c r="AE198" i="17"/>
  <c r="V197" i="17"/>
  <c r="AA195" i="17"/>
  <c r="AE193" i="17"/>
  <c r="V192" i="17"/>
  <c r="AC248" i="17"/>
  <c r="Z243" i="17"/>
  <c r="AA240" i="17"/>
  <c r="AC237" i="17"/>
  <c r="T235" i="17"/>
  <c r="V232" i="17"/>
  <c r="AA229" i="17"/>
  <c r="AC226" i="17"/>
  <c r="T224" i="17"/>
  <c r="V221" i="17"/>
  <c r="Z218" i="17"/>
  <c r="AA215" i="17"/>
  <c r="AC212" i="17"/>
  <c r="T210" i="17"/>
  <c r="Z207" i="17"/>
  <c r="T205" i="17"/>
  <c r="U203" i="17"/>
  <c r="X201" i="17"/>
  <c r="AB199" i="17"/>
  <c r="AE197" i="17"/>
  <c r="U196" i="17"/>
  <c r="X194" i="17"/>
  <c r="AB192" i="17"/>
  <c r="AE190" i="17"/>
  <c r="V189" i="17"/>
  <c r="AA187" i="17"/>
  <c r="AE185" i="17"/>
  <c r="V184" i="17"/>
  <c r="AA182" i="17"/>
  <c r="AE180" i="17"/>
  <c r="V179" i="17"/>
  <c r="AA177" i="17"/>
  <c r="AE175" i="17"/>
  <c r="V174" i="17"/>
  <c r="AA172" i="17"/>
  <c r="AE170" i="17"/>
  <c r="V169" i="17"/>
  <c r="AA167" i="17"/>
  <c r="AE165" i="17"/>
  <c r="V164" i="17"/>
  <c r="AA162" i="17"/>
  <c r="AE160" i="17"/>
  <c r="V159" i="17"/>
  <c r="AA157" i="17"/>
  <c r="AE155" i="17"/>
  <c r="V154" i="17"/>
  <c r="AA152" i="17"/>
  <c r="AE150" i="17"/>
  <c r="V149" i="17"/>
  <c r="AA147" i="17"/>
  <c r="AE145" i="17"/>
  <c r="V144" i="17"/>
  <c r="AA142" i="17"/>
  <c r="AE140" i="17"/>
  <c r="V139" i="17"/>
  <c r="AA137" i="17"/>
  <c r="AE135" i="17"/>
  <c r="V134" i="17"/>
  <c r="AA132" i="17"/>
  <c r="AE130" i="17"/>
  <c r="V129" i="17"/>
  <c r="AA127" i="17"/>
  <c r="AE125" i="17"/>
  <c r="V124" i="17"/>
  <c r="AA122" i="17"/>
  <c r="AE120" i="17"/>
  <c r="V119" i="17"/>
  <c r="AA117" i="17"/>
  <c r="AE115" i="17"/>
  <c r="V114" i="17"/>
  <c r="AA112" i="17"/>
  <c r="AE110" i="17"/>
  <c r="V109" i="17"/>
  <c r="AA107" i="17"/>
  <c r="AE105" i="17"/>
  <c r="V104" i="17"/>
  <c r="AA102" i="17"/>
  <c r="AE100" i="17"/>
  <c r="V99" i="17"/>
  <c r="AA97" i="17"/>
  <c r="AE95" i="17"/>
  <c r="V94" i="17"/>
  <c r="AA92" i="17"/>
  <c r="AE90" i="17"/>
  <c r="V89" i="17"/>
  <c r="AA87" i="17"/>
  <c r="AE85" i="17"/>
  <c r="V84" i="17"/>
  <c r="AA82" i="17"/>
  <c r="AE80" i="17"/>
  <c r="V79" i="17"/>
  <c r="AA77" i="17"/>
  <c r="AE75" i="17"/>
  <c r="V74" i="17"/>
  <c r="AA72" i="17"/>
  <c r="AE70" i="17"/>
  <c r="V69" i="17"/>
  <c r="AA67" i="17"/>
  <c r="AE65" i="17"/>
  <c r="V64" i="17"/>
  <c r="AA62" i="17"/>
  <c r="AE60" i="17"/>
  <c r="V59" i="17"/>
  <c r="AA57" i="17"/>
  <c r="AE55" i="17"/>
  <c r="V54" i="17"/>
  <c r="AA52" i="17"/>
  <c r="AE50" i="17"/>
  <c r="V49" i="17"/>
  <c r="AA47" i="17"/>
  <c r="AE45" i="17"/>
  <c r="V44" i="17"/>
  <c r="AA42" i="17"/>
  <c r="AE40" i="17"/>
  <c r="V39" i="17"/>
  <c r="AA37" i="17"/>
  <c r="AE35" i="17"/>
  <c r="V34" i="17"/>
  <c r="AA32" i="17"/>
  <c r="AE30" i="17"/>
  <c r="V29" i="17"/>
  <c r="AA27" i="17"/>
  <c r="AE25" i="17"/>
  <c r="V24" i="17"/>
  <c r="AA22" i="17"/>
  <c r="AE20" i="17"/>
  <c r="V19" i="17"/>
  <c r="AA17" i="17"/>
  <c r="AE15" i="17"/>
  <c r="AC14" i="17"/>
  <c r="AA13" i="17"/>
  <c r="X12" i="17"/>
  <c r="V11" i="17"/>
  <c r="T10" i="17"/>
  <c r="AE5" i="17"/>
  <c r="AC4" i="17"/>
  <c r="AA248" i="17"/>
  <c r="U243" i="17"/>
  <c r="Z240" i="17"/>
  <c r="AB237" i="17"/>
  <c r="S235" i="17"/>
  <c r="U232" i="17"/>
  <c r="Z229" i="17"/>
  <c r="AB226" i="17"/>
  <c r="S224" i="17"/>
  <c r="U221" i="17"/>
  <c r="U218" i="17"/>
  <c r="Z215" i="17"/>
  <c r="AB212" i="17"/>
  <c r="S210" i="17"/>
  <c r="V207" i="17"/>
  <c r="S205" i="17"/>
  <c r="T203" i="17"/>
  <c r="W201" i="17"/>
  <c r="AA199" i="17"/>
  <c r="AD197" i="17"/>
  <c r="T196" i="17"/>
  <c r="W194" i="17"/>
  <c r="AA192" i="17"/>
  <c r="AD190" i="17"/>
  <c r="U189" i="17"/>
  <c r="Z187" i="17"/>
  <c r="AD185" i="17"/>
  <c r="U184" i="17"/>
  <c r="Z182" i="17"/>
  <c r="AD180" i="17"/>
  <c r="U179" i="17"/>
  <c r="Z177" i="17"/>
  <c r="AD175" i="17"/>
  <c r="U174" i="17"/>
  <c r="Z172" i="17"/>
  <c r="AD170" i="17"/>
  <c r="U169" i="17"/>
  <c r="Z167" i="17"/>
  <c r="AD165" i="17"/>
  <c r="U164" i="17"/>
  <c r="Z162" i="17"/>
  <c r="AD160" i="17"/>
  <c r="U159" i="17"/>
  <c r="Z157" i="17"/>
  <c r="AD155" i="17"/>
  <c r="U154" i="17"/>
  <c r="Z152" i="17"/>
  <c r="AD150" i="17"/>
  <c r="U149" i="17"/>
  <c r="Z147" i="17"/>
  <c r="AD145" i="17"/>
  <c r="U144" i="17"/>
  <c r="Z142" i="17"/>
  <c r="AD140" i="17"/>
  <c r="U139" i="17"/>
  <c r="Z137" i="17"/>
  <c r="AD135" i="17"/>
  <c r="U134" i="17"/>
  <c r="Z132" i="17"/>
  <c r="AD130" i="17"/>
  <c r="U129" i="17"/>
  <c r="Z127" i="17"/>
  <c r="AD125" i="17"/>
  <c r="U124" i="17"/>
  <c r="Z122" i="17"/>
  <c r="AD120" i="17"/>
  <c r="U119" i="17"/>
  <c r="Z117" i="17"/>
  <c r="AD115" i="17"/>
  <c r="U114" i="17"/>
  <c r="Z112" i="17"/>
  <c r="AD110" i="17"/>
  <c r="U109" i="17"/>
  <c r="Z107" i="17"/>
  <c r="AD105" i="17"/>
  <c r="U104" i="17"/>
  <c r="Z102" i="17"/>
  <c r="AD100" i="17"/>
  <c r="U99" i="17"/>
  <c r="Z97" i="17"/>
  <c r="AD95" i="17"/>
  <c r="U94" i="17"/>
  <c r="Z92" i="17"/>
  <c r="AD90" i="17"/>
  <c r="U89" i="17"/>
  <c r="Z87" i="17"/>
  <c r="AD85" i="17"/>
  <c r="U84" i="17"/>
  <c r="Z82" i="17"/>
  <c r="AD80" i="17"/>
  <c r="U79" i="17"/>
  <c r="Z77" i="17"/>
  <c r="AD75" i="17"/>
  <c r="U74" i="17"/>
  <c r="Z72" i="17"/>
  <c r="AD70" i="17"/>
  <c r="U69" i="17"/>
  <c r="Z67" i="17"/>
  <c r="AD65" i="17"/>
  <c r="U64" i="17"/>
  <c r="Z62" i="17"/>
  <c r="AD60" i="17"/>
  <c r="U59" i="17"/>
  <c r="Z57" i="17"/>
  <c r="AD55" i="17"/>
  <c r="U54" i="17"/>
  <c r="Z52" i="17"/>
  <c r="AD50" i="17"/>
  <c r="U49" i="17"/>
  <c r="Z47" i="17"/>
  <c r="AD45" i="17"/>
  <c r="U44" i="17"/>
  <c r="Z42" i="17"/>
  <c r="AD40" i="17"/>
  <c r="U39" i="17"/>
  <c r="Z37" i="17"/>
  <c r="AD35" i="17"/>
  <c r="U34" i="17"/>
  <c r="Z32" i="17"/>
  <c r="AD30" i="17"/>
  <c r="U29" i="17"/>
  <c r="Z27" i="17"/>
  <c r="AD25" i="17"/>
  <c r="U24" i="17"/>
  <c r="Z22" i="17"/>
  <c r="AD20" i="17"/>
  <c r="U19" i="17"/>
  <c r="Z17" i="17"/>
  <c r="AD15" i="17"/>
  <c r="AB14" i="17"/>
  <c r="Z13" i="17"/>
  <c r="W12" i="17"/>
  <c r="U11" i="17"/>
  <c r="S10" i="17"/>
  <c r="AD5" i="17"/>
  <c r="AB4" i="17"/>
  <c r="T248" i="17"/>
  <c r="T243" i="17"/>
  <c r="V240" i="17"/>
  <c r="AA237" i="17"/>
  <c r="AC234" i="17"/>
  <c r="T232" i="17"/>
  <c r="V229" i="17"/>
  <c r="AA226" i="17"/>
  <c r="AC223" i="17"/>
  <c r="S221" i="17"/>
  <c r="T218" i="17"/>
  <c r="V215" i="17"/>
  <c r="AA212" i="17"/>
  <c r="AC209" i="17"/>
  <c r="U207" i="17"/>
  <c r="AE204" i="17"/>
  <c r="S203" i="17"/>
  <c r="V201" i="17"/>
  <c r="Z199" i="17"/>
  <c r="AC197" i="17"/>
  <c r="S196" i="17"/>
  <c r="V194" i="17"/>
  <c r="Z192" i="17"/>
  <c r="AC190" i="17"/>
  <c r="T189" i="17"/>
  <c r="X187" i="17"/>
  <c r="AC185" i="17"/>
  <c r="T184" i="17"/>
  <c r="X182" i="17"/>
  <c r="AC180" i="17"/>
  <c r="T179" i="17"/>
  <c r="X177" i="17"/>
  <c r="AC175" i="17"/>
  <c r="T174" i="17"/>
  <c r="X172" i="17"/>
  <c r="AC170" i="17"/>
  <c r="T169" i="17"/>
  <c r="X167" i="17"/>
  <c r="AC165" i="17"/>
  <c r="T164" i="17"/>
  <c r="X162" i="17"/>
  <c r="AC160" i="17"/>
  <c r="T159" i="17"/>
  <c r="X157" i="17"/>
  <c r="AC155" i="17"/>
  <c r="T154" i="17"/>
  <c r="X152" i="17"/>
  <c r="AC150" i="17"/>
  <c r="T149" i="17"/>
  <c r="X147" i="17"/>
  <c r="AC145" i="17"/>
  <c r="T144" i="17"/>
  <c r="X142" i="17"/>
  <c r="AC140" i="17"/>
  <c r="T139" i="17"/>
  <c r="X137" i="17"/>
  <c r="AC135" i="17"/>
  <c r="T134" i="17"/>
  <c r="X132" i="17"/>
  <c r="AC130" i="17"/>
  <c r="T129" i="17"/>
  <c r="X127" i="17"/>
  <c r="AC125" i="17"/>
  <c r="T124" i="17"/>
  <c r="X122" i="17"/>
  <c r="AC120" i="17"/>
  <c r="T119" i="17"/>
  <c r="X117" i="17"/>
  <c r="AC115" i="17"/>
  <c r="T114" i="17"/>
  <c r="X112" i="17"/>
  <c r="AC110" i="17"/>
  <c r="T109" i="17"/>
  <c r="X107" i="17"/>
  <c r="AC105" i="17"/>
  <c r="T104" i="17"/>
  <c r="X102" i="17"/>
  <c r="AC100" i="17"/>
  <c r="T99" i="17"/>
  <c r="X97" i="17"/>
  <c r="AC95" i="17"/>
  <c r="T94" i="17"/>
  <c r="X92" i="17"/>
  <c r="AC90" i="17"/>
  <c r="T89" i="17"/>
  <c r="X87" i="17"/>
  <c r="AC85" i="17"/>
  <c r="T84" i="17"/>
  <c r="X82" i="17"/>
  <c r="AC80" i="17"/>
  <c r="T79" i="17"/>
  <c r="X77" i="17"/>
  <c r="AC75" i="17"/>
  <c r="T74" i="17"/>
  <c r="X72" i="17"/>
  <c r="AC70" i="17"/>
  <c r="T69" i="17"/>
  <c r="X67" i="17"/>
  <c r="AC65" i="17"/>
  <c r="T64" i="17"/>
  <c r="X62" i="17"/>
  <c r="AC60" i="17"/>
  <c r="T59" i="17"/>
  <c r="X57" i="17"/>
  <c r="AC55" i="17"/>
  <c r="T54" i="17"/>
  <c r="X52" i="17"/>
  <c r="AC50" i="17"/>
  <c r="T49" i="17"/>
  <c r="X47" i="17"/>
  <c r="AC45" i="17"/>
  <c r="T44" i="17"/>
  <c r="X42" i="17"/>
  <c r="AC40" i="17"/>
  <c r="T39" i="17"/>
  <c r="X37" i="17"/>
  <c r="AC35" i="17"/>
  <c r="T34" i="17"/>
  <c r="X32" i="17"/>
  <c r="AC30" i="17"/>
  <c r="T29" i="17"/>
  <c r="X27" i="17"/>
  <c r="AC25" i="17"/>
  <c r="T24" i="17"/>
  <c r="X22" i="17"/>
  <c r="AC20" i="17"/>
  <c r="T19" i="17"/>
  <c r="X17" i="17"/>
  <c r="AC15" i="17"/>
  <c r="AA14" i="17"/>
  <c r="X13" i="17"/>
  <c r="V12" i="17"/>
  <c r="T11" i="17"/>
  <c r="AE6" i="17"/>
  <c r="AC5" i="17"/>
  <c r="AA4" i="17"/>
  <c r="AA247" i="17"/>
  <c r="S243" i="17"/>
  <c r="U240" i="17"/>
  <c r="Z237" i="17"/>
  <c r="AB234" i="17"/>
  <c r="S232" i="17"/>
  <c r="U229" i="17"/>
  <c r="Z226" i="17"/>
  <c r="AB223" i="17"/>
  <c r="AB220" i="17"/>
  <c r="S218" i="17"/>
  <c r="U215" i="17"/>
  <c r="Z212" i="17"/>
  <c r="AB209" i="17"/>
  <c r="T207" i="17"/>
  <c r="AC204" i="17"/>
  <c r="AE202" i="17"/>
  <c r="U201" i="17"/>
  <c r="X199" i="17"/>
  <c r="AB197" i="17"/>
  <c r="AE195" i="17"/>
  <c r="U194" i="17"/>
  <c r="X192" i="17"/>
  <c r="AB190" i="17"/>
  <c r="S189" i="17"/>
  <c r="W187" i="17"/>
  <c r="AB185" i="17"/>
  <c r="S184" i="17"/>
  <c r="W182" i="17"/>
  <c r="AB180" i="17"/>
  <c r="S179" i="17"/>
  <c r="W177" i="17"/>
  <c r="AB175" i="17"/>
  <c r="S174" i="17"/>
  <c r="W172" i="17"/>
  <c r="AB170" i="17"/>
  <c r="S169" i="17"/>
  <c r="W167" i="17"/>
  <c r="AB165" i="17"/>
  <c r="S164" i="17"/>
  <c r="W162" i="17"/>
  <c r="AB160" i="17"/>
  <c r="S159" i="17"/>
  <c r="W157" i="17"/>
  <c r="AB155" i="17"/>
  <c r="S154" i="17"/>
  <c r="W152" i="17"/>
  <c r="AB150" i="17"/>
  <c r="S149" i="17"/>
  <c r="W147" i="17"/>
  <c r="AB145" i="17"/>
  <c r="S144" i="17"/>
  <c r="W142" i="17"/>
  <c r="AB140" i="17"/>
  <c r="S139" i="17"/>
  <c r="W137" i="17"/>
  <c r="AB135" i="17"/>
  <c r="S134" i="17"/>
  <c r="W132" i="17"/>
  <c r="AB130" i="17"/>
  <c r="S129" i="17"/>
  <c r="W127" i="17"/>
  <c r="AB125" i="17"/>
  <c r="S124" i="17"/>
  <c r="W122" i="17"/>
  <c r="AB120" i="17"/>
  <c r="S119" i="17"/>
  <c r="W117" i="17"/>
  <c r="AB115" i="17"/>
  <c r="S114" i="17"/>
  <c r="W112" i="17"/>
  <c r="AB110" i="17"/>
  <c r="S109" i="17"/>
  <c r="W107" i="17"/>
  <c r="AB105" i="17"/>
  <c r="S104" i="17"/>
  <c r="W102" i="17"/>
  <c r="AB100" i="17"/>
  <c r="S99" i="17"/>
  <c r="W97" i="17"/>
  <c r="AB95" i="17"/>
  <c r="S94" i="17"/>
  <c r="W92" i="17"/>
  <c r="AB90" i="17"/>
  <c r="S89" i="17"/>
  <c r="W87" i="17"/>
  <c r="AB85" i="17"/>
  <c r="S84" i="17"/>
  <c r="W82" i="17"/>
  <c r="AB80" i="17"/>
  <c r="S79" i="17"/>
  <c r="W77" i="17"/>
  <c r="AB75" i="17"/>
  <c r="S74" i="17"/>
  <c r="W72" i="17"/>
  <c r="AB70" i="17"/>
  <c r="S69" i="17"/>
  <c r="W67" i="17"/>
  <c r="AB65" i="17"/>
  <c r="S64" i="17"/>
  <c r="W62" i="17"/>
  <c r="AB60" i="17"/>
  <c r="S59" i="17"/>
  <c r="W57" i="17"/>
  <c r="AB55" i="17"/>
  <c r="S54" i="17"/>
  <c r="W52" i="17"/>
  <c r="AB50" i="17"/>
  <c r="S49" i="17"/>
  <c r="W47" i="17"/>
  <c r="AB45" i="17"/>
  <c r="S44" i="17"/>
  <c r="W42" i="17"/>
  <c r="AB40" i="17"/>
  <c r="S39" i="17"/>
  <c r="W37" i="17"/>
  <c r="AB35" i="17"/>
  <c r="S34" i="17"/>
  <c r="W32" i="17"/>
  <c r="AB30" i="17"/>
  <c r="S29" i="17"/>
  <c r="W27" i="17"/>
  <c r="AB25" i="17"/>
  <c r="S24" i="17"/>
  <c r="W22" i="17"/>
  <c r="AB20" i="17"/>
  <c r="S19" i="17"/>
  <c r="W17" i="17"/>
  <c r="AB15" i="17"/>
  <c r="Z14" i="17"/>
  <c r="W13" i="17"/>
  <c r="U12" i="17"/>
  <c r="S11" i="17"/>
  <c r="AD6" i="17"/>
  <c r="AB5" i="17"/>
  <c r="V247" i="17"/>
  <c r="AC242" i="17"/>
  <c r="T240" i="17"/>
  <c r="V237" i="17"/>
  <c r="AA234" i="17"/>
  <c r="AC231" i="17"/>
  <c r="T229" i="17"/>
  <c r="V226" i="17"/>
  <c r="Z223" i="17"/>
  <c r="AA220" i="17"/>
  <c r="AC217" i="17"/>
  <c r="T215" i="17"/>
  <c r="V212" i="17"/>
  <c r="AA209" i="17"/>
  <c r="S207" i="17"/>
  <c r="AB204" i="17"/>
  <c r="AD202" i="17"/>
  <c r="T201" i="17"/>
  <c r="W199" i="17"/>
  <c r="AA197" i="17"/>
  <c r="AD195" i="17"/>
  <c r="T194" i="17"/>
  <c r="W192" i="17"/>
  <c r="AA190" i="17"/>
  <c r="AE188" i="17"/>
  <c r="V187" i="17"/>
  <c r="AA185" i="17"/>
  <c r="AE183" i="17"/>
  <c r="V182" i="17"/>
  <c r="AA180" i="17"/>
  <c r="AE178" i="17"/>
  <c r="V177" i="17"/>
  <c r="AA175" i="17"/>
  <c r="AE173" i="17"/>
  <c r="V172" i="17"/>
  <c r="AA170" i="17"/>
  <c r="AE168" i="17"/>
  <c r="V167" i="17"/>
  <c r="AA165" i="17"/>
  <c r="AE163" i="17"/>
  <c r="V162" i="17"/>
  <c r="AA160" i="17"/>
  <c r="AE158" i="17"/>
  <c r="V157" i="17"/>
  <c r="AA155" i="17"/>
  <c r="AE153" i="17"/>
  <c r="V152" i="17"/>
  <c r="AA150" i="17"/>
  <c r="AE148" i="17"/>
  <c r="V147" i="17"/>
  <c r="AA145" i="17"/>
  <c r="AE143" i="17"/>
  <c r="V142" i="17"/>
  <c r="AA140" i="17"/>
  <c r="AE138" i="17"/>
  <c r="V137" i="17"/>
  <c r="AA135" i="17"/>
  <c r="AE133" i="17"/>
  <c r="V132" i="17"/>
  <c r="AA130" i="17"/>
  <c r="AE128" i="17"/>
  <c r="V127" i="17"/>
  <c r="AA125" i="17"/>
  <c r="AE123" i="17"/>
  <c r="V122" i="17"/>
  <c r="AA120" i="17"/>
  <c r="AE118" i="17"/>
  <c r="V117" i="17"/>
  <c r="AA115" i="17"/>
  <c r="AE113" i="17"/>
  <c r="V112" i="17"/>
  <c r="AA110" i="17"/>
  <c r="AE108" i="17"/>
  <c r="V107" i="17"/>
  <c r="AA105" i="17"/>
  <c r="AE103" i="17"/>
  <c r="V102" i="17"/>
  <c r="AA100" i="17"/>
  <c r="AE98" i="17"/>
  <c r="V97" i="17"/>
  <c r="AA95" i="17"/>
  <c r="AE93" i="17"/>
  <c r="V92" i="17"/>
  <c r="AA90" i="17"/>
  <c r="AE88" i="17"/>
  <c r="V87" i="17"/>
  <c r="AA85" i="17"/>
  <c r="AE83" i="17"/>
  <c r="V82" i="17"/>
  <c r="AA80" i="17"/>
  <c r="AE78" i="17"/>
  <c r="V77" i="17"/>
  <c r="AA75" i="17"/>
  <c r="AE73" i="17"/>
  <c r="V72" i="17"/>
  <c r="AA70" i="17"/>
  <c r="AE68" i="17"/>
  <c r="AC246" i="17"/>
  <c r="AA242" i="17"/>
  <c r="AC239" i="17"/>
  <c r="T237" i="17"/>
  <c r="V234" i="17"/>
  <c r="V246" i="17"/>
  <c r="V242" i="17"/>
  <c r="AA239" i="17"/>
  <c r="AC236" i="17"/>
  <c r="T234" i="17"/>
  <c r="AC245" i="17"/>
  <c r="T242" i="17"/>
  <c r="V239" i="17"/>
  <c r="AA236" i="17"/>
  <c r="AC233" i="17"/>
  <c r="S231" i="17"/>
  <c r="T228" i="17"/>
  <c r="V225" i="17"/>
  <c r="AA222" i="17"/>
  <c r="AC219" i="17"/>
  <c r="T217" i="17"/>
  <c r="V214" i="17"/>
  <c r="AA211" i="17"/>
  <c r="AC208" i="17"/>
  <c r="U206" i="17"/>
  <c r="T204" i="17"/>
  <c r="W202" i="17"/>
  <c r="Z200" i="17"/>
  <c r="AC198" i="17"/>
  <c r="S197" i="17"/>
  <c r="V195" i="17"/>
  <c r="Z193" i="17"/>
  <c r="AC191" i="17"/>
  <c r="T190" i="17"/>
  <c r="X188" i="17"/>
  <c r="AC186" i="17"/>
  <c r="T185" i="17"/>
  <c r="X183" i="17"/>
  <c r="AC181" i="17"/>
  <c r="T180" i="17"/>
  <c r="X178" i="17"/>
  <c r="AC176" i="17"/>
  <c r="T175" i="17"/>
  <c r="X173" i="17"/>
  <c r="AC171" i="17"/>
  <c r="T170" i="17"/>
  <c r="X168" i="17"/>
  <c r="AC166" i="17"/>
  <c r="T165" i="17"/>
  <c r="X163" i="17"/>
  <c r="AC161" i="17"/>
  <c r="T160" i="17"/>
  <c r="X158" i="17"/>
  <c r="AC156" i="17"/>
  <c r="T155" i="17"/>
  <c r="X153" i="17"/>
  <c r="AC151" i="17"/>
  <c r="T150" i="17"/>
  <c r="X148" i="17"/>
  <c r="AC146" i="17"/>
  <c r="T145" i="17"/>
  <c r="X143" i="17"/>
  <c r="AC141" i="17"/>
  <c r="T140" i="17"/>
  <c r="X138" i="17"/>
  <c r="AC136" i="17"/>
  <c r="T135" i="17"/>
  <c r="X133" i="17"/>
  <c r="AC131" i="17"/>
  <c r="T130" i="17"/>
  <c r="X128" i="17"/>
  <c r="AC126" i="17"/>
  <c r="T125" i="17"/>
  <c r="X123" i="17"/>
  <c r="AC121" i="17"/>
  <c r="T120" i="17"/>
  <c r="X118" i="17"/>
  <c r="AC116" i="17"/>
  <c r="T115" i="17"/>
  <c r="X113" i="17"/>
  <c r="AC111" i="17"/>
  <c r="T110" i="17"/>
  <c r="X108" i="17"/>
  <c r="AC106" i="17"/>
  <c r="T105" i="17"/>
  <c r="X103" i="17"/>
  <c r="AC101" i="17"/>
  <c r="T100" i="17"/>
  <c r="X98" i="17"/>
  <c r="AC96" i="17"/>
  <c r="T95" i="17"/>
  <c r="X93" i="17"/>
  <c r="AC91" i="17"/>
  <c r="T90" i="17"/>
  <c r="X88" i="17"/>
  <c r="AC86" i="17"/>
  <c r="T85" i="17"/>
  <c r="X83" i="17"/>
  <c r="AC81" i="17"/>
  <c r="T80" i="17"/>
  <c r="X78" i="17"/>
  <c r="AC76" i="17"/>
  <c r="T75" i="17"/>
  <c r="X73" i="17"/>
  <c r="AC71" i="17"/>
  <c r="T70" i="17"/>
  <c r="X68" i="17"/>
  <c r="AC66" i="17"/>
  <c r="T65" i="17"/>
  <c r="X63" i="17"/>
  <c r="AC61" i="17"/>
  <c r="T60" i="17"/>
  <c r="X58" i="17"/>
  <c r="AC56" i="17"/>
  <c r="T55" i="17"/>
  <c r="X53" i="17"/>
  <c r="AC51" i="17"/>
  <c r="V244" i="17"/>
  <c r="T239" i="17"/>
  <c r="Z234" i="17"/>
  <c r="V230" i="17"/>
  <c r="U226" i="17"/>
  <c r="V222" i="17"/>
  <c r="AC218" i="17"/>
  <c r="Z214" i="17"/>
  <c r="AA210" i="17"/>
  <c r="AA206" i="17"/>
  <c r="AB203" i="17"/>
  <c r="S201" i="17"/>
  <c r="AA198" i="17"/>
  <c r="W196" i="17"/>
  <c r="AA193" i="17"/>
  <c r="V191" i="17"/>
  <c r="AB188" i="17"/>
  <c r="X186" i="17"/>
  <c r="AD183" i="17"/>
  <c r="AA181" i="17"/>
  <c r="X179" i="17"/>
  <c r="AD176" i="17"/>
  <c r="AA174" i="17"/>
  <c r="S172" i="17"/>
  <c r="AC169" i="17"/>
  <c r="U167" i="17"/>
  <c r="AE164" i="17"/>
  <c r="AC162" i="17"/>
  <c r="U160" i="17"/>
  <c r="AE157" i="17"/>
  <c r="W155" i="17"/>
  <c r="T153" i="17"/>
  <c r="Z150" i="17"/>
  <c r="V148" i="17"/>
  <c r="T146" i="17"/>
  <c r="Z143" i="17"/>
  <c r="V141" i="17"/>
  <c r="AB138" i="17"/>
  <c r="X136" i="17"/>
  <c r="AD133" i="17"/>
  <c r="AA131" i="17"/>
  <c r="X129" i="17"/>
  <c r="AD126" i="17"/>
  <c r="AA124" i="17"/>
  <c r="S122" i="17"/>
  <c r="AC119" i="17"/>
  <c r="U117" i="17"/>
  <c r="AE114" i="17"/>
  <c r="T244" i="17"/>
  <c r="S239" i="17"/>
  <c r="U234" i="17"/>
  <c r="U230" i="17"/>
  <c r="S226" i="17"/>
  <c r="U222" i="17"/>
  <c r="AB218" i="17"/>
  <c r="U214" i="17"/>
  <c r="Z210" i="17"/>
  <c r="Z206" i="17"/>
  <c r="AA203" i="17"/>
  <c r="AE200" i="17"/>
  <c r="Z198" i="17"/>
  <c r="V196" i="17"/>
  <c r="X193" i="17"/>
  <c r="U191" i="17"/>
  <c r="AA188" i="17"/>
  <c r="W186" i="17"/>
  <c r="AC183" i="17"/>
  <c r="Z181" i="17"/>
  <c r="W179" i="17"/>
  <c r="AB176" i="17"/>
  <c r="Z174" i="17"/>
  <c r="AE171" i="17"/>
  <c r="AB169" i="17"/>
  <c r="T167" i="17"/>
  <c r="AD164" i="17"/>
  <c r="AB162" i="17"/>
  <c r="S160" i="17"/>
  <c r="AD157" i="17"/>
  <c r="V155" i="17"/>
  <c r="S153" i="17"/>
  <c r="X150" i="17"/>
  <c r="U148" i="17"/>
  <c r="S146" i="17"/>
  <c r="W143" i="17"/>
  <c r="U141" i="17"/>
  <c r="AA138" i="17"/>
  <c r="W136" i="17"/>
  <c r="AC133" i="17"/>
  <c r="Z131" i="17"/>
  <c r="W129" i="17"/>
  <c r="AB126" i="17"/>
  <c r="Z124" i="17"/>
  <c r="AE121" i="17"/>
  <c r="AB119" i="17"/>
  <c r="T117" i="17"/>
  <c r="AD114" i="17"/>
  <c r="AB112" i="17"/>
  <c r="S110" i="17"/>
  <c r="AD107" i="17"/>
  <c r="V105" i="17"/>
  <c r="S103" i="17"/>
  <c r="X100" i="17"/>
  <c r="U98" i="17"/>
  <c r="S96" i="17"/>
  <c r="W93" i="17"/>
  <c r="U91" i="17"/>
  <c r="AA88" i="17"/>
  <c r="W86" i="17"/>
  <c r="AC83" i="17"/>
  <c r="Z81" i="17"/>
  <c r="W79" i="17"/>
  <c r="AB76" i="17"/>
  <c r="Z74" i="17"/>
  <c r="AE71" i="17"/>
  <c r="AB69" i="17"/>
  <c r="U67" i="17"/>
  <c r="S65" i="17"/>
  <c r="AE62" i="17"/>
  <c r="Z60" i="17"/>
  <c r="W58" i="17"/>
  <c r="V56" i="17"/>
  <c r="AD53" i="17"/>
  <c r="AB51" i="17"/>
  <c r="AB49" i="17"/>
  <c r="AB47" i="17"/>
  <c r="W45" i="17"/>
  <c r="W43" i="17"/>
  <c r="W41" i="17"/>
  <c r="W39" i="17"/>
  <c r="S37" i="17"/>
  <c r="S35" i="17"/>
  <c r="S33" i="17"/>
  <c r="S31" i="17"/>
  <c r="AB28" i="17"/>
  <c r="AB26" i="17"/>
  <c r="AB24" i="17"/>
  <c r="AB22" i="17"/>
  <c r="W20" i="17"/>
  <c r="W18" i="17"/>
  <c r="W16" i="17"/>
  <c r="AD14" i="17"/>
  <c r="S13" i="17"/>
  <c r="Z10" i="17"/>
  <c r="S9" i="17"/>
  <c r="AB7" i="17"/>
  <c r="U6" i="17"/>
  <c r="AC243" i="17"/>
  <c r="AC238" i="17"/>
  <c r="S234" i="17"/>
  <c r="T230" i="17"/>
  <c r="AB225" i="17"/>
  <c r="T222" i="17"/>
  <c r="AB217" i="17"/>
  <c r="T214" i="17"/>
  <c r="V210" i="17"/>
  <c r="V206" i="17"/>
  <c r="Z203" i="17"/>
  <c r="AD200" i="17"/>
  <c r="X198" i="17"/>
  <c r="AC195" i="17"/>
  <c r="W193" i="17"/>
  <c r="T191" i="17"/>
  <c r="Z188" i="17"/>
  <c r="V186" i="17"/>
  <c r="AB183" i="17"/>
  <c r="X181" i="17"/>
  <c r="AD178" i="17"/>
  <c r="AA176" i="17"/>
  <c r="X174" i="17"/>
  <c r="AD171" i="17"/>
  <c r="AA169" i="17"/>
  <c r="S167" i="17"/>
  <c r="AC164" i="17"/>
  <c r="U162" i="17"/>
  <c r="AE159" i="17"/>
  <c r="AC157" i="17"/>
  <c r="U155" i="17"/>
  <c r="AE152" i="17"/>
  <c r="W150" i="17"/>
  <c r="T148" i="17"/>
  <c r="Z145" i="17"/>
  <c r="V143" i="17"/>
  <c r="T141" i="17"/>
  <c r="Z138" i="17"/>
  <c r="V136" i="17"/>
  <c r="AB133" i="17"/>
  <c r="X131" i="17"/>
  <c r="AD128" i="17"/>
  <c r="AA126" i="17"/>
  <c r="X124" i="17"/>
  <c r="AD121" i="17"/>
  <c r="AA119" i="17"/>
  <c r="S117" i="17"/>
  <c r="AC114" i="17"/>
  <c r="U112" i="17"/>
  <c r="AE109" i="17"/>
  <c r="AC107" i="17"/>
  <c r="U105" i="17"/>
  <c r="AE102" i="17"/>
  <c r="W100" i="17"/>
  <c r="T98" i="17"/>
  <c r="Z95" i="17"/>
  <c r="V93" i="17"/>
  <c r="T91" i="17"/>
  <c r="Z88" i="17"/>
  <c r="V86" i="17"/>
  <c r="AB83" i="17"/>
  <c r="X81" i="17"/>
  <c r="AD78" i="17"/>
  <c r="AA76" i="17"/>
  <c r="X74" i="17"/>
  <c r="AD71" i="17"/>
  <c r="AA69" i="17"/>
  <c r="T67" i="17"/>
  <c r="AE64" i="17"/>
  <c r="AD62" i="17"/>
  <c r="X60" i="17"/>
  <c r="V58" i="17"/>
  <c r="U56" i="17"/>
  <c r="AC53" i="17"/>
  <c r="AA51" i="17"/>
  <c r="AA49" i="17"/>
  <c r="V47" i="17"/>
  <c r="V45" i="17"/>
  <c r="V43" i="17"/>
  <c r="V41" i="17"/>
  <c r="AE38" i="17"/>
  <c r="AE36" i="17"/>
  <c r="AE34" i="17"/>
  <c r="AE32" i="17"/>
  <c r="AA30" i="17"/>
  <c r="AA28" i="17"/>
  <c r="AA26" i="17"/>
  <c r="AA24" i="17"/>
  <c r="V22" i="17"/>
  <c r="V20" i="17"/>
  <c r="V18" i="17"/>
  <c r="V16" i="17"/>
  <c r="X14" i="17"/>
  <c r="AE11" i="17"/>
  <c r="X10" i="17"/>
  <c r="AA7" i="17"/>
  <c r="T6" i="17"/>
  <c r="AB243" i="17"/>
  <c r="AB238" i="17"/>
  <c r="AB233" i="17"/>
  <c r="S230" i="17"/>
  <c r="AA225" i="17"/>
  <c r="S222" i="17"/>
  <c r="AA217" i="17"/>
  <c r="S214" i="17"/>
  <c r="U210" i="17"/>
  <c r="T206" i="17"/>
  <c r="X203" i="17"/>
  <c r="AC200" i="17"/>
  <c r="W198" i="17"/>
  <c r="AB195" i="17"/>
  <c r="V193" i="17"/>
  <c r="S191" i="17"/>
  <c r="W188" i="17"/>
  <c r="U186" i="17"/>
  <c r="AA183" i="17"/>
  <c r="W181" i="17"/>
  <c r="AC178" i="17"/>
  <c r="Z176" i="17"/>
  <c r="W174" i="17"/>
  <c r="AB171" i="17"/>
  <c r="Z169" i="17"/>
  <c r="AE166" i="17"/>
  <c r="AB164" i="17"/>
  <c r="T162" i="17"/>
  <c r="AD159" i="17"/>
  <c r="AB157" i="17"/>
  <c r="S155" i="17"/>
  <c r="AD152" i="17"/>
  <c r="V150" i="17"/>
  <c r="S148" i="17"/>
  <c r="X145" i="17"/>
  <c r="U143" i="17"/>
  <c r="S141" i="17"/>
  <c r="W138" i="17"/>
  <c r="U136" i="17"/>
  <c r="AA133" i="17"/>
  <c r="W131" i="17"/>
  <c r="AC128" i="17"/>
  <c r="Z126" i="17"/>
  <c r="W124" i="17"/>
  <c r="AB121" i="17"/>
  <c r="Z119" i="17"/>
  <c r="AE116" i="17"/>
  <c r="AB114" i="17"/>
  <c r="T112" i="17"/>
  <c r="AD109" i="17"/>
  <c r="AB107" i="17"/>
  <c r="S105" i="17"/>
  <c r="AD102" i="17"/>
  <c r="V100" i="17"/>
  <c r="S98" i="17"/>
  <c r="X95" i="17"/>
  <c r="U93" i="17"/>
  <c r="S91" i="17"/>
  <c r="W88" i="17"/>
  <c r="U86" i="17"/>
  <c r="AA83" i="17"/>
  <c r="W81" i="17"/>
  <c r="AC78" i="17"/>
  <c r="Z76" i="17"/>
  <c r="W74" i="17"/>
  <c r="AB71" i="17"/>
  <c r="Z69" i="17"/>
  <c r="S67" i="17"/>
  <c r="AD64" i="17"/>
  <c r="AC62" i="17"/>
  <c r="W60" i="17"/>
  <c r="U58" i="17"/>
  <c r="T56" i="17"/>
  <c r="AB53" i="17"/>
  <c r="Z51" i="17"/>
  <c r="Z49" i="17"/>
  <c r="U47" i="17"/>
  <c r="U45" i="17"/>
  <c r="U43" i="17"/>
  <c r="U41" i="17"/>
  <c r="AD38" i="17"/>
  <c r="AD36" i="17"/>
  <c r="AD34" i="17"/>
  <c r="AD32" i="17"/>
  <c r="Z30" i="17"/>
  <c r="Z28" i="17"/>
  <c r="Z26" i="17"/>
  <c r="Z24" i="17"/>
  <c r="U22" i="17"/>
  <c r="U20" i="17"/>
  <c r="U18" i="17"/>
  <c r="U16" i="17"/>
  <c r="W14" i="17"/>
  <c r="AD11" i="17"/>
  <c r="W10" i="17"/>
  <c r="Z7" i="17"/>
  <c r="S6" i="17"/>
  <c r="Z242" i="17"/>
  <c r="U238" i="17"/>
  <c r="U233" i="17"/>
  <c r="AB229" i="17"/>
  <c r="U225" i="17"/>
  <c r="AB221" i="17"/>
  <c r="V217" i="17"/>
  <c r="AB213" i="17"/>
  <c r="V209" i="17"/>
  <c r="AC205" i="17"/>
  <c r="V203" i="17"/>
  <c r="X200" i="17"/>
  <c r="U198" i="17"/>
  <c r="X195" i="17"/>
  <c r="T193" i="17"/>
  <c r="X190" i="17"/>
  <c r="U188" i="17"/>
  <c r="S186" i="17"/>
  <c r="W183" i="17"/>
  <c r="U181" i="17"/>
  <c r="AA178" i="17"/>
  <c r="W176" i="17"/>
  <c r="AC173" i="17"/>
  <c r="Z171" i="17"/>
  <c r="W169" i="17"/>
  <c r="AB166" i="17"/>
  <c r="Z164" i="17"/>
  <c r="AE161" i="17"/>
  <c r="AB159" i="17"/>
  <c r="T157" i="17"/>
  <c r="AD154" i="17"/>
  <c r="AB152" i="17"/>
  <c r="S150" i="17"/>
  <c r="AD147" i="17"/>
  <c r="V145" i="17"/>
  <c r="S143" i="17"/>
  <c r="X140" i="17"/>
  <c r="U138" i="17"/>
  <c r="S136" i="17"/>
  <c r="W133" i="17"/>
  <c r="U131" i="17"/>
  <c r="AA128" i="17"/>
  <c r="W126" i="17"/>
  <c r="AC123" i="17"/>
  <c r="Z121" i="17"/>
  <c r="W119" i="17"/>
  <c r="AB116" i="17"/>
  <c r="Z114" i="17"/>
  <c r="AE111" i="17"/>
  <c r="AB109" i="17"/>
  <c r="T107" i="17"/>
  <c r="AD104" i="17"/>
  <c r="AB102" i="17"/>
  <c r="S100" i="17"/>
  <c r="AD97" i="17"/>
  <c r="V95" i="17"/>
  <c r="S93" i="17"/>
  <c r="X90" i="17"/>
  <c r="U88" i="17"/>
  <c r="S86" i="17"/>
  <c r="W83" i="17"/>
  <c r="U81" i="17"/>
  <c r="AA78" i="17"/>
  <c r="W76" i="17"/>
  <c r="AC73" i="17"/>
  <c r="Z71" i="17"/>
  <c r="W69" i="17"/>
  <c r="AD66" i="17"/>
  <c r="AB64" i="17"/>
  <c r="V62" i="17"/>
  <c r="U60" i="17"/>
  <c r="S58" i="17"/>
  <c r="AA55" i="17"/>
  <c r="Z53" i="17"/>
  <c r="W51" i="17"/>
  <c r="W49" i="17"/>
  <c r="S47" i="17"/>
  <c r="S45" i="17"/>
  <c r="S43" i="17"/>
  <c r="S41" i="17"/>
  <c r="AB38" i="17"/>
  <c r="AB36" i="17"/>
  <c r="AB34" i="17"/>
  <c r="AB32" i="17"/>
  <c r="W30" i="17"/>
  <c r="W28" i="17"/>
  <c r="W26" i="17"/>
  <c r="W24" i="17"/>
  <c r="S22" i="17"/>
  <c r="S20" i="17"/>
  <c r="S18" i="17"/>
  <c r="S16" i="17"/>
  <c r="U14" i="17"/>
  <c r="AB11" i="17"/>
  <c r="U10" i="17"/>
  <c r="AD8" i="17"/>
  <c r="W7" i="17"/>
  <c r="AD4" i="17"/>
  <c r="AB241" i="17"/>
  <c r="S237" i="17"/>
  <c r="AB232" i="17"/>
  <c r="Z228" i="17"/>
  <c r="AB224" i="17"/>
  <c r="V220" i="17"/>
  <c r="AB216" i="17"/>
  <c r="S213" i="17"/>
  <c r="AB208" i="17"/>
  <c r="X205" i="17"/>
  <c r="Z202" i="17"/>
  <c r="T200" i="17"/>
  <c r="X197" i="17"/>
  <c r="S195" i="17"/>
  <c r="AC192" i="17"/>
  <c r="S190" i="17"/>
  <c r="AD187" i="17"/>
  <c r="V185" i="17"/>
  <c r="S183" i="17"/>
  <c r="X180" i="17"/>
  <c r="U178" i="17"/>
  <c r="S176" i="17"/>
  <c r="W173" i="17"/>
  <c r="U171" i="17"/>
  <c r="AA168" i="17"/>
  <c r="W166" i="17"/>
  <c r="AC163" i="17"/>
  <c r="Z161" i="17"/>
  <c r="W159" i="17"/>
  <c r="AB156" i="17"/>
  <c r="Z154" i="17"/>
  <c r="AE151" i="17"/>
  <c r="AB149" i="17"/>
  <c r="T147" i="17"/>
  <c r="AD144" i="17"/>
  <c r="AB142" i="17"/>
  <c r="S140" i="17"/>
  <c r="AD137" i="17"/>
  <c r="V135" i="17"/>
  <c r="S133" i="17"/>
  <c r="X130" i="17"/>
  <c r="U128" i="17"/>
  <c r="S126" i="17"/>
  <c r="W123" i="17"/>
  <c r="U121" i="17"/>
  <c r="AA118" i="17"/>
  <c r="W116" i="17"/>
  <c r="AC113" i="17"/>
  <c r="Z111" i="17"/>
  <c r="W109" i="17"/>
  <c r="AB106" i="17"/>
  <c r="Z104" i="17"/>
  <c r="AE101" i="17"/>
  <c r="AB99" i="17"/>
  <c r="T97" i="17"/>
  <c r="AD94" i="17"/>
  <c r="AB92" i="17"/>
  <c r="S90" i="17"/>
  <c r="AD87" i="17"/>
  <c r="V85" i="17"/>
  <c r="S83" i="17"/>
  <c r="X80" i="17"/>
  <c r="U78" i="17"/>
  <c r="S76" i="17"/>
  <c r="W73" i="17"/>
  <c r="U71" i="17"/>
  <c r="AA68" i="17"/>
  <c r="X66" i="17"/>
  <c r="W64" i="17"/>
  <c r="AE61" i="17"/>
  <c r="AC59" i="17"/>
  <c r="AB57" i="17"/>
  <c r="V55" i="17"/>
  <c r="T53" i="17"/>
  <c r="S51" i="17"/>
  <c r="AB48" i="17"/>
  <c r="AB46" i="17"/>
  <c r="AB44" i="17"/>
  <c r="AB42" i="17"/>
  <c r="W40" i="17"/>
  <c r="W38" i="17"/>
  <c r="W36" i="17"/>
  <c r="W34" i="17"/>
  <c r="S32" i="17"/>
  <c r="S30" i="17"/>
  <c r="S28" i="17"/>
  <c r="S26" i="17"/>
  <c r="AB23" i="17"/>
  <c r="AB21" i="17"/>
  <c r="AB19" i="17"/>
  <c r="AB17" i="17"/>
  <c r="W15" i="17"/>
  <c r="AD12" i="17"/>
  <c r="W11" i="17"/>
  <c r="Z8" i="17"/>
  <c r="S7" i="17"/>
  <c r="V4" i="17"/>
  <c r="T245" i="17"/>
  <c r="U237" i="17"/>
  <c r="V231" i="17"/>
  <c r="T225" i="17"/>
  <c r="AB219" i="17"/>
  <c r="AA214" i="17"/>
  <c r="Z208" i="17"/>
  <c r="S204" i="17"/>
  <c r="U200" i="17"/>
  <c r="AC196" i="17"/>
  <c r="S193" i="17"/>
  <c r="AB189" i="17"/>
  <c r="Z186" i="17"/>
  <c r="AD182" i="17"/>
  <c r="AB179" i="17"/>
  <c r="T176" i="17"/>
  <c r="AD172" i="17"/>
  <c r="AD168" i="17"/>
  <c r="S166" i="17"/>
  <c r="AD162" i="17"/>
  <c r="AC158" i="17"/>
  <c r="S156" i="17"/>
  <c r="S152" i="17"/>
  <c r="AC148" i="17"/>
  <c r="U145" i="17"/>
  <c r="AE141" i="17"/>
  <c r="AC138" i="17"/>
  <c r="S135" i="17"/>
  <c r="AE131" i="17"/>
  <c r="V128" i="17"/>
  <c r="S125" i="17"/>
  <c r="X121" i="17"/>
  <c r="U118" i="17"/>
  <c r="S115" i="17"/>
  <c r="X111" i="17"/>
  <c r="W108" i="17"/>
  <c r="W105" i="17"/>
  <c r="AD101" i="17"/>
  <c r="AC98" i="17"/>
  <c r="T96" i="17"/>
  <c r="U92" i="17"/>
  <c r="Z89" i="17"/>
  <c r="X86" i="17"/>
  <c r="AE82" i="17"/>
  <c r="AD79" i="17"/>
  <c r="AD76" i="17"/>
  <c r="V73" i="17"/>
  <c r="V70" i="17"/>
  <c r="V67" i="17"/>
  <c r="AE63" i="17"/>
  <c r="W61" i="17"/>
  <c r="Z58" i="17"/>
  <c r="U55" i="17"/>
  <c r="V52" i="17"/>
  <c r="AC49" i="17"/>
  <c r="AA46" i="17"/>
  <c r="AD43" i="17"/>
  <c r="X41" i="17"/>
  <c r="V38" i="17"/>
  <c r="Z35" i="17"/>
  <c r="T33" i="17"/>
  <c r="AE29" i="17"/>
  <c r="U27" i="17"/>
  <c r="AC24" i="17"/>
  <c r="AA21" i="17"/>
  <c r="AD18" i="17"/>
  <c r="X16" i="17"/>
  <c r="S12" i="17"/>
  <c r="AA10" i="17"/>
  <c r="X8" i="17"/>
  <c r="AB6" i="17"/>
  <c r="AC244" i="17"/>
  <c r="AB236" i="17"/>
  <c r="U231" i="17"/>
  <c r="S225" i="17"/>
  <c r="AA219" i="17"/>
  <c r="AC213" i="17"/>
  <c r="U208" i="17"/>
  <c r="AD203" i="17"/>
  <c r="S200" i="17"/>
  <c r="AB196" i="17"/>
  <c r="AE192" i="17"/>
  <c r="AA189" i="17"/>
  <c r="T186" i="17"/>
  <c r="AC182" i="17"/>
  <c r="AA179" i="17"/>
  <c r="Z175" i="17"/>
  <c r="AC172" i="17"/>
  <c r="AC168" i="17"/>
  <c r="Z165" i="17"/>
  <c r="S162" i="17"/>
  <c r="AB158" i="17"/>
  <c r="Z155" i="17"/>
  <c r="AD151" i="17"/>
  <c r="AB148" i="17"/>
  <c r="S145" i="17"/>
  <c r="AD141" i="17"/>
  <c r="V138" i="17"/>
  <c r="AE134" i="17"/>
  <c r="AD131" i="17"/>
  <c r="T128" i="17"/>
  <c r="AE124" i="17"/>
  <c r="W121" i="17"/>
  <c r="T118" i="17"/>
  <c r="AA114" i="17"/>
  <c r="W111" i="17"/>
  <c r="V108" i="17"/>
  <c r="AE104" i="17"/>
  <c r="AB101" i="17"/>
  <c r="AB98" i="17"/>
  <c r="W95" i="17"/>
  <c r="T92" i="17"/>
  <c r="X89" i="17"/>
  <c r="T86" i="17"/>
  <c r="AD82" i="17"/>
  <c r="AC79" i="17"/>
  <c r="X76" i="17"/>
  <c r="U73" i="17"/>
  <c r="U70" i="17"/>
  <c r="AA244" i="17"/>
  <c r="Z236" i="17"/>
  <c r="AB230" i="17"/>
  <c r="AC224" i="17"/>
  <c r="Z219" i="17"/>
  <c r="Z213" i="17"/>
  <c r="T208" i="17"/>
  <c r="AC203" i="17"/>
  <c r="AE199" i="17"/>
  <c r="AA196" i="17"/>
  <c r="AD192" i="17"/>
  <c r="Z189" i="17"/>
  <c r="Z185" i="17"/>
  <c r="AB182" i="17"/>
  <c r="Z179" i="17"/>
  <c r="X175" i="17"/>
  <c r="AB172" i="17"/>
  <c r="AB168" i="17"/>
  <c r="X165" i="17"/>
  <c r="AD161" i="17"/>
  <c r="AA158" i="17"/>
  <c r="X155" i="17"/>
  <c r="AB151" i="17"/>
  <c r="AA148" i="17"/>
  <c r="AE144" i="17"/>
  <c r="AB141" i="17"/>
  <c r="T138" i="17"/>
  <c r="AD134" i="17"/>
  <c r="AB131" i="17"/>
  <c r="S128" i="17"/>
  <c r="AD124" i="17"/>
  <c r="V121" i="17"/>
  <c r="S118" i="17"/>
  <c r="X114" i="17"/>
  <c r="V111" i="17"/>
  <c r="U108" i="17"/>
  <c r="AC104" i="17"/>
  <c r="AA101" i="17"/>
  <c r="AA98" i="17"/>
  <c r="U95" i="17"/>
  <c r="S92" i="17"/>
  <c r="W89" i="17"/>
  <c r="Z85" i="17"/>
  <c r="AC82" i="17"/>
  <c r="AB79" i="17"/>
  <c r="V76" i="17"/>
  <c r="T73" i="17"/>
  <c r="S70" i="17"/>
  <c r="AB66" i="17"/>
  <c r="AC63" i="17"/>
  <c r="U61" i="17"/>
  <c r="AE57" i="17"/>
  <c r="AE54" i="17"/>
  <c r="T52" i="17"/>
  <c r="AE48" i="17"/>
  <c r="X46" i="17"/>
  <c r="AB43" i="17"/>
  <c r="AA40" i="17"/>
  <c r="T38" i="17"/>
  <c r="W35" i="17"/>
  <c r="V32" i="17"/>
  <c r="AC29" i="17"/>
  <c r="S27" i="17"/>
  <c r="AE23" i="17"/>
  <c r="X21" i="17"/>
  <c r="AB18" i="17"/>
  <c r="AA15" i="17"/>
  <c r="AB242" i="17"/>
  <c r="V236" i="17"/>
  <c r="AA230" i="17"/>
  <c r="AA224" i="17"/>
  <c r="V219" i="17"/>
  <c r="U213" i="17"/>
  <c r="S208" i="17"/>
  <c r="W203" i="17"/>
  <c r="AD199" i="17"/>
  <c r="Z196" i="17"/>
  <c r="U192" i="17"/>
  <c r="X189" i="17"/>
  <c r="X185" i="17"/>
  <c r="U182" i="17"/>
  <c r="AB178" i="17"/>
  <c r="W175" i="17"/>
  <c r="U172" i="17"/>
  <c r="Z168" i="17"/>
  <c r="W165" i="17"/>
  <c r="AB161" i="17"/>
  <c r="Z158" i="17"/>
  <c r="AE154" i="17"/>
  <c r="AA151" i="17"/>
  <c r="Z148" i="17"/>
  <c r="AC144" i="17"/>
  <c r="AA141" i="17"/>
  <c r="S138" i="17"/>
  <c r="AC134" i="17"/>
  <c r="V131" i="17"/>
  <c r="AE127" i="17"/>
  <c r="AC124" i="17"/>
  <c r="T121" i="17"/>
  <c r="AE117" i="17"/>
  <c r="W114" i="17"/>
  <c r="U111" i="17"/>
  <c r="T108" i="17"/>
  <c r="AB104" i="17"/>
  <c r="Z101" i="17"/>
  <c r="Z98" i="17"/>
  <c r="S95" i="17"/>
  <c r="AE91" i="17"/>
  <c r="AD88" i="17"/>
  <c r="X85" i="17"/>
  <c r="AB82" i="17"/>
  <c r="AA79" i="17"/>
  <c r="U76" i="17"/>
  <c r="S73" i="17"/>
  <c r="AE69" i="17"/>
  <c r="AA66" i="17"/>
  <c r="AB63" i="17"/>
  <c r="T61" i="17"/>
  <c r="AD57" i="17"/>
  <c r="AD54" i="17"/>
  <c r="S52" i="17"/>
  <c r="AD48" i="17"/>
  <c r="W46" i="17"/>
  <c r="AA43" i="17"/>
  <c r="Z40" i="17"/>
  <c r="S38" i="17"/>
  <c r="U242" i="17"/>
  <c r="U236" i="17"/>
  <c r="Z230" i="17"/>
  <c r="Z224" i="17"/>
  <c r="U219" i="17"/>
  <c r="T213" i="17"/>
  <c r="AC207" i="17"/>
  <c r="AC202" i="17"/>
  <c r="AC199" i="17"/>
  <c r="X196" i="17"/>
  <c r="T192" i="17"/>
  <c r="W189" i="17"/>
  <c r="W185" i="17"/>
  <c r="T182" i="17"/>
  <c r="Z178" i="17"/>
  <c r="S242" i="17"/>
  <c r="S236" i="17"/>
  <c r="AC229" i="17"/>
  <c r="V224" i="17"/>
  <c r="T219" i="17"/>
  <c r="U212" i="17"/>
  <c r="AB207" i="17"/>
  <c r="AB202" i="17"/>
  <c r="V199" i="17"/>
  <c r="Z195" i="17"/>
  <c r="S192" i="17"/>
  <c r="AD188" i="17"/>
  <c r="U185" i="17"/>
  <c r="S182" i="17"/>
  <c r="W178" i="17"/>
  <c r="AC241" i="17"/>
  <c r="AB235" i="17"/>
  <c r="S229" i="17"/>
  <c r="U224" i="17"/>
  <c r="S219" i="17"/>
  <c r="T212" i="17"/>
  <c r="AA207" i="17"/>
  <c r="AA202" i="17"/>
  <c r="U199" i="17"/>
  <c r="W195" i="17"/>
  <c r="AE191" i="17"/>
  <c r="AC188" i="17"/>
  <c r="S185" i="17"/>
  <c r="AE181" i="17"/>
  <c r="V178" i="17"/>
  <c r="U241" i="17"/>
  <c r="U235" i="17"/>
  <c r="S228" i="17"/>
  <c r="AC222" i="17"/>
  <c r="AC216" i="17"/>
  <c r="Z211" i="17"/>
  <c r="AB205" i="17"/>
  <c r="S202" i="17"/>
  <c r="AB198" i="17"/>
  <c r="AD194" i="17"/>
  <c r="Z191" i="17"/>
  <c r="AE187" i="17"/>
  <c r="AB184" i="17"/>
  <c r="T181" i="17"/>
  <c r="AD177" i="17"/>
  <c r="AB174" i="17"/>
  <c r="S171" i="17"/>
  <c r="AD167" i="17"/>
  <c r="AD163" i="17"/>
  <c r="S161" i="17"/>
  <c r="S157" i="17"/>
  <c r="AC153" i="17"/>
  <c r="S151" i="17"/>
  <c r="AE146" i="17"/>
  <c r="AC143" i="17"/>
  <c r="U140" i="17"/>
  <c r="AE136" i="17"/>
  <c r="V133" i="17"/>
  <c r="S130" i="17"/>
  <c r="AE126" i="17"/>
  <c r="U123" i="17"/>
  <c r="S120" i="17"/>
  <c r="X116" i="17"/>
  <c r="U113" i="17"/>
  <c r="U110" i="17"/>
  <c r="AA106" i="17"/>
  <c r="AA103" i="17"/>
  <c r="Z100" i="17"/>
  <c r="S97" i="17"/>
  <c r="W94" i="17"/>
  <c r="V91" i="17"/>
  <c r="AC87" i="17"/>
  <c r="AB84" i="17"/>
  <c r="AA81" i="17"/>
  <c r="T78" i="17"/>
  <c r="S75" i="17"/>
  <c r="S72" i="17"/>
  <c r="Z68" i="17"/>
  <c r="AA65" i="17"/>
  <c r="S63" i="17"/>
  <c r="AB59" i="17"/>
  <c r="AD56" i="17"/>
  <c r="AE53" i="17"/>
  <c r="AA50" i="17"/>
  <c r="U48" i="17"/>
  <c r="X45" i="17"/>
  <c r="V42" i="17"/>
  <c r="AD39" i="17"/>
  <c r="T37" i="17"/>
  <c r="AE33" i="17"/>
  <c r="Z31" i="17"/>
  <c r="AC28" i="17"/>
  <c r="AA25" i="17"/>
  <c r="U23" i="17"/>
  <c r="X20" i="17"/>
  <c r="V17" i="17"/>
  <c r="T13" i="17"/>
  <c r="S241" i="17"/>
  <c r="Z233" i="17"/>
  <c r="AC227" i="17"/>
  <c r="AB222" i="17"/>
  <c r="AA216" i="17"/>
  <c r="V211" i="17"/>
  <c r="AA205" i="17"/>
  <c r="AE201" i="17"/>
  <c r="V198" i="17"/>
  <c r="AC194" i="17"/>
  <c r="X191" i="17"/>
  <c r="AC187" i="17"/>
  <c r="AA184" i="17"/>
  <c r="S181" i="17"/>
  <c r="AC177" i="17"/>
  <c r="AD173" i="17"/>
  <c r="Z170" i="17"/>
  <c r="AC167" i="17"/>
  <c r="AB163" i="17"/>
  <c r="Z160" i="17"/>
  <c r="AE156" i="17"/>
  <c r="AB153" i="17"/>
  <c r="U150" i="17"/>
  <c r="AD146" i="17"/>
  <c r="AB143" i="17"/>
  <c r="AE139" i="17"/>
  <c r="AD136" i="17"/>
  <c r="U133" i="17"/>
  <c r="AE129" i="17"/>
  <c r="X126" i="17"/>
  <c r="T123" i="17"/>
  <c r="AE119" i="17"/>
  <c r="V116" i="17"/>
  <c r="T113" i="17"/>
  <c r="AC109" i="17"/>
  <c r="T247" i="17"/>
  <c r="S233" i="17"/>
  <c r="S223" i="17"/>
  <c r="S212" i="17"/>
  <c r="V204" i="17"/>
  <c r="U197" i="17"/>
  <c r="W190" i="17"/>
  <c r="Z184" i="17"/>
  <c r="S178" i="17"/>
  <c r="U173" i="17"/>
  <c r="U168" i="17"/>
  <c r="W163" i="17"/>
  <c r="W158" i="17"/>
  <c r="AA153" i="17"/>
  <c r="W149" i="17"/>
  <c r="W144" i="17"/>
  <c r="Z139" i="17"/>
  <c r="Z134" i="17"/>
  <c r="AB129" i="17"/>
  <c r="AB124" i="17"/>
  <c r="AD119" i="17"/>
  <c r="V115" i="17"/>
  <c r="W110" i="17"/>
  <c r="U106" i="17"/>
  <c r="X101" i="17"/>
  <c r="U97" i="17"/>
  <c r="Z93" i="17"/>
  <c r="AC88" i="17"/>
  <c r="AC84" i="17"/>
  <c r="W80" i="17"/>
  <c r="T76" i="17"/>
  <c r="T72" i="17"/>
  <c r="S68" i="17"/>
  <c r="X64" i="17"/>
  <c r="V60" i="17"/>
  <c r="AB56" i="17"/>
  <c r="S53" i="17"/>
  <c r="AD49" i="17"/>
  <c r="T46" i="17"/>
  <c r="U42" i="17"/>
  <c r="X39" i="17"/>
  <c r="AA35" i="17"/>
  <c r="T32" i="17"/>
  <c r="W29" i="17"/>
  <c r="Z25" i="17"/>
  <c r="AD22" i="17"/>
  <c r="X19" i="17"/>
  <c r="T16" i="17"/>
  <c r="AE9" i="17"/>
  <c r="AA246" i="17"/>
  <c r="AC232" i="17"/>
  <c r="Z222" i="17"/>
  <c r="AC211" i="17"/>
  <c r="U204" i="17"/>
  <c r="T197" i="17"/>
  <c r="V190" i="17"/>
  <c r="X184" i="17"/>
  <c r="AE177" i="17"/>
  <c r="T173" i="17"/>
  <c r="T168" i="17"/>
  <c r="V163" i="17"/>
  <c r="V158" i="17"/>
  <c r="Z153" i="17"/>
  <c r="AD148" i="17"/>
  <c r="AD143" i="17"/>
  <c r="X139" i="17"/>
  <c r="X134" i="17"/>
  <c r="AA129" i="17"/>
  <c r="AD123" i="17"/>
  <c r="X119" i="17"/>
  <c r="U115" i="17"/>
  <c r="V110" i="17"/>
  <c r="T106" i="17"/>
  <c r="W101" i="17"/>
  <c r="AE96" i="17"/>
  <c r="T93" i="17"/>
  <c r="AB88" i="17"/>
  <c r="AA84" i="17"/>
  <c r="V80" i="17"/>
  <c r="Z75" i="17"/>
  <c r="AA71" i="17"/>
  <c r="AE67" i="17"/>
  <c r="AD63" i="17"/>
  <c r="S60" i="17"/>
  <c r="AA56" i="17"/>
  <c r="AE52" i="17"/>
  <c r="X49" i="17"/>
  <c r="S46" i="17"/>
  <c r="T42" i="17"/>
  <c r="AC38" i="17"/>
  <c r="X35" i="17"/>
  <c r="AE31" i="17"/>
  <c r="AE28" i="17"/>
  <c r="X25" i="17"/>
  <c r="AC22" i="17"/>
  <c r="W19" i="17"/>
  <c r="Z15" i="17"/>
  <c r="AD9" i="17"/>
  <c r="T246" i="17"/>
  <c r="AA232" i="17"/>
  <c r="AC221" i="17"/>
  <c r="AB211" i="17"/>
  <c r="X202" i="17"/>
  <c r="AE196" i="17"/>
  <c r="U190" i="17"/>
  <c r="W184" i="17"/>
  <c r="AB177" i="17"/>
  <c r="S173" i="17"/>
  <c r="S168" i="17"/>
  <c r="U163" i="17"/>
  <c r="U158" i="17"/>
  <c r="W153" i="17"/>
  <c r="W148" i="17"/>
  <c r="AA143" i="17"/>
  <c r="W139" i="17"/>
  <c r="W134" i="17"/>
  <c r="Z129" i="17"/>
  <c r="AB123" i="17"/>
  <c r="AD118" i="17"/>
  <c r="AD113" i="17"/>
  <c r="AA109" i="17"/>
  <c r="S106" i="17"/>
  <c r="V101" i="17"/>
  <c r="AD96" i="17"/>
  <c r="AE92" i="17"/>
  <c r="V88" i="17"/>
  <c r="Z84" i="17"/>
  <c r="U80" i="17"/>
  <c r="X75" i="17"/>
  <c r="X71" i="17"/>
  <c r="AD67" i="17"/>
  <c r="AA63" i="17"/>
  <c r="AE59" i="17"/>
  <c r="Z56" i="17"/>
  <c r="AD52" i="17"/>
  <c r="AC48" i="17"/>
  <c r="AA45" i="17"/>
  <c r="S42" i="17"/>
  <c r="AA38" i="17"/>
  <c r="V35" i="17"/>
  <c r="AD31" i="17"/>
  <c r="AD28" i="17"/>
  <c r="W25" i="17"/>
  <c r="T22" i="17"/>
  <c r="AE18" i="17"/>
  <c r="X15" i="17"/>
  <c r="AE13" i="17"/>
  <c r="AC11" i="17"/>
  <c r="AC9" i="17"/>
  <c r="AE7" i="17"/>
  <c r="AA245" i="17"/>
  <c r="Z232" i="17"/>
  <c r="AA221" i="17"/>
  <c r="U211" i="17"/>
  <c r="U202" i="17"/>
  <c r="AD196" i="17"/>
  <c r="AE189" i="17"/>
  <c r="Z183" i="17"/>
  <c r="U177" i="17"/>
  <c r="AE172" i="17"/>
  <c r="AE167" i="17"/>
  <c r="T163" i="17"/>
  <c r="T158" i="17"/>
  <c r="V153" i="17"/>
  <c r="AE147" i="17"/>
  <c r="T143" i="17"/>
  <c r="AD138" i="17"/>
  <c r="Z133" i="17"/>
  <c r="AB128" i="17"/>
  <c r="AA123" i="17"/>
  <c r="AC118" i="17"/>
  <c r="AB113" i="17"/>
  <c r="Z109" i="17"/>
  <c r="Z105" i="17"/>
  <c r="U101" i="17"/>
  <c r="AB96" i="17"/>
  <c r="AD92" i="17"/>
  <c r="T88" i="17"/>
  <c r="X84" i="17"/>
  <c r="S80" i="17"/>
  <c r="W75" i="17"/>
  <c r="W71" i="17"/>
  <c r="AC67" i="17"/>
  <c r="Z63" i="17"/>
  <c r="AD59" i="17"/>
  <c r="X56" i="17"/>
  <c r="AC52" i="17"/>
  <c r="AA48" i="17"/>
  <c r="Z45" i="17"/>
  <c r="AE41" i="17"/>
  <c r="Z38" i="17"/>
  <c r="U35" i="17"/>
  <c r="AC31" i="17"/>
  <c r="X28" i="17"/>
  <c r="V25" i="17"/>
  <c r="AE21" i="17"/>
  <c r="AC18" i="17"/>
  <c r="V15" i="17"/>
  <c r="AD13" i="17"/>
  <c r="AA11" i="17"/>
  <c r="AB9" i="17"/>
  <c r="AD7" i="17"/>
  <c r="AA5" i="17"/>
  <c r="H4" i="17"/>
  <c r="H2" i="17" s="1"/>
  <c r="V245" i="17"/>
  <c r="AB231" i="17"/>
  <c r="Z221" i="17"/>
  <c r="S211" i="17"/>
  <c r="T202" i="17"/>
  <c r="U195" i="17"/>
  <c r="AD189" i="17"/>
  <c r="V183" i="17"/>
  <c r="T177" i="17"/>
  <c r="T172" i="17"/>
  <c r="AB167" i="17"/>
  <c r="S163" i="17"/>
  <c r="S158" i="17"/>
  <c r="U153" i="17"/>
  <c r="AC147" i="17"/>
  <c r="AE142" i="17"/>
  <c r="AE137" i="17"/>
  <c r="T133" i="17"/>
  <c r="Z128" i="17"/>
  <c r="Z123" i="17"/>
  <c r="AB118" i="17"/>
  <c r="AA113" i="17"/>
  <c r="X109" i="17"/>
  <c r="X105" i="17"/>
  <c r="T101" i="17"/>
  <c r="AA96" i="17"/>
  <c r="AC92" i="17"/>
  <c r="S88" i="17"/>
  <c r="W84" i="17"/>
  <c r="AE79" i="17"/>
  <c r="V75" i="17"/>
  <c r="V71" i="17"/>
  <c r="AB67" i="17"/>
  <c r="W63" i="17"/>
  <c r="AA59" i="17"/>
  <c r="W56" i="17"/>
  <c r="AB52" i="17"/>
  <c r="Z48" i="17"/>
  <c r="T45" i="17"/>
  <c r="AD41" i="17"/>
  <c r="X38" i="17"/>
  <c r="T35" i="17"/>
  <c r="AB31" i="17"/>
  <c r="V28" i="17"/>
  <c r="U25" i="17"/>
  <c r="AD21" i="17"/>
  <c r="AA18" i="17"/>
  <c r="U15" i="17"/>
  <c r="AC13" i="17"/>
  <c r="Z11" i="17"/>
  <c r="AA9" i="17"/>
  <c r="AC7" i="17"/>
  <c r="Z5" i="17"/>
  <c r="G4" i="17"/>
  <c r="G2" i="17" s="1"/>
  <c r="AA241" i="17"/>
  <c r="AA231" i="17"/>
  <c r="Z220" i="17"/>
  <c r="AB210" i="17"/>
  <c r="AD201" i="17"/>
  <c r="T195" i="17"/>
  <c r="AC189" i="17"/>
  <c r="U183" i="17"/>
  <c r="S177" i="17"/>
  <c r="AA171" i="17"/>
  <c r="AD166" i="17"/>
  <c r="AE162" i="17"/>
  <c r="U157" i="17"/>
  <c r="AC152" i="17"/>
  <c r="AB147" i="17"/>
  <c r="AD142" i="17"/>
  <c r="AC137" i="17"/>
  <c r="AE132" i="17"/>
  <c r="W128" i="17"/>
  <c r="V123" i="17"/>
  <c r="Z118" i="17"/>
  <c r="Z113" i="17"/>
  <c r="AD108" i="17"/>
  <c r="AA104" i="17"/>
  <c r="S101" i="17"/>
  <c r="Z96" i="17"/>
  <c r="AD91" i="17"/>
  <c r="AE87" i="17"/>
  <c r="AD83" i="17"/>
  <c r="Z79" i="17"/>
  <c r="U75" i="17"/>
  <c r="T71" i="17"/>
  <c r="AE66" i="17"/>
  <c r="V63" i="17"/>
  <c r="Z59" i="17"/>
  <c r="S56" i="17"/>
  <c r="U52" i="17"/>
  <c r="X48" i="17"/>
  <c r="AE44" i="17"/>
  <c r="AC41" i="17"/>
  <c r="U38" i="17"/>
  <c r="AC34" i="17"/>
  <c r="AA31" i="17"/>
  <c r="U28" i="17"/>
  <c r="T25" i="17"/>
  <c r="AC21" i="17"/>
  <c r="Z18" i="17"/>
  <c r="T15" i="17"/>
  <c r="AB13" i="17"/>
  <c r="X11" i="17"/>
  <c r="Z9" i="17"/>
  <c r="X7" i="17"/>
  <c r="X5" i="17"/>
  <c r="F4" i="17"/>
  <c r="F2" i="17" s="1"/>
  <c r="V241" i="17"/>
  <c r="AC228" i="17"/>
  <c r="T220" i="17"/>
  <c r="U209" i="17"/>
  <c r="AB201" i="17"/>
  <c r="AB194" i="17"/>
  <c r="T188" i="17"/>
  <c r="AE182" i="17"/>
  <c r="X176" i="17"/>
  <c r="W171" i="17"/>
  <c r="Z166" i="17"/>
  <c r="X161" i="17"/>
  <c r="AA156" i="17"/>
  <c r="T152" i="17"/>
  <c r="S147" i="17"/>
  <c r="U142" i="17"/>
  <c r="U137" i="17"/>
  <c r="AC132" i="17"/>
  <c r="AC127" i="17"/>
  <c r="AE122" i="17"/>
  <c r="V118" i="17"/>
  <c r="V113" i="17"/>
  <c r="AB108" i="17"/>
  <c r="W104" i="17"/>
  <c r="AE99" i="17"/>
  <c r="W96" i="17"/>
  <c r="AA91" i="17"/>
  <c r="U87" i="17"/>
  <c r="V83" i="17"/>
  <c r="AB78" i="17"/>
  <c r="AD74" i="17"/>
  <c r="Z70" i="17"/>
  <c r="W66" i="17"/>
  <c r="T63" i="17"/>
  <c r="W59" i="17"/>
  <c r="X55" i="17"/>
  <c r="AD51" i="17"/>
  <c r="V48" i="17"/>
  <c r="AC44" i="17"/>
  <c r="AA41" i="17"/>
  <c r="AD37" i="17"/>
  <c r="Z34" i="17"/>
  <c r="W31" i="17"/>
  <c r="AE27" i="17"/>
  <c r="AE24" i="17"/>
  <c r="W21" i="17"/>
  <c r="T18" i="17"/>
  <c r="U13" i="17"/>
  <c r="W9" i="17"/>
  <c r="U7" i="17"/>
  <c r="V5" i="17"/>
  <c r="D4" i="17"/>
  <c r="D2" i="17" s="1"/>
  <c r="Z238" i="17"/>
  <c r="U220" i="17"/>
  <c r="Z205" i="17"/>
  <c r="AA194" i="17"/>
  <c r="AB186" i="17"/>
  <c r="U176" i="17"/>
  <c r="AD169" i="17"/>
  <c r="U161" i="17"/>
  <c r="X154" i="17"/>
  <c r="X146" i="17"/>
  <c r="AB139" i="17"/>
  <c r="T131" i="17"/>
  <c r="U125" i="17"/>
  <c r="Z116" i="17"/>
  <c r="AC108" i="17"/>
  <c r="U103" i="17"/>
  <c r="V96" i="17"/>
  <c r="AE89" i="17"/>
  <c r="T83" i="17"/>
  <c r="U77" i="17"/>
  <c r="AD69" i="17"/>
  <c r="AC64" i="17"/>
  <c r="AB58" i="17"/>
  <c r="V53" i="17"/>
  <c r="AC47" i="17"/>
  <c r="AC42" i="17"/>
  <c r="AA36" i="17"/>
  <c r="X31" i="17"/>
  <c r="AD26" i="17"/>
  <c r="V21" i="17"/>
  <c r="AD16" i="17"/>
  <c r="U8" i="17"/>
  <c r="T238" i="17"/>
  <c r="S220" i="17"/>
  <c r="V205" i="17"/>
  <c r="Z194" i="17"/>
  <c r="AA186" i="17"/>
  <c r="V175" i="17"/>
  <c r="X169" i="17"/>
  <c r="T161" i="17"/>
  <c r="W154" i="17"/>
  <c r="W146" i="17"/>
  <c r="AA139" i="17"/>
  <c r="S131" i="17"/>
  <c r="S123" i="17"/>
  <c r="U116" i="17"/>
  <c r="AA108" i="17"/>
  <c r="T103" i="17"/>
  <c r="U96" i="17"/>
  <c r="AD89" i="17"/>
  <c r="U82" i="17"/>
  <c r="T77" i="17"/>
  <c r="AC69" i="17"/>
  <c r="AA64" i="17"/>
  <c r="AA58" i="17"/>
  <c r="U53" i="17"/>
  <c r="T47" i="17"/>
  <c r="AB41" i="17"/>
  <c r="Z36" i="17"/>
  <c r="V31" i="17"/>
  <c r="AC26" i="17"/>
  <c r="U21" i="17"/>
  <c r="AC16" i="17"/>
  <c r="V13" i="17"/>
  <c r="T8" i="17"/>
  <c r="W5" i="17"/>
  <c r="S238" i="17"/>
  <c r="Z217" i="17"/>
  <c r="U205" i="17"/>
  <c r="S194" i="17"/>
  <c r="AE184" i="17"/>
  <c r="U175" i="17"/>
  <c r="W168" i="17"/>
  <c r="X160" i="17"/>
  <c r="AD153" i="17"/>
  <c r="V146" i="17"/>
  <c r="AB137" i="17"/>
  <c r="Z130" i="17"/>
  <c r="AD122" i="17"/>
  <c r="T116" i="17"/>
  <c r="Z108" i="17"/>
  <c r="AC102" i="17"/>
  <c r="AE94" i="17"/>
  <c r="AC89" i="17"/>
  <c r="T82" i="17"/>
  <c r="S77" i="17"/>
  <c r="X69" i="17"/>
  <c r="Z64" i="17"/>
  <c r="T58" i="17"/>
  <c r="AE51" i="17"/>
  <c r="AE46" i="17"/>
  <c r="Z41" i="17"/>
  <c r="X36" i="17"/>
  <c r="U31" i="17"/>
  <c r="X26" i="17"/>
  <c r="T21" i="17"/>
  <c r="AB16" i="17"/>
  <c r="AE10" i="17"/>
  <c r="S8" i="17"/>
  <c r="U5" i="17"/>
  <c r="AA235" i="17"/>
  <c r="U217" i="17"/>
  <c r="AA204" i="17"/>
  <c r="AD193" i="17"/>
  <c r="AD184" i="17"/>
  <c r="S175" i="17"/>
  <c r="V168" i="17"/>
  <c r="W160" i="17"/>
  <c r="U152" i="17"/>
  <c r="U146" i="17"/>
  <c r="T137" i="17"/>
  <c r="W130" i="17"/>
  <c r="AC122" i="17"/>
  <c r="S116" i="17"/>
  <c r="S108" i="17"/>
  <c r="U102" i="17"/>
  <c r="AC94" i="17"/>
  <c r="AB89" i="17"/>
  <c r="S82" i="17"/>
  <c r="AE76" i="17"/>
  <c r="AD68" i="17"/>
  <c r="U63" i="17"/>
  <c r="AC57" i="17"/>
  <c r="X51" i="17"/>
  <c r="AD46" i="17"/>
  <c r="T41" i="17"/>
  <c r="V36" i="17"/>
  <c r="T31" i="17"/>
  <c r="V26" i="17"/>
  <c r="S21" i="17"/>
  <c r="AA16" i="17"/>
  <c r="AD10" i="17"/>
  <c r="T5" i="17"/>
  <c r="Z235" i="17"/>
  <c r="S217" i="17"/>
  <c r="Z204" i="17"/>
  <c r="AC193" i="17"/>
  <c r="AC184" i="17"/>
  <c r="AE174" i="17"/>
  <c r="AA166" i="17"/>
  <c r="V160" i="17"/>
  <c r="Z151" i="17"/>
  <c r="W145" i="17"/>
  <c r="S137" i="17"/>
  <c r="V130" i="17"/>
  <c r="AB122" i="17"/>
  <c r="Z115" i="17"/>
  <c r="AE107" i="17"/>
  <c r="T102" i="17"/>
  <c r="AB94" i="17"/>
  <c r="AA89" i="17"/>
  <c r="AE81" i="17"/>
  <c r="AE74" i="17"/>
  <c r="AC68" i="17"/>
  <c r="AB62" i="17"/>
  <c r="V57" i="17"/>
  <c r="V51" i="17"/>
  <c r="AC46" i="17"/>
  <c r="X40" i="17"/>
  <c r="U36" i="17"/>
  <c r="X30" i="17"/>
  <c r="U26" i="17"/>
  <c r="AA20" i="17"/>
  <c r="Z16" i="17"/>
  <c r="AC10" i="17"/>
  <c r="S5" i="17"/>
  <c r="V235" i="17"/>
  <c r="Z216" i="17"/>
  <c r="X204" i="17"/>
  <c r="AB193" i="17"/>
  <c r="T183" i="17"/>
  <c r="AD174" i="17"/>
  <c r="X166" i="17"/>
  <c r="AC159" i="17"/>
  <c r="X151" i="17"/>
  <c r="AB144" i="17"/>
  <c r="AB136" i="17"/>
  <c r="U130" i="17"/>
  <c r="U122" i="17"/>
  <c r="X115" i="17"/>
  <c r="U107" i="17"/>
  <c r="S102" i="17"/>
  <c r="AA94" i="17"/>
  <c r="AB87" i="17"/>
  <c r="AD81" i="17"/>
  <c r="AC74" i="17"/>
  <c r="AB68" i="17"/>
  <c r="U62" i="17"/>
  <c r="U57" i="17"/>
  <c r="U51" i="17"/>
  <c r="Z46" i="17"/>
  <c r="V40" i="17"/>
  <c r="T36" i="17"/>
  <c r="V30" i="17"/>
  <c r="T26" i="17"/>
  <c r="Z20" i="17"/>
  <c r="S15" i="17"/>
  <c r="AE12" i="17"/>
  <c r="AB10" i="17"/>
  <c r="V7" i="17"/>
  <c r="T233" i="17"/>
  <c r="V216" i="17"/>
  <c r="AC201" i="17"/>
  <c r="U193" i="17"/>
  <c r="AD181" i="17"/>
  <c r="AC174" i="17"/>
  <c r="V166" i="17"/>
  <c r="AA159" i="17"/>
  <c r="W151" i="17"/>
  <c r="AA144" i="17"/>
  <c r="AA136" i="17"/>
  <c r="AD129" i="17"/>
  <c r="T122" i="17"/>
  <c r="W115" i="17"/>
  <c r="S107" i="17"/>
  <c r="U100" i="17"/>
  <c r="Z94" i="17"/>
  <c r="T87" i="17"/>
  <c r="AB81" i="17"/>
  <c r="AB74" i="17"/>
  <c r="W68" i="17"/>
  <c r="T62" i="17"/>
  <c r="T57" i="17"/>
  <c r="T51" i="17"/>
  <c r="V46" i="17"/>
  <c r="U40" i="17"/>
  <c r="S36" i="17"/>
  <c r="U30" i="17"/>
  <c r="S25" i="17"/>
  <c r="T20" i="17"/>
  <c r="AC12" i="17"/>
  <c r="V10" i="17"/>
  <c r="T7" i="17"/>
  <c r="Z231" i="17"/>
  <c r="U216" i="17"/>
  <c r="AA201" i="17"/>
  <c r="AD191" i="17"/>
  <c r="AB181" i="17"/>
  <c r="AB173" i="17"/>
  <c r="U166" i="17"/>
  <c r="Z159" i="17"/>
  <c r="V151" i="17"/>
  <c r="Z144" i="17"/>
  <c r="Z136" i="17"/>
  <c r="AC129" i="17"/>
  <c r="AA121" i="17"/>
  <c r="W113" i="17"/>
  <c r="AE106" i="17"/>
  <c r="AD99" i="17"/>
  <c r="X94" i="17"/>
  <c r="S87" i="17"/>
  <c r="V81" i="17"/>
  <c r="AA74" i="17"/>
  <c r="V68" i="17"/>
  <c r="S62" i="17"/>
  <c r="S57" i="17"/>
  <c r="Z50" i="17"/>
  <c r="U46" i="17"/>
  <c r="T40" i="17"/>
  <c r="AA34" i="17"/>
  <c r="T30" i="17"/>
  <c r="AD24" i="17"/>
  <c r="AE19" i="17"/>
  <c r="AB12" i="17"/>
  <c r="AB227" i="17"/>
  <c r="S215" i="17"/>
  <c r="W200" i="17"/>
  <c r="W191" i="17"/>
  <c r="W180" i="17"/>
  <c r="V173" i="17"/>
  <c r="U165" i="17"/>
  <c r="AD156" i="17"/>
  <c r="AE149" i="17"/>
  <c r="T142" i="17"/>
  <c r="X135" i="17"/>
  <c r="U127" i="17"/>
  <c r="X120" i="17"/>
  <c r="AD112" i="17"/>
  <c r="X106" i="17"/>
  <c r="Z99" i="17"/>
  <c r="AB93" i="17"/>
  <c r="AB86" i="17"/>
  <c r="Z80" i="17"/>
  <c r="AA73" i="17"/>
  <c r="Z66" i="17"/>
  <c r="AA61" i="17"/>
  <c r="W55" i="17"/>
  <c r="V50" i="17"/>
  <c r="Z44" i="17"/>
  <c r="AC39" i="17"/>
  <c r="AC33" i="17"/>
  <c r="AA29" i="17"/>
  <c r="AC23" i="17"/>
  <c r="AA19" i="17"/>
  <c r="T12" i="17"/>
  <c r="X9" i="17"/>
  <c r="X4" i="17"/>
  <c r="S216" i="17"/>
  <c r="W197" i="17"/>
  <c r="AC179" i="17"/>
  <c r="W164" i="17"/>
  <c r="AC149" i="17"/>
  <c r="Z135" i="17"/>
  <c r="V125" i="17"/>
  <c r="S111" i="17"/>
  <c r="V98" i="17"/>
  <c r="W85" i="17"/>
  <c r="Z73" i="17"/>
  <c r="AD61" i="17"/>
  <c r="AA53" i="17"/>
  <c r="X43" i="17"/>
  <c r="X33" i="17"/>
  <c r="Z23" i="17"/>
  <c r="W8" i="17"/>
  <c r="AB215" i="17"/>
  <c r="AE194" i="17"/>
  <c r="T178" i="17"/>
  <c r="AA163" i="17"/>
  <c r="AA149" i="17"/>
  <c r="W135" i="17"/>
  <c r="S121" i="17"/>
  <c r="Z110" i="17"/>
  <c r="AE97" i="17"/>
  <c r="U85" i="17"/>
  <c r="AE72" i="17"/>
  <c r="AB61" i="17"/>
  <c r="W53" i="17"/>
  <c r="T43" i="17"/>
  <c r="W33" i="17"/>
  <c r="X23" i="17"/>
  <c r="V8" i="17"/>
  <c r="AE4" i="17"/>
  <c r="AC214" i="17"/>
  <c r="AB191" i="17"/>
  <c r="AE176" i="17"/>
  <c r="Z163" i="17"/>
  <c r="Z149" i="17"/>
  <c r="U135" i="17"/>
  <c r="Z120" i="17"/>
  <c r="X110" i="17"/>
  <c r="AC97" i="17"/>
  <c r="S85" i="17"/>
  <c r="AD72" i="17"/>
  <c r="Z61" i="17"/>
  <c r="X50" i="17"/>
  <c r="AE42" i="17"/>
  <c r="V33" i="17"/>
  <c r="W23" i="17"/>
  <c r="Z4" i="17"/>
  <c r="Z241" i="17"/>
  <c r="AB214" i="17"/>
  <c r="AA191" i="17"/>
  <c r="V176" i="17"/>
  <c r="AA161" i="17"/>
  <c r="X149" i="17"/>
  <c r="AB134" i="17"/>
  <c r="W120" i="17"/>
  <c r="AD106" i="17"/>
  <c r="AB97" i="17"/>
  <c r="AE84" i="17"/>
  <c r="AC72" i="17"/>
  <c r="X61" i="17"/>
  <c r="W50" i="17"/>
  <c r="AD42" i="17"/>
  <c r="U33" i="17"/>
  <c r="V23" i="17"/>
  <c r="W4" i="17"/>
  <c r="AB240" i="17"/>
  <c r="Z209" i="17"/>
  <c r="Z190" i="17"/>
  <c r="AA173" i="17"/>
  <c r="W161" i="17"/>
  <c r="U147" i="17"/>
  <c r="AA134" i="17"/>
  <c r="V120" i="17"/>
  <c r="Z106" i="17"/>
  <c r="X96" i="17"/>
  <c r="AD84" i="17"/>
  <c r="AB72" i="17"/>
  <c r="V61" i="17"/>
  <c r="U50" i="17"/>
  <c r="S40" i="17"/>
  <c r="AC32" i="17"/>
  <c r="T23" i="17"/>
  <c r="U4" i="17"/>
  <c r="S240" i="17"/>
  <c r="T209" i="17"/>
  <c r="V188" i="17"/>
  <c r="Z173" i="17"/>
  <c r="V161" i="17"/>
  <c r="AB146" i="17"/>
  <c r="AD132" i="17"/>
  <c r="U120" i="17"/>
  <c r="W106" i="17"/>
  <c r="AD93" i="17"/>
  <c r="Z83" i="17"/>
  <c r="U72" i="17"/>
  <c r="S61" i="17"/>
  <c r="T50" i="17"/>
  <c r="AE39" i="17"/>
  <c r="U32" i="17"/>
  <c r="S23" i="17"/>
  <c r="AE14" i="17"/>
  <c r="T4" i="17"/>
  <c r="AB239" i="17"/>
  <c r="S209" i="17"/>
  <c r="S188" i="17"/>
  <c r="X171" i="17"/>
  <c r="X159" i="17"/>
  <c r="AA146" i="17"/>
  <c r="AB132" i="17"/>
  <c r="W118" i="17"/>
  <c r="V106" i="17"/>
  <c r="AC93" i="17"/>
  <c r="U83" i="17"/>
  <c r="S71" i="17"/>
  <c r="AA60" i="17"/>
  <c r="S50" i="17"/>
  <c r="AB39" i="17"/>
  <c r="AD29" i="17"/>
  <c r="AE22" i="17"/>
  <c r="V14" i="17"/>
  <c r="S4" i="17"/>
  <c r="Z239" i="17"/>
  <c r="AA208" i="17"/>
  <c r="AB187" i="17"/>
  <c r="V171" i="17"/>
  <c r="AD158" i="17"/>
  <c r="Z146" i="17"/>
  <c r="U132" i="17"/>
  <c r="AD117" i="17"/>
  <c r="X104" i="17"/>
  <c r="AA93" i="17"/>
  <c r="T81" i="17"/>
  <c r="X70" i="17"/>
  <c r="X59" i="17"/>
  <c r="AE49" i="17"/>
  <c r="AA39" i="17"/>
  <c r="AB29" i="17"/>
  <c r="Z21" i="17"/>
  <c r="T14" i="17"/>
  <c r="U239" i="17"/>
  <c r="AC206" i="17"/>
  <c r="U228" i="17"/>
  <c r="S206" i="17"/>
  <c r="S187" i="17"/>
  <c r="W170" i="17"/>
  <c r="W156" i="17"/>
  <c r="S142" i="17"/>
  <c r="AD127" i="17"/>
  <c r="AD116" i="17"/>
  <c r="AB103" i="17"/>
  <c r="X91" i="17"/>
  <c r="Z78" i="17"/>
  <c r="T68" i="17"/>
  <c r="AC58" i="17"/>
  <c r="S48" i="17"/>
  <c r="AC37" i="17"/>
  <c r="T28" i="17"/>
  <c r="Z19" i="17"/>
  <c r="Z6" i="17"/>
  <c r="C4" i="17"/>
  <c r="C2" i="17" s="1"/>
  <c r="AA227" i="17"/>
  <c r="Z201" i="17"/>
  <c r="AE186" i="17"/>
  <c r="V170" i="17"/>
  <c r="V156" i="17"/>
  <c r="Z141" i="17"/>
  <c r="AB127" i="17"/>
  <c r="AA116" i="17"/>
  <c r="Z103" i="17"/>
  <c r="W91" i="17"/>
  <c r="W78" i="17"/>
  <c r="V66" i="17"/>
  <c r="AE56" i="17"/>
  <c r="AE47" i="17"/>
  <c r="AB37" i="17"/>
  <c r="AD27" i="17"/>
  <c r="X18" i="17"/>
  <c r="X6" i="17"/>
  <c r="Z227" i="17"/>
  <c r="AB200" i="17"/>
  <c r="AD186" i="17"/>
  <c r="U170" i="17"/>
  <c r="U156" i="17"/>
  <c r="X141" i="17"/>
  <c r="T127" i="17"/>
  <c r="S113" i="17"/>
  <c r="W103" i="17"/>
  <c r="Z90" i="17"/>
  <c r="V78" i="17"/>
  <c r="U66" i="17"/>
  <c r="Z55" i="17"/>
  <c r="AD47" i="17"/>
  <c r="V37" i="17"/>
  <c r="AC27" i="17"/>
  <c r="AE17" i="17"/>
  <c r="W6" i="17"/>
  <c r="U223" i="17"/>
  <c r="X170" i="17"/>
  <c r="Z140" i="17"/>
  <c r="AD111" i="17"/>
  <c r="AA86" i="17"/>
  <c r="AE58" i="17"/>
  <c r="U37" i="17"/>
  <c r="U17" i="17"/>
  <c r="Z12" i="17"/>
  <c r="AB8" i="17"/>
  <c r="E4" i="17"/>
  <c r="E2" i="17" s="1"/>
  <c r="T223" i="17"/>
  <c r="S170" i="17"/>
  <c r="W140" i="17"/>
  <c r="AB111" i="17"/>
  <c r="Z86" i="17"/>
  <c r="AD58" i="17"/>
  <c r="AC36" i="17"/>
  <c r="T17" i="17"/>
  <c r="AA8" i="17"/>
  <c r="AB206" i="17"/>
  <c r="AE169" i="17"/>
  <c r="V140" i="17"/>
  <c r="AA111" i="17"/>
  <c r="S81" i="17"/>
  <c r="S55" i="17"/>
  <c r="X34" i="17"/>
  <c r="S17" i="17"/>
  <c r="V200" i="17"/>
  <c r="T166" i="17"/>
  <c r="AD139" i="17"/>
  <c r="T111" i="17"/>
  <c r="X79" i="17"/>
  <c r="AC54" i="17"/>
  <c r="AD33" i="17"/>
  <c r="AE16" i="17"/>
  <c r="T199" i="17"/>
  <c r="V165" i="17"/>
  <c r="AC139" i="17"/>
  <c r="AD103" i="17"/>
  <c r="S78" i="17"/>
  <c r="AB54" i="17"/>
  <c r="AB33" i="17"/>
  <c r="S199" i="17"/>
  <c r="S165" i="17"/>
  <c r="T136" i="17"/>
  <c r="AC103" i="17"/>
  <c r="AE77" i="17"/>
  <c r="AA54" i="17"/>
  <c r="AA33" i="17"/>
  <c r="AD198" i="17"/>
  <c r="AA164" i="17"/>
  <c r="T132" i="17"/>
  <c r="V103" i="17"/>
  <c r="AD77" i="17"/>
  <c r="Z54" i="17"/>
  <c r="Z33" i="17"/>
  <c r="U187" i="17"/>
  <c r="T156" i="17"/>
  <c r="U126" i="17"/>
  <c r="W99" i="17"/>
  <c r="AB73" i="17"/>
  <c r="T48" i="17"/>
  <c r="V27" i="17"/>
  <c r="S14" i="17"/>
  <c r="V6" i="17"/>
  <c r="Z225" i="17"/>
  <c r="T171" i="17"/>
  <c r="W141" i="17"/>
  <c r="S112" i="17"/>
  <c r="AD86" i="17"/>
  <c r="U65" i="17"/>
  <c r="AE37" i="17"/>
  <c r="AC17" i="17"/>
  <c r="AA12" i="17"/>
  <c r="AC8" i="17"/>
  <c r="S198" i="17"/>
  <c r="AC142" i="17"/>
  <c r="V90" i="17"/>
  <c r="W44" i="17"/>
  <c r="Z197" i="17"/>
  <c r="S132" i="17"/>
  <c r="U90" i="17"/>
  <c r="AE43" i="17"/>
  <c r="T187" i="17"/>
  <c r="S127" i="17"/>
  <c r="AE86" i="17"/>
  <c r="AC43" i="17"/>
  <c r="V181" i="17"/>
  <c r="V126" i="17"/>
  <c r="AC77" i="17"/>
  <c r="Z43" i="17"/>
  <c r="Z180" i="17"/>
  <c r="T126" i="17"/>
  <c r="AB77" i="17"/>
  <c r="Z39" i="17"/>
  <c r="V9" i="17"/>
  <c r="V180" i="17"/>
  <c r="Z125" i="17"/>
  <c r="AD73" i="17"/>
  <c r="Z29" i="17"/>
  <c r="U9" i="17"/>
  <c r="X164" i="17"/>
  <c r="AE112" i="17"/>
  <c r="Z65" i="17"/>
  <c r="X24" i="17"/>
  <c r="Z156" i="17"/>
  <c r="AC112" i="17"/>
  <c r="X65" i="17"/>
  <c r="AD23" i="17"/>
  <c r="X156" i="17"/>
  <c r="AC99" i="17"/>
  <c r="W65" i="17"/>
  <c r="U227" i="17"/>
  <c r="U151" i="17"/>
  <c r="W98" i="17"/>
  <c r="W48" i="17"/>
  <c r="V227" i="17"/>
  <c r="AD98" i="17"/>
  <c r="AC19" i="17"/>
  <c r="AD149" i="17"/>
  <c r="AA44" i="17"/>
  <c r="X125" i="17"/>
  <c r="T227" i="17"/>
  <c r="AB91" i="17"/>
  <c r="AD17" i="17"/>
  <c r="X144" i="17"/>
  <c r="X29" i="17"/>
  <c r="W125" i="17"/>
  <c r="T27" i="17"/>
  <c r="X99" i="17"/>
  <c r="S227" i="17"/>
  <c r="Z91" i="17"/>
  <c r="AC117" i="17"/>
  <c r="AB117" i="17"/>
  <c r="AB228" i="17"/>
  <c r="AD19" i="17"/>
  <c r="AA6" i="17"/>
  <c r="T198" i="17"/>
  <c r="W90" i="17"/>
  <c r="U180" i="17"/>
  <c r="W70" i="17"/>
  <c r="AE26" i="17"/>
  <c r="AA23" i="17"/>
  <c r="S180" i="17"/>
  <c r="U68" i="17"/>
  <c r="X44" i="17"/>
  <c r="AE179" i="17"/>
  <c r="T66" i="17"/>
  <c r="AD179" i="17"/>
  <c r="S66" i="17"/>
  <c r="AB154" i="17"/>
  <c r="X54" i="17"/>
  <c r="AC154" i="17"/>
  <c r="V65" i="17"/>
  <c r="AA154" i="17"/>
  <c r="W54" i="17"/>
  <c r="T9" i="17"/>
  <c r="T151" i="17"/>
  <c r="AD44" i="17"/>
  <c r="AE8" i="17"/>
  <c r="AB27" i="17"/>
  <c r="AA99" i="17"/>
  <c r="AC6" i="17"/>
  <c r="AE202" i="22"/>
  <c r="V201" i="22"/>
  <c r="AA199" i="22"/>
  <c r="AE197" i="22"/>
  <c r="V196" i="22"/>
  <c r="AA194" i="22"/>
  <c r="AE192" i="22"/>
  <c r="V191" i="22"/>
  <c r="AA189" i="22"/>
  <c r="AE187" i="22"/>
  <c r="V186" i="22"/>
  <c r="AA184" i="22"/>
  <c r="AE182" i="22"/>
  <c r="V181" i="22"/>
  <c r="AA179" i="22"/>
  <c r="AE177" i="22"/>
  <c r="V176" i="22"/>
  <c r="AA174" i="22"/>
  <c r="AE172" i="22"/>
  <c r="V171" i="22"/>
  <c r="AA169" i="22"/>
  <c r="AE167" i="22"/>
  <c r="V166" i="22"/>
  <c r="AA164" i="22"/>
  <c r="AE162" i="22"/>
  <c r="V161" i="22"/>
  <c r="AA159" i="22"/>
  <c r="AE157" i="22"/>
  <c r="V156" i="22"/>
  <c r="AA154" i="22"/>
  <c r="AE152" i="22"/>
  <c r="V151" i="22"/>
  <c r="AA149" i="22"/>
  <c r="AE147" i="22"/>
  <c r="V146" i="22"/>
  <c r="AA144" i="22"/>
  <c r="AE142" i="22"/>
  <c r="V141" i="22"/>
  <c r="AA139" i="22"/>
  <c r="AE137" i="22"/>
  <c r="V136" i="22"/>
  <c r="AA134" i="22"/>
  <c r="AE132" i="22"/>
  <c r="V131" i="22"/>
  <c r="AA129" i="22"/>
  <c r="AE127" i="22"/>
  <c r="V126" i="22"/>
  <c r="AA124" i="22"/>
  <c r="AE122" i="22"/>
  <c r="V121" i="22"/>
  <c r="AA119" i="22"/>
  <c r="AE117" i="22"/>
  <c r="V116" i="22"/>
  <c r="AA114" i="22"/>
  <c r="AE112" i="22"/>
  <c r="V111" i="22"/>
  <c r="AA109" i="22"/>
  <c r="AE107" i="22"/>
  <c r="V106" i="22"/>
  <c r="AA104" i="22"/>
  <c r="AE102" i="22"/>
  <c r="V101" i="22"/>
  <c r="AA99" i="22"/>
  <c r="AE97" i="22"/>
  <c r="V96" i="22"/>
  <c r="AA94" i="22"/>
  <c r="AE92" i="22"/>
  <c r="V91" i="22"/>
  <c r="AA89" i="22"/>
  <c r="AE87" i="22"/>
  <c r="V86" i="22"/>
  <c r="AA84" i="22"/>
  <c r="AE82" i="22"/>
  <c r="V81" i="22"/>
  <c r="AA79" i="22"/>
  <c r="AE77" i="22"/>
  <c r="V76" i="22"/>
  <c r="AA74" i="22"/>
  <c r="AE72" i="22"/>
  <c r="V71" i="22"/>
  <c r="AA69" i="22"/>
  <c r="AE67" i="22"/>
  <c r="V66" i="22"/>
  <c r="AA64" i="22"/>
  <c r="AE62" i="22"/>
  <c r="V61" i="22"/>
  <c r="AA59" i="22"/>
  <c r="AE57" i="22"/>
  <c r="V56" i="22"/>
  <c r="AC202" i="22"/>
  <c r="T201" i="22"/>
  <c r="X199" i="22"/>
  <c r="AD202" i="22"/>
  <c r="AE200" i="22"/>
  <c r="T199" i="22"/>
  <c r="W197" i="22"/>
  <c r="AA195" i="22"/>
  <c r="AD193" i="22"/>
  <c r="T192" i="22"/>
  <c r="W190" i="22"/>
  <c r="AA188" i="22"/>
  <c r="AD186" i="22"/>
  <c r="T185" i="22"/>
  <c r="W183" i="22"/>
  <c r="AA181" i="22"/>
  <c r="AD179" i="22"/>
  <c r="T178" i="22"/>
  <c r="W176" i="22"/>
  <c r="Z174" i="22"/>
  <c r="AC172" i="22"/>
  <c r="S171" i="22"/>
  <c r="V169" i="22"/>
  <c r="Z167" i="22"/>
  <c r="AC165" i="22"/>
  <c r="S164" i="22"/>
  <c r="V162" i="22"/>
  <c r="Z160" i="22"/>
  <c r="AC158" i="22"/>
  <c r="S157" i="22"/>
  <c r="V155" i="22"/>
  <c r="Z153" i="22"/>
  <c r="AC151" i="22"/>
  <c r="S150" i="22"/>
  <c r="V148" i="22"/>
  <c r="Z146" i="22"/>
  <c r="AC144" i="22"/>
  <c r="S143" i="22"/>
  <c r="U141" i="22"/>
  <c r="X139" i="22"/>
  <c r="AB137" i="22"/>
  <c r="AE135" i="22"/>
  <c r="U134" i="22"/>
  <c r="X132" i="22"/>
  <c r="AB130" i="22"/>
  <c r="AE128" i="22"/>
  <c r="U127" i="22"/>
  <c r="X125" i="22"/>
  <c r="AB123" i="22"/>
  <c r="AE121" i="22"/>
  <c r="U120" i="22"/>
  <c r="X118" i="22"/>
  <c r="AB116" i="22"/>
  <c r="AE114" i="22"/>
  <c r="U113" i="22"/>
  <c r="X111" i="22"/>
  <c r="AB109" i="22"/>
  <c r="AD107" i="22"/>
  <c r="T106" i="22"/>
  <c r="W104" i="22"/>
  <c r="AA102" i="22"/>
  <c r="AD100" i="22"/>
  <c r="T99" i="22"/>
  <c r="W97" i="22"/>
  <c r="AA95" i="22"/>
  <c r="AD93" i="22"/>
  <c r="T92" i="22"/>
  <c r="W90" i="22"/>
  <c r="AA88" i="22"/>
  <c r="AD86" i="22"/>
  <c r="T85" i="22"/>
  <c r="W83" i="22"/>
  <c r="AA81" i="22"/>
  <c r="AD79" i="22"/>
  <c r="T78" i="22"/>
  <c r="W76" i="22"/>
  <c r="Z74" i="22"/>
  <c r="AC72" i="22"/>
  <c r="S71" i="22"/>
  <c r="V69" i="22"/>
  <c r="Z67" i="22"/>
  <c r="AC65" i="22"/>
  <c r="S64" i="22"/>
  <c r="V62" i="22"/>
  <c r="Z60" i="22"/>
  <c r="AC58" i="22"/>
  <c r="S57" i="22"/>
  <c r="V55" i="22"/>
  <c r="AA53" i="22"/>
  <c r="AE51" i="22"/>
  <c r="V50" i="22"/>
  <c r="AA48" i="22"/>
  <c r="AE46" i="22"/>
  <c r="V45" i="22"/>
  <c r="AA43" i="22"/>
  <c r="AE41" i="22"/>
  <c r="V40" i="22"/>
  <c r="AA38" i="22"/>
  <c r="AE36" i="22"/>
  <c r="V35" i="22"/>
  <c r="AA33" i="22"/>
  <c r="AE31" i="22"/>
  <c r="V30" i="22"/>
  <c r="AA28" i="22"/>
  <c r="AE26" i="22"/>
  <c r="V25" i="22"/>
  <c r="AA23" i="22"/>
  <c r="AE21" i="22"/>
  <c r="V20" i="22"/>
  <c r="AA18" i="22"/>
  <c r="AE16" i="22"/>
  <c r="V15" i="22"/>
  <c r="T14" i="22"/>
  <c r="AE9" i="22"/>
  <c r="AC8" i="22"/>
  <c r="AA7" i="22"/>
  <c r="X6" i="22"/>
  <c r="V5" i="22"/>
  <c r="T4" i="22"/>
  <c r="AB202" i="22"/>
  <c r="AD200" i="22"/>
  <c r="S199" i="22"/>
  <c r="V197" i="22"/>
  <c r="Z195" i="22"/>
  <c r="AC193" i="22"/>
  <c r="S192" i="22"/>
  <c r="V190" i="22"/>
  <c r="Z188" i="22"/>
  <c r="AC186" i="22"/>
  <c r="S185" i="22"/>
  <c r="V183" i="22"/>
  <c r="Z181" i="22"/>
  <c r="AC179" i="22"/>
  <c r="S178" i="22"/>
  <c r="U176" i="22"/>
  <c r="X174" i="22"/>
  <c r="AB172" i="22"/>
  <c r="AE170" i="22"/>
  <c r="U169" i="22"/>
  <c r="X167" i="22"/>
  <c r="AB165" i="22"/>
  <c r="AE163" i="22"/>
  <c r="U162" i="22"/>
  <c r="X160" i="22"/>
  <c r="AB158" i="22"/>
  <c r="AE156" i="22"/>
  <c r="U155" i="22"/>
  <c r="X153" i="22"/>
  <c r="AB151" i="22"/>
  <c r="AE149" i="22"/>
  <c r="U148" i="22"/>
  <c r="X146" i="22"/>
  <c r="AB144" i="22"/>
  <c r="AD142" i="22"/>
  <c r="T141" i="22"/>
  <c r="W139" i="22"/>
  <c r="AA137" i="22"/>
  <c r="AD135" i="22"/>
  <c r="T134" i="22"/>
  <c r="W132" i="22"/>
  <c r="AA130" i="22"/>
  <c r="AD128" i="22"/>
  <c r="T127" i="22"/>
  <c r="W125" i="22"/>
  <c r="AA123" i="22"/>
  <c r="AD121" i="22"/>
  <c r="T120" i="22"/>
  <c r="W118" i="22"/>
  <c r="AA116" i="22"/>
  <c r="AD114" i="22"/>
  <c r="T113" i="22"/>
  <c r="W111" i="22"/>
  <c r="Z109" i="22"/>
  <c r="AC107" i="22"/>
  <c r="S106" i="22"/>
  <c r="V104" i="22"/>
  <c r="Z102" i="22"/>
  <c r="AC100" i="22"/>
  <c r="S99" i="22"/>
  <c r="V97" i="22"/>
  <c r="Z95" i="22"/>
  <c r="AC93" i="22"/>
  <c r="S92" i="22"/>
  <c r="V90" i="22"/>
  <c r="Z88" i="22"/>
  <c r="AC86" i="22"/>
  <c r="S85" i="22"/>
  <c r="V83" i="22"/>
  <c r="Z81" i="22"/>
  <c r="AC79" i="22"/>
  <c r="S78" i="22"/>
  <c r="U76" i="22"/>
  <c r="X74" i="22"/>
  <c r="AB72" i="22"/>
  <c r="AE70" i="22"/>
  <c r="U69" i="22"/>
  <c r="X67" i="22"/>
  <c r="AB65" i="22"/>
  <c r="AE63" i="22"/>
  <c r="U62" i="22"/>
  <c r="X60" i="22"/>
  <c r="AB58" i="22"/>
  <c r="AE56" i="22"/>
  <c r="U55" i="22"/>
  <c r="Z53" i="22"/>
  <c r="AD51" i="22"/>
  <c r="U50" i="22"/>
  <c r="Z48" i="22"/>
  <c r="AD46" i="22"/>
  <c r="U45" i="22"/>
  <c r="Z43" i="22"/>
  <c r="AD41" i="22"/>
  <c r="U40" i="22"/>
  <c r="Z38" i="22"/>
  <c r="AD36" i="22"/>
  <c r="U35" i="22"/>
  <c r="Z33" i="22"/>
  <c r="AD31" i="22"/>
  <c r="U30" i="22"/>
  <c r="Z28" i="22"/>
  <c r="AD26" i="22"/>
  <c r="U25" i="22"/>
  <c r="Z23" i="22"/>
  <c r="AD21" i="22"/>
  <c r="U20" i="22"/>
  <c r="Z18" i="22"/>
  <c r="AD16" i="22"/>
  <c r="U15" i="22"/>
  <c r="S14" i="22"/>
  <c r="AD9" i="22"/>
  <c r="AB8" i="22"/>
  <c r="Z7" i="22"/>
  <c r="W6" i="22"/>
  <c r="U5" i="22"/>
  <c r="S4" i="22"/>
  <c r="AA202" i="22"/>
  <c r="AC200" i="22"/>
  <c r="AE198" i="22"/>
  <c r="U197" i="22"/>
  <c r="X195" i="22"/>
  <c r="AB193" i="22"/>
  <c r="AE191" i="22"/>
  <c r="U190" i="22"/>
  <c r="X188" i="22"/>
  <c r="AB186" i="22"/>
  <c r="AE184" i="22"/>
  <c r="U183" i="22"/>
  <c r="X181" i="22"/>
  <c r="AB179" i="22"/>
  <c r="AD177" i="22"/>
  <c r="T176" i="22"/>
  <c r="W174" i="22"/>
  <c r="AA172" i="22"/>
  <c r="X202" i="22"/>
  <c r="AA200" i="22"/>
  <c r="AC198" i="22"/>
  <c r="S197" i="22"/>
  <c r="V195" i="22"/>
  <c r="Z193" i="22"/>
  <c r="AC191" i="22"/>
  <c r="S190" i="22"/>
  <c r="V188" i="22"/>
  <c r="Z186" i="22"/>
  <c r="AC184" i="22"/>
  <c r="S183" i="22"/>
  <c r="U181" i="22"/>
  <c r="X179" i="22"/>
  <c r="AB177" i="22"/>
  <c r="AE175" i="22"/>
  <c r="U174" i="22"/>
  <c r="X172" i="22"/>
  <c r="AB170" i="22"/>
  <c r="AE168" i="22"/>
  <c r="U167" i="22"/>
  <c r="X165" i="22"/>
  <c r="AB163" i="22"/>
  <c r="AE161" i="22"/>
  <c r="U160" i="22"/>
  <c r="X158" i="22"/>
  <c r="AB156" i="22"/>
  <c r="AE154" i="22"/>
  <c r="U153" i="22"/>
  <c r="X151" i="22"/>
  <c r="AB149" i="22"/>
  <c r="AD147" i="22"/>
  <c r="T146" i="22"/>
  <c r="W144" i="22"/>
  <c r="AA142" i="22"/>
  <c r="AD140" i="22"/>
  <c r="T139" i="22"/>
  <c r="W137" i="22"/>
  <c r="AA135" i="22"/>
  <c r="AD133" i="22"/>
  <c r="T132" i="22"/>
  <c r="W130" i="22"/>
  <c r="AA128" i="22"/>
  <c r="AD126" i="22"/>
  <c r="T125" i="22"/>
  <c r="W123" i="22"/>
  <c r="AA121" i="22"/>
  <c r="AD119" i="22"/>
  <c r="T118" i="22"/>
  <c r="W116" i="22"/>
  <c r="Z114" i="22"/>
  <c r="AC112" i="22"/>
  <c r="S111" i="22"/>
  <c r="V109" i="22"/>
  <c r="Z107" i="22"/>
  <c r="AC105" i="22"/>
  <c r="S104" i="22"/>
  <c r="V102" i="22"/>
  <c r="Z100" i="22"/>
  <c r="AC98" i="22"/>
  <c r="S97" i="22"/>
  <c r="V95" i="22"/>
  <c r="Z93" i="22"/>
  <c r="AC91" i="22"/>
  <c r="S90" i="22"/>
  <c r="V88" i="22"/>
  <c r="Z86" i="22"/>
  <c r="AC84" i="22"/>
  <c r="S83" i="22"/>
  <c r="U81" i="22"/>
  <c r="X79" i="22"/>
  <c r="AB77" i="22"/>
  <c r="AE75" i="22"/>
  <c r="U74" i="22"/>
  <c r="X72" i="22"/>
  <c r="AB70" i="22"/>
  <c r="AE68" i="22"/>
  <c r="U67" i="22"/>
  <c r="X65" i="22"/>
  <c r="AB63" i="22"/>
  <c r="AE61" i="22"/>
  <c r="U60" i="22"/>
  <c r="X58" i="22"/>
  <c r="AB56" i="22"/>
  <c r="AE54" i="22"/>
  <c r="V53" i="22"/>
  <c r="AA51" i="22"/>
  <c r="AE49" i="22"/>
  <c r="V48" i="22"/>
  <c r="AA46" i="22"/>
  <c r="AE44" i="22"/>
  <c r="V43" i="22"/>
  <c r="AA41" i="22"/>
  <c r="AE39" i="22"/>
  <c r="V38" i="22"/>
  <c r="AA36" i="22"/>
  <c r="AE34" i="22"/>
  <c r="V33" i="22"/>
  <c r="AA31" i="22"/>
  <c r="AE29" i="22"/>
  <c r="V28" i="22"/>
  <c r="AA26" i="22"/>
  <c r="AE24" i="22"/>
  <c r="AE203" i="22"/>
  <c r="T202" i="22"/>
  <c r="V200" i="22"/>
  <c r="X198" i="22"/>
  <c r="AB196" i="22"/>
  <c r="AE194" i="22"/>
  <c r="U193" i="22"/>
  <c r="X191" i="22"/>
  <c r="AB189" i="22"/>
  <c r="AD187" i="22"/>
  <c r="T186" i="22"/>
  <c r="W184" i="22"/>
  <c r="AA182" i="22"/>
  <c r="AD180" i="22"/>
  <c r="T179" i="22"/>
  <c r="W177" i="22"/>
  <c r="AA175" i="22"/>
  <c r="AD173" i="22"/>
  <c r="T172" i="22"/>
  <c r="W170" i="22"/>
  <c r="AA168" i="22"/>
  <c r="AD166" i="22"/>
  <c r="T165" i="22"/>
  <c r="W163" i="22"/>
  <c r="AA161" i="22"/>
  <c r="AD159" i="22"/>
  <c r="T158" i="22"/>
  <c r="W156" i="22"/>
  <c r="Z154" i="22"/>
  <c r="AC152" i="22"/>
  <c r="S151" i="22"/>
  <c r="V149" i="22"/>
  <c r="Z147" i="22"/>
  <c r="AC145" i="22"/>
  <c r="S144" i="22"/>
  <c r="V142" i="22"/>
  <c r="Z140" i="22"/>
  <c r="AC138" i="22"/>
  <c r="S137" i="22"/>
  <c r="V135" i="22"/>
  <c r="Z133" i="22"/>
  <c r="AC131" i="22"/>
  <c r="S130" i="22"/>
  <c r="V128" i="22"/>
  <c r="Z126" i="22"/>
  <c r="AC124" i="22"/>
  <c r="S123" i="22"/>
  <c r="U121" i="22"/>
  <c r="X119" i="22"/>
  <c r="AB117" i="22"/>
  <c r="AE115" i="22"/>
  <c r="U114" i="22"/>
  <c r="X112" i="22"/>
  <c r="AB110" i="22"/>
  <c r="AE108" i="22"/>
  <c r="U107" i="22"/>
  <c r="X105" i="22"/>
  <c r="AB103" i="22"/>
  <c r="AE101" i="22"/>
  <c r="U100" i="22"/>
  <c r="X98" i="22"/>
  <c r="AB96" i="22"/>
  <c r="AE94" i="22"/>
  <c r="U93" i="22"/>
  <c r="X91" i="22"/>
  <c r="AB89" i="22"/>
  <c r="AD87" i="22"/>
  <c r="T86" i="22"/>
  <c r="W84" i="22"/>
  <c r="AA82" i="22"/>
  <c r="AD80" i="22"/>
  <c r="T79" i="22"/>
  <c r="W77" i="22"/>
  <c r="AA75" i="22"/>
  <c r="AD73" i="22"/>
  <c r="T72" i="22"/>
  <c r="W70" i="22"/>
  <c r="AA68" i="22"/>
  <c r="AD66" i="22"/>
  <c r="T65" i="22"/>
  <c r="W63" i="22"/>
  <c r="AA61" i="22"/>
  <c r="AD59" i="22"/>
  <c r="T58" i="22"/>
  <c r="W56" i="22"/>
  <c r="AA54" i="22"/>
  <c r="AE52" i="22"/>
  <c r="V51" i="22"/>
  <c r="AA49" i="22"/>
  <c r="AE47" i="22"/>
  <c r="V46" i="22"/>
  <c r="AA44" i="22"/>
  <c r="AE42" i="22"/>
  <c r="V41" i="22"/>
  <c r="AA39" i="22"/>
  <c r="AE37" i="22"/>
  <c r="V36" i="22"/>
  <c r="AA34" i="22"/>
  <c r="AE32" i="22"/>
  <c r="V31" i="22"/>
  <c r="AA29" i="22"/>
  <c r="AE27" i="22"/>
  <c r="V26" i="22"/>
  <c r="AA24" i="22"/>
  <c r="AE22" i="22"/>
  <c r="V21" i="22"/>
  <c r="AA19" i="22"/>
  <c r="AE17" i="22"/>
  <c r="V16" i="22"/>
  <c r="AE13" i="22"/>
  <c r="AC12" i="22"/>
  <c r="AA11" i="22"/>
  <c r="X10" i="22"/>
  <c r="V9" i="22"/>
  <c r="T8" i="22"/>
  <c r="D4" i="22"/>
  <c r="D2" i="22" s="1"/>
  <c r="V203" i="22"/>
  <c r="Z200" i="22"/>
  <c r="U198" i="22"/>
  <c r="AE195" i="22"/>
  <c r="X193" i="22"/>
  <c r="T191" i="22"/>
  <c r="AE188" i="22"/>
  <c r="X186" i="22"/>
  <c r="T184" i="22"/>
  <c r="AE181" i="22"/>
  <c r="W179" i="22"/>
  <c r="T177" i="22"/>
  <c r="AE174" i="22"/>
  <c r="W172" i="22"/>
  <c r="U170" i="22"/>
  <c r="T168" i="22"/>
  <c r="AE165" i="22"/>
  <c r="AA163" i="22"/>
  <c r="X161" i="22"/>
  <c r="V159" i="22"/>
  <c r="U157" i="22"/>
  <c r="AD154" i="22"/>
  <c r="AA152" i="22"/>
  <c r="Z150" i="22"/>
  <c r="X148" i="22"/>
  <c r="S146" i="22"/>
  <c r="AD143" i="22"/>
  <c r="AC141" i="22"/>
  <c r="AB139" i="22"/>
  <c r="V137" i="22"/>
  <c r="T135" i="22"/>
  <c r="S133" i="22"/>
  <c r="AD130" i="22"/>
  <c r="Z128" i="22"/>
  <c r="W126" i="22"/>
  <c r="U124" i="22"/>
  <c r="T122" i="22"/>
  <c r="AC119" i="22"/>
  <c r="Z117" i="22"/>
  <c r="X115" i="22"/>
  <c r="W113" i="22"/>
  <c r="AE110" i="22"/>
  <c r="AC108" i="22"/>
  <c r="AB106" i="22"/>
  <c r="Z104" i="22"/>
  <c r="U102" i="22"/>
  <c r="S100" i="22"/>
  <c r="AD97" i="22"/>
  <c r="AC95" i="22"/>
  <c r="X93" i="22"/>
  <c r="U91" i="22"/>
  <c r="T89" i="22"/>
  <c r="S87" i="22"/>
  <c r="AB84" i="22"/>
  <c r="X82" i="22"/>
  <c r="W80" i="22"/>
  <c r="V78" i="22"/>
  <c r="AD75" i="22"/>
  <c r="AB73" i="22"/>
  <c r="AA71" i="22"/>
  <c r="X69" i="22"/>
  <c r="U203" i="22"/>
  <c r="X200" i="22"/>
  <c r="T198" i="22"/>
  <c r="AD195" i="22"/>
  <c r="W193" i="22"/>
  <c r="S191" i="22"/>
  <c r="AD188" i="22"/>
  <c r="W186" i="22"/>
  <c r="S184" i="22"/>
  <c r="AD181" i="22"/>
  <c r="V179" i="22"/>
  <c r="S177" i="22"/>
  <c r="AD174" i="22"/>
  <c r="V172" i="22"/>
  <c r="T170" i="22"/>
  <c r="S168" i="22"/>
  <c r="AD165" i="22"/>
  <c r="Z163" i="22"/>
  <c r="W161" i="22"/>
  <c r="U159" i="22"/>
  <c r="T157" i="22"/>
  <c r="AC154" i="22"/>
  <c r="Z152" i="22"/>
  <c r="X150" i="22"/>
  <c r="W148" i="22"/>
  <c r="AE145" i="22"/>
  <c r="AC143" i="22"/>
  <c r="AB141" i="22"/>
  <c r="Z139" i="22"/>
  <c r="U137" i="22"/>
  <c r="S135" i="22"/>
  <c r="AD132" i="22"/>
  <c r="AC130" i="22"/>
  <c r="X128" i="22"/>
  <c r="U126" i="22"/>
  <c r="T124" i="22"/>
  <c r="S122" i="22"/>
  <c r="AB119" i="22"/>
  <c r="X117" i="22"/>
  <c r="W115" i="22"/>
  <c r="V113" i="22"/>
  <c r="AD110" i="22"/>
  <c r="AB108" i="22"/>
  <c r="AA106" i="22"/>
  <c r="X104" i="22"/>
  <c r="T102" i="22"/>
  <c r="AE99" i="22"/>
  <c r="AC97" i="22"/>
  <c r="AB95" i="22"/>
  <c r="W93" i="22"/>
  <c r="T91" i="22"/>
  <c r="S89" i="22"/>
  <c r="AE86" i="22"/>
  <c r="Z84" i="22"/>
  <c r="W82" i="22"/>
  <c r="V80" i="22"/>
  <c r="U78" i="22"/>
  <c r="AC75" i="22"/>
  <c r="AA73" i="22"/>
  <c r="Z71" i="22"/>
  <c r="W69" i="22"/>
  <c r="S67" i="22"/>
  <c r="AD64" i="22"/>
  <c r="AB62" i="22"/>
  <c r="AA60" i="22"/>
  <c r="V58" i="22"/>
  <c r="S56" i="22"/>
  <c r="S54" i="22"/>
  <c r="S52" i="22"/>
  <c r="AC49" i="22"/>
  <c r="AB47" i="22"/>
  <c r="AB45" i="22"/>
  <c r="AB43" i="22"/>
  <c r="X41" i="22"/>
  <c r="W39" i="22"/>
  <c r="W37" i="22"/>
  <c r="W35" i="22"/>
  <c r="T33" i="22"/>
  <c r="S31" i="22"/>
  <c r="S29" i="22"/>
  <c r="S27" i="22"/>
  <c r="AC24" i="22"/>
  <c r="AC22" i="22"/>
  <c r="AD20" i="22"/>
  <c r="AE18" i="22"/>
  <c r="S17" i="22"/>
  <c r="Z12" i="22"/>
  <c r="T11" i="22"/>
  <c r="AA8" i="22"/>
  <c r="U7" i="22"/>
  <c r="AC4" i="22"/>
  <c r="T203" i="22"/>
  <c r="W200" i="22"/>
  <c r="S198" i="22"/>
  <c r="AC195" i="22"/>
  <c r="V193" i="22"/>
  <c r="AE190" i="22"/>
  <c r="AC188" i="22"/>
  <c r="U186" i="22"/>
  <c r="AE183" i="22"/>
  <c r="AC181" i="22"/>
  <c r="U179" i="22"/>
  <c r="AE176" i="22"/>
  <c r="AC174" i="22"/>
  <c r="U172" i="22"/>
  <c r="S170" i="22"/>
  <c r="AD167" i="22"/>
  <c r="AA165" i="22"/>
  <c r="X163" i="22"/>
  <c r="U161" i="22"/>
  <c r="T159" i="22"/>
  <c r="AD156" i="22"/>
  <c r="AB154" i="22"/>
  <c r="X152" i="22"/>
  <c r="W150" i="22"/>
  <c r="T148" i="22"/>
  <c r="AD145" i="22"/>
  <c r="AB143" i="22"/>
  <c r="AA141" i="22"/>
  <c r="V139" i="22"/>
  <c r="T137" i="22"/>
  <c r="AE134" i="22"/>
  <c r="AC132" i="22"/>
  <c r="Z130" i="22"/>
  <c r="W128" i="22"/>
  <c r="T126" i="22"/>
  <c r="S124" i="22"/>
  <c r="AC121" i="22"/>
  <c r="Z119" i="22"/>
  <c r="W117" i="22"/>
  <c r="V115" i="22"/>
  <c r="S113" i="22"/>
  <c r="AC110" i="22"/>
  <c r="AA108" i="22"/>
  <c r="Z106" i="22"/>
  <c r="U104" i="22"/>
  <c r="S102" i="22"/>
  <c r="AD99" i="22"/>
  <c r="AB97" i="22"/>
  <c r="X95" i="22"/>
  <c r="V93" i="22"/>
  <c r="S91" i="22"/>
  <c r="AE88" i="22"/>
  <c r="AB86" i="22"/>
  <c r="X84" i="22"/>
  <c r="V82" i="22"/>
  <c r="U80" i="22"/>
  <c r="AD77" i="22"/>
  <c r="AB75" i="22"/>
  <c r="Z73" i="22"/>
  <c r="X71" i="22"/>
  <c r="T69" i="22"/>
  <c r="AE66" i="22"/>
  <c r="AC64" i="22"/>
  <c r="AA62" i="22"/>
  <c r="W60" i="22"/>
  <c r="U58" i="22"/>
  <c r="AE55" i="22"/>
  <c r="AE53" i="22"/>
  <c r="AC51" i="22"/>
  <c r="AB49" i="22"/>
  <c r="AA47" i="22"/>
  <c r="AA45" i="22"/>
  <c r="X43" i="22"/>
  <c r="W41" i="22"/>
  <c r="V39" i="22"/>
  <c r="V37" i="22"/>
  <c r="T35" i="22"/>
  <c r="S33" i="22"/>
  <c r="AE30" i="22"/>
  <c r="AE28" i="22"/>
  <c r="AC26" i="22"/>
  <c r="AB24" i="22"/>
  <c r="AB22" i="22"/>
  <c r="AC20" i="22"/>
  <c r="AD18" i="22"/>
  <c r="AC16" i="22"/>
  <c r="AD13" i="22"/>
  <c r="X12" i="22"/>
  <c r="S11" i="22"/>
  <c r="Z8" i="22"/>
  <c r="T7" i="22"/>
  <c r="AB4" i="22"/>
  <c r="S203" i="22"/>
  <c r="U200" i="22"/>
  <c r="AD197" i="22"/>
  <c r="AB195" i="22"/>
  <c r="T193" i="22"/>
  <c r="AD190" i="22"/>
  <c r="AB188" i="22"/>
  <c r="S186" i="22"/>
  <c r="AD183" i="22"/>
  <c r="AB181" i="22"/>
  <c r="S179" i="22"/>
  <c r="AD176" i="22"/>
  <c r="AB174" i="22"/>
  <c r="S172" i="22"/>
  <c r="AE169" i="22"/>
  <c r="AC167" i="22"/>
  <c r="Z165" i="22"/>
  <c r="V163" i="22"/>
  <c r="T161" i="22"/>
  <c r="S159" i="22"/>
  <c r="AC156" i="22"/>
  <c r="X154" i="22"/>
  <c r="W152" i="22"/>
  <c r="V150" i="22"/>
  <c r="S148" i="22"/>
  <c r="AB145" i="22"/>
  <c r="AA143" i="22"/>
  <c r="Z141" i="22"/>
  <c r="U139" i="22"/>
  <c r="AE136" i="22"/>
  <c r="AD134" i="22"/>
  <c r="AB132" i="22"/>
  <c r="X130" i="22"/>
  <c r="U128" i="22"/>
  <c r="S126" i="22"/>
  <c r="AE123" i="22"/>
  <c r="AB121" i="22"/>
  <c r="W119" i="22"/>
  <c r="V117" i="22"/>
  <c r="U115" i="22"/>
  <c r="AD112" i="22"/>
  <c r="AA110" i="22"/>
  <c r="Z108" i="22"/>
  <c r="X106" i="22"/>
  <c r="T104" i="22"/>
  <c r="AD101" i="22"/>
  <c r="AC99" i="22"/>
  <c r="AA97" i="22"/>
  <c r="W95" i="22"/>
  <c r="T93" i="22"/>
  <c r="AE90" i="22"/>
  <c r="AD88" i="22"/>
  <c r="AA86" i="22"/>
  <c r="V84" i="22"/>
  <c r="U82" i="22"/>
  <c r="T80" i="22"/>
  <c r="AC77" i="22"/>
  <c r="Z75" i="22"/>
  <c r="X73" i="22"/>
  <c r="W71" i="22"/>
  <c r="S69" i="22"/>
  <c r="AC66" i="22"/>
  <c r="AB64" i="22"/>
  <c r="Z62" i="22"/>
  <c r="V60" i="22"/>
  <c r="S58" i="22"/>
  <c r="AD55" i="22"/>
  <c r="AD53" i="22"/>
  <c r="AB51" i="22"/>
  <c r="Z49" i="22"/>
  <c r="Z47" i="22"/>
  <c r="Z45" i="22"/>
  <c r="W43" i="22"/>
  <c r="U41" i="22"/>
  <c r="U39" i="22"/>
  <c r="U37" i="22"/>
  <c r="S35" i="22"/>
  <c r="AD32" i="22"/>
  <c r="AD30" i="22"/>
  <c r="AD28" i="22"/>
  <c r="AB26" i="22"/>
  <c r="Z24" i="22"/>
  <c r="AA22" i="22"/>
  <c r="AB20" i="22"/>
  <c r="AC18" i="22"/>
  <c r="AB16" i="22"/>
  <c r="AC13" i="22"/>
  <c r="W12" i="22"/>
  <c r="X8" i="22"/>
  <c r="S7" i="22"/>
  <c r="AA4" i="22"/>
  <c r="W202" i="22"/>
  <c r="S200" i="22"/>
  <c r="AB197" i="22"/>
  <c r="U195" i="22"/>
  <c r="AD192" i="22"/>
  <c r="AB190" i="22"/>
  <c r="U188" i="22"/>
  <c r="AD185" i="22"/>
  <c r="AB183" i="22"/>
  <c r="T181" i="22"/>
  <c r="AD178" i="22"/>
  <c r="AB176" i="22"/>
  <c r="T174" i="22"/>
  <c r="AD171" i="22"/>
  <c r="AC169" i="22"/>
  <c r="AA167" i="22"/>
  <c r="V165" i="22"/>
  <c r="T163" i="22"/>
  <c r="AE160" i="22"/>
  <c r="AD158" i="22"/>
  <c r="Z156" i="22"/>
  <c r="V154" i="22"/>
  <c r="U152" i="22"/>
  <c r="T150" i="22"/>
  <c r="AB147" i="22"/>
  <c r="Z145" i="22"/>
  <c r="X143" i="22"/>
  <c r="W141" i="22"/>
  <c r="AE138" i="22"/>
  <c r="AC136" i="22"/>
  <c r="AB134" i="22"/>
  <c r="Z132" i="22"/>
  <c r="U130" i="22"/>
  <c r="S128" i="22"/>
  <c r="AD125" i="22"/>
  <c r="AC123" i="22"/>
  <c r="X121" i="22"/>
  <c r="U119" i="22"/>
  <c r="T117" i="22"/>
  <c r="S115" i="22"/>
  <c r="AA112" i="22"/>
  <c r="X110" i="22"/>
  <c r="W108" i="22"/>
  <c r="U106" i="22"/>
  <c r="AD103" i="22"/>
  <c r="AB101" i="22"/>
  <c r="Z99" i="22"/>
  <c r="X97" i="22"/>
  <c r="T95" i="22"/>
  <c r="AD92" i="22"/>
  <c r="AC90" i="22"/>
  <c r="AB88" i="22"/>
  <c r="W86" i="22"/>
  <c r="T84" i="22"/>
  <c r="S82" i="22"/>
  <c r="AE79" i="22"/>
  <c r="Z77" i="22"/>
  <c r="W75" i="22"/>
  <c r="V73" i="22"/>
  <c r="T71" i="22"/>
  <c r="AC68" i="22"/>
  <c r="AA66" i="22"/>
  <c r="X64" i="22"/>
  <c r="W62" i="22"/>
  <c r="S60" i="22"/>
  <c r="AC57" i="22"/>
  <c r="AB55" i="22"/>
  <c r="AB53" i="22"/>
  <c r="X51" i="22"/>
  <c r="W49" i="22"/>
  <c r="W47" i="22"/>
  <c r="W45" i="22"/>
  <c r="T43" i="22"/>
  <c r="S41" i="22"/>
  <c r="S39" i="22"/>
  <c r="S37" i="22"/>
  <c r="AC34" i="22"/>
  <c r="AB32" i="22"/>
  <c r="AB30" i="22"/>
  <c r="AB28" i="22"/>
  <c r="X26" i="22"/>
  <c r="W24" i="22"/>
  <c r="X22" i="22"/>
  <c r="Z20" i="22"/>
  <c r="X18" i="22"/>
  <c r="Z16" i="22"/>
  <c r="AA13" i="22"/>
  <c r="U12" i="22"/>
  <c r="AA201" i="22"/>
  <c r="W198" i="22"/>
  <c r="AD194" i="22"/>
  <c r="U192" i="22"/>
  <c r="T189" i="22"/>
  <c r="AA185" i="22"/>
  <c r="Z182" i="22"/>
  <c r="AE179" i="22"/>
  <c r="X176" i="22"/>
  <c r="W173" i="22"/>
  <c r="X170" i="22"/>
  <c r="T167" i="22"/>
  <c r="X164" i="22"/>
  <c r="AB161" i="22"/>
  <c r="W158" i="22"/>
  <c r="AB155" i="22"/>
  <c r="AD152" i="22"/>
  <c r="Z149" i="22"/>
  <c r="AE146" i="22"/>
  <c r="T144" i="22"/>
  <c r="AC140" i="22"/>
  <c r="U138" i="22"/>
  <c r="W135" i="22"/>
  <c r="S132" i="22"/>
  <c r="W129" i="22"/>
  <c r="AA126" i="22"/>
  <c r="V123" i="22"/>
  <c r="AA120" i="22"/>
  <c r="AC117" i="22"/>
  <c r="X114" i="22"/>
  <c r="AD111" i="22"/>
  <c r="S109" i="22"/>
  <c r="AB105" i="22"/>
  <c r="T103" i="22"/>
  <c r="V100" i="22"/>
  <c r="AE96" i="22"/>
  <c r="V94" i="22"/>
  <c r="Z91" i="22"/>
  <c r="U88" i="22"/>
  <c r="Z85" i="22"/>
  <c r="AB82" i="22"/>
  <c r="W79" i="22"/>
  <c r="AC76" i="22"/>
  <c r="AE73" i="22"/>
  <c r="AA70" i="22"/>
  <c r="S68" i="22"/>
  <c r="V65" i="22"/>
  <c r="X62" i="22"/>
  <c r="Z59" i="22"/>
  <c r="T57" i="22"/>
  <c r="W54" i="22"/>
  <c r="Z51" i="22"/>
  <c r="S49" i="22"/>
  <c r="X46" i="22"/>
  <c r="S44" i="22"/>
  <c r="T41" i="22"/>
  <c r="AB38" i="22"/>
  <c r="S36" i="22"/>
  <c r="AB33" i="22"/>
  <c r="AC30" i="22"/>
  <c r="T28" i="22"/>
  <c r="AB25" i="22"/>
  <c r="U23" i="22"/>
  <c r="AA20" i="22"/>
  <c r="T18" i="22"/>
  <c r="AC15" i="22"/>
  <c r="V12" i="22"/>
  <c r="AC10" i="22"/>
  <c r="S9" i="22"/>
  <c r="AD7" i="22"/>
  <c r="S6" i="22"/>
  <c r="Z4" i="22"/>
  <c r="Z201" i="22"/>
  <c r="V198" i="22"/>
  <c r="AC194" i="22"/>
  <c r="AD191" i="22"/>
  <c r="S189" i="22"/>
  <c r="Z185" i="22"/>
  <c r="X182" i="22"/>
  <c r="Z179" i="22"/>
  <c r="S176" i="22"/>
  <c r="V173" i="22"/>
  <c r="V170" i="22"/>
  <c r="S167" i="22"/>
  <c r="W164" i="22"/>
  <c r="Z161" i="22"/>
  <c r="V158" i="22"/>
  <c r="AA155" i="22"/>
  <c r="AB152" i="22"/>
  <c r="X149" i="22"/>
  <c r="AD146" i="22"/>
  <c r="AE143" i="22"/>
  <c r="AB140" i="22"/>
  <c r="T138" i="22"/>
  <c r="U135" i="22"/>
  <c r="AE131" i="22"/>
  <c r="V129" i="22"/>
  <c r="X126" i="22"/>
  <c r="U123" i="22"/>
  <c r="Z120" i="22"/>
  <c r="AA117" i="22"/>
  <c r="W114" i="22"/>
  <c r="AC111" i="22"/>
  <c r="AD108" i="22"/>
  <c r="AA105" i="22"/>
  <c r="S103" i="22"/>
  <c r="T100" i="22"/>
  <c r="AD96" i="22"/>
  <c r="U94" i="22"/>
  <c r="W91" i="22"/>
  <c r="T88" i="22"/>
  <c r="X85" i="22"/>
  <c r="Z82" i="22"/>
  <c r="V79" i="22"/>
  <c r="AB76" i="22"/>
  <c r="AC73" i="22"/>
  <c r="Z70" i="22"/>
  <c r="AD67" i="22"/>
  <c r="U65" i="22"/>
  <c r="T62" i="22"/>
  <c r="X59" i="22"/>
  <c r="AD56" i="22"/>
  <c r="V54" i="22"/>
  <c r="W51" i="22"/>
  <c r="AE48" i="22"/>
  <c r="W46" i="22"/>
  <c r="AE43" i="22"/>
  <c r="AE40" i="22"/>
  <c r="X38" i="22"/>
  <c r="AE35" i="22"/>
  <c r="X33" i="22"/>
  <c r="AA30" i="22"/>
  <c r="S28" i="22"/>
  <c r="AA25" i="22"/>
  <c r="T23" i="22"/>
  <c r="X20" i="22"/>
  <c r="S18" i="22"/>
  <c r="AB15" i="22"/>
  <c r="T12" i="22"/>
  <c r="AB10" i="22"/>
  <c r="AC7" i="22"/>
  <c r="X4" i="22"/>
  <c r="X201" i="22"/>
  <c r="AC197" i="22"/>
  <c r="AB194" i="22"/>
  <c r="AB191" i="22"/>
  <c r="W188" i="22"/>
  <c r="X185" i="22"/>
  <c r="W182" i="22"/>
  <c r="AE178" i="22"/>
  <c r="AD175" i="22"/>
  <c r="U173" i="22"/>
  <c r="AD169" i="22"/>
  <c r="AE166" i="22"/>
  <c r="V164" i="22"/>
  <c r="S161" i="22"/>
  <c r="U158" i="22"/>
  <c r="Z155" i="22"/>
  <c r="V152" i="22"/>
  <c r="W149" i="22"/>
  <c r="AC146" i="22"/>
  <c r="Z143" i="22"/>
  <c r="AA140" i="22"/>
  <c r="S138" i="22"/>
  <c r="AC134" i="22"/>
  <c r="AD131" i="22"/>
  <c r="U129" i="22"/>
  <c r="AE125" i="22"/>
  <c r="T123" i="22"/>
  <c r="X120" i="22"/>
  <c r="U117" i="22"/>
  <c r="V114" i="22"/>
  <c r="AB111" i="22"/>
  <c r="X108" i="22"/>
  <c r="Z105" i="22"/>
  <c r="AD102" i="22"/>
  <c r="AB99" i="22"/>
  <c r="AC96" i="22"/>
  <c r="T94" i="22"/>
  <c r="AD90" i="22"/>
  <c r="S88" i="22"/>
  <c r="W85" i="22"/>
  <c r="T82" i="22"/>
  <c r="U79" i="22"/>
  <c r="AA76" i="22"/>
  <c r="W73" i="22"/>
  <c r="X70" i="22"/>
  <c r="AC67" i="22"/>
  <c r="S65" i="22"/>
  <c r="S62" i="22"/>
  <c r="W59" i="22"/>
  <c r="AC56" i="22"/>
  <c r="U54" i="22"/>
  <c r="U51" i="22"/>
  <c r="AD48" i="22"/>
  <c r="U46" i="22"/>
  <c r="AD43" i="22"/>
  <c r="AD40" i="22"/>
  <c r="W38" i="22"/>
  <c r="AD35" i="22"/>
  <c r="W33" i="22"/>
  <c r="Z30" i="22"/>
  <c r="AD27" i="22"/>
  <c r="Z25" i="22"/>
  <c r="S23" i="22"/>
  <c r="W20" i="22"/>
  <c r="AD17" i="22"/>
  <c r="AA15" i="22"/>
  <c r="S12" i="22"/>
  <c r="AA10" i="22"/>
  <c r="AB7" i="22"/>
  <c r="W4" i="22"/>
  <c r="W201" i="22"/>
  <c r="AA197" i="22"/>
  <c r="Z194" i="22"/>
  <c r="AA191" i="22"/>
  <c r="T188" i="22"/>
  <c r="W185" i="22"/>
  <c r="V182" i="22"/>
  <c r="AC178" i="22"/>
  <c r="AC175" i="22"/>
  <c r="T173" i="22"/>
  <c r="AB169" i="22"/>
  <c r="AC166" i="22"/>
  <c r="U164" i="22"/>
  <c r="AD160" i="22"/>
  <c r="S158" i="22"/>
  <c r="X155" i="22"/>
  <c r="T152" i="22"/>
  <c r="U149" i="22"/>
  <c r="AB146" i="22"/>
  <c r="W143" i="22"/>
  <c r="X140" i="22"/>
  <c r="AD137" i="22"/>
  <c r="Z134" i="22"/>
  <c r="AB131" i="22"/>
  <c r="T129" i="22"/>
  <c r="AC125" i="22"/>
  <c r="AD122" i="22"/>
  <c r="W120" i="22"/>
  <c r="S117" i="22"/>
  <c r="T114" i="22"/>
  <c r="AA111" i="22"/>
  <c r="V108" i="22"/>
  <c r="W105" i="22"/>
  <c r="AC102" i="22"/>
  <c r="X99" i="22"/>
  <c r="AA96" i="22"/>
  <c r="S94" i="22"/>
  <c r="AB90" i="22"/>
  <c r="AC87" i="22"/>
  <c r="V85" i="22"/>
  <c r="AE81" i="22"/>
  <c r="S79" i="22"/>
  <c r="Z76" i="22"/>
  <c r="U73" i="22"/>
  <c r="V70" i="22"/>
  <c r="AB67" i="22"/>
  <c r="AE64" i="22"/>
  <c r="AD61" i="22"/>
  <c r="V59" i="22"/>
  <c r="AA56" i="22"/>
  <c r="T54" i="22"/>
  <c r="T51" i="22"/>
  <c r="AC48" i="22"/>
  <c r="T46" i="22"/>
  <c r="AC43" i="22"/>
  <c r="AC40" i="22"/>
  <c r="U38" i="22"/>
  <c r="AC35" i="22"/>
  <c r="U33" i="22"/>
  <c r="X30" i="22"/>
  <c r="AC27" i="22"/>
  <c r="X25" i="22"/>
  <c r="AD22" i="22"/>
  <c r="T20" i="22"/>
  <c r="AC17" i="22"/>
  <c r="Z15" i="22"/>
  <c r="Z10" i="22"/>
  <c r="X7" i="22"/>
  <c r="AE5" i="22"/>
  <c r="V4" i="22"/>
  <c r="U201" i="22"/>
  <c r="Z197" i="22"/>
  <c r="X194" i="22"/>
  <c r="Z191" i="22"/>
  <c r="S188" i="22"/>
  <c r="V185" i="22"/>
  <c r="U182" i="22"/>
  <c r="AB178" i="22"/>
  <c r="AB175" i="22"/>
  <c r="S173" i="22"/>
  <c r="Z169" i="22"/>
  <c r="AB166" i="22"/>
  <c r="T164" i="22"/>
  <c r="AC160" i="22"/>
  <c r="AD157" i="22"/>
  <c r="W155" i="22"/>
  <c r="S152" i="22"/>
  <c r="T149" i="22"/>
  <c r="AA146" i="22"/>
  <c r="V143" i="22"/>
  <c r="W140" i="22"/>
  <c r="AC137" i="22"/>
  <c r="X134" i="22"/>
  <c r="AA131" i="22"/>
  <c r="S129" i="22"/>
  <c r="AB125" i="22"/>
  <c r="AC122" i="22"/>
  <c r="V120" i="22"/>
  <c r="AE116" i="22"/>
  <c r="S114" i="22"/>
  <c r="Z111" i="22"/>
  <c r="U108" i="22"/>
  <c r="V105" i="22"/>
  <c r="AB102" i="22"/>
  <c r="W99" i="22"/>
  <c r="Z96" i="22"/>
  <c r="AE93" i="22"/>
  <c r="AA90" i="22"/>
  <c r="AB87" i="22"/>
  <c r="U85" i="22"/>
  <c r="AD81" i="22"/>
  <c r="AE78" i="22"/>
  <c r="X76" i="22"/>
  <c r="T73" i="22"/>
  <c r="U70" i="22"/>
  <c r="AA67" i="22"/>
  <c r="Z64" i="22"/>
  <c r="AC61" i="22"/>
  <c r="U59" i="22"/>
  <c r="Z56" i="22"/>
  <c r="AC53" i="22"/>
  <c r="S51" i="22"/>
  <c r="AB48" i="22"/>
  <c r="S46" i="22"/>
  <c r="U43" i="22"/>
  <c r="AB40" i="22"/>
  <c r="T38" i="22"/>
  <c r="AB35" i="22"/>
  <c r="AC32" i="22"/>
  <c r="W30" i="22"/>
  <c r="AB27" i="22"/>
  <c r="W25" i="22"/>
  <c r="Z22" i="22"/>
  <c r="S20" i="22"/>
  <c r="AB17" i="22"/>
  <c r="X15" i="22"/>
  <c r="AB13" i="22"/>
  <c r="W10" i="22"/>
  <c r="W7" i="22"/>
  <c r="AD5" i="22"/>
  <c r="U4" i="22"/>
  <c r="AD203" i="22"/>
  <c r="S201" i="22"/>
  <c r="X197" i="22"/>
  <c r="W194" i="22"/>
  <c r="W191" i="22"/>
  <c r="AC187" i="22"/>
  <c r="U185" i="22"/>
  <c r="T182" i="22"/>
  <c r="AA178" i="22"/>
  <c r="Z175" i="22"/>
  <c r="AD172" i="22"/>
  <c r="X169" i="22"/>
  <c r="AA166" i="22"/>
  <c r="AD163" i="22"/>
  <c r="AB160" i="22"/>
  <c r="AC157" i="22"/>
  <c r="T155" i="22"/>
  <c r="AE151" i="22"/>
  <c r="S149" i="22"/>
  <c r="W146" i="22"/>
  <c r="U143" i="22"/>
  <c r="V140" i="22"/>
  <c r="Z137" i="22"/>
  <c r="W134" i="22"/>
  <c r="Z131" i="22"/>
  <c r="AC128" i="22"/>
  <c r="AA125" i="22"/>
  <c r="AB122" i="22"/>
  <c r="S120" i="22"/>
  <c r="AD116" i="22"/>
  <c r="AE113" i="22"/>
  <c r="U111" i="22"/>
  <c r="T108" i="22"/>
  <c r="U105" i="22"/>
  <c r="X102" i="22"/>
  <c r="V99" i="22"/>
  <c r="X96" i="22"/>
  <c r="AB93" i="22"/>
  <c r="Z90" i="22"/>
  <c r="AA87" i="22"/>
  <c r="AE84" i="22"/>
  <c r="AC81" i="22"/>
  <c r="AD78" i="22"/>
  <c r="T76" i="22"/>
  <c r="S73" i="22"/>
  <c r="T70" i="22"/>
  <c r="W67" i="22"/>
  <c r="W64" i="22"/>
  <c r="AB61" i="22"/>
  <c r="T59" i="22"/>
  <c r="X56" i="22"/>
  <c r="X53" i="22"/>
  <c r="AE50" i="22"/>
  <c r="X48" i="22"/>
  <c r="AE45" i="22"/>
  <c r="S43" i="22"/>
  <c r="AA40" i="22"/>
  <c r="S38" i="22"/>
  <c r="AA35" i="22"/>
  <c r="AA32" i="22"/>
  <c r="T30" i="22"/>
  <c r="AA27" i="22"/>
  <c r="T25" i="22"/>
  <c r="W22" i="22"/>
  <c r="AE19" i="22"/>
  <c r="AA17" i="22"/>
  <c r="W15" i="22"/>
  <c r="Z13" i="22"/>
  <c r="V10" i="22"/>
  <c r="V7" i="22"/>
  <c r="AC5" i="22"/>
  <c r="AC203" i="22"/>
  <c r="AB200" i="22"/>
  <c r="T197" i="22"/>
  <c r="V194" i="22"/>
  <c r="U191" i="22"/>
  <c r="AB187" i="22"/>
  <c r="AD184" i="22"/>
  <c r="S182" i="22"/>
  <c r="Z178" i="22"/>
  <c r="X175" i="22"/>
  <c r="Z172" i="22"/>
  <c r="W169" i="22"/>
  <c r="Z166" i="22"/>
  <c r="AC163" i="22"/>
  <c r="AA160" i="22"/>
  <c r="AB157" i="22"/>
  <c r="S155" i="22"/>
  <c r="AD151" i="22"/>
  <c r="AE148" i="22"/>
  <c r="U146" i="22"/>
  <c r="T143" i="22"/>
  <c r="U140" i="22"/>
  <c r="X137" i="22"/>
  <c r="V134" i="22"/>
  <c r="X131" i="22"/>
  <c r="AB128" i="22"/>
  <c r="Z125" i="22"/>
  <c r="AA122" i="22"/>
  <c r="AE119" i="22"/>
  <c r="AC116" i="22"/>
  <c r="AD113" i="22"/>
  <c r="T111" i="22"/>
  <c r="S108" i="22"/>
  <c r="T105" i="22"/>
  <c r="W102" i="22"/>
  <c r="U99" i="22"/>
  <c r="W96" i="22"/>
  <c r="AA93" i="22"/>
  <c r="X90" i="22"/>
  <c r="Z87" i="22"/>
  <c r="AD84" i="22"/>
  <c r="AB81" i="22"/>
  <c r="AC78" i="22"/>
  <c r="AB203" i="22"/>
  <c r="T200" i="22"/>
  <c r="AE196" i="22"/>
  <c r="U194" i="22"/>
  <c r="AC190" i="22"/>
  <c r="AA187" i="22"/>
  <c r="AB184" i="22"/>
  <c r="W181" i="22"/>
  <c r="X178" i="22"/>
  <c r="W175" i="22"/>
  <c r="AE171" i="22"/>
  <c r="T169" i="22"/>
  <c r="X166" i="22"/>
  <c r="U163" i="22"/>
  <c r="W160" i="22"/>
  <c r="AA157" i="22"/>
  <c r="W154" i="22"/>
  <c r="AA151" i="22"/>
  <c r="AD148" i="22"/>
  <c r="AA145" i="22"/>
  <c r="AC142" i="22"/>
  <c r="T140" i="22"/>
  <c r="AD136" i="22"/>
  <c r="S134" i="22"/>
  <c r="W131" i="22"/>
  <c r="T128" i="22"/>
  <c r="V125" i="22"/>
  <c r="Z122" i="22"/>
  <c r="V119" i="22"/>
  <c r="Z116" i="22"/>
  <c r="AC113" i="22"/>
  <c r="Z110" i="22"/>
  <c r="AB107" i="22"/>
  <c r="S105" i="22"/>
  <c r="AC101" i="22"/>
  <c r="AE98" i="22"/>
  <c r="U96" i="22"/>
  <c r="S93" i="22"/>
  <c r="U90" i="22"/>
  <c r="X87" i="22"/>
  <c r="U84" i="22"/>
  <c r="X81" i="22"/>
  <c r="AB78" i="22"/>
  <c r="X75" i="22"/>
  <c r="AA72" i="22"/>
  <c r="AE69" i="22"/>
  <c r="T67" i="22"/>
  <c r="U64" i="22"/>
  <c r="X61" i="22"/>
  <c r="AE58" i="22"/>
  <c r="T56" i="22"/>
  <c r="U53" i="22"/>
  <c r="AC50" i="22"/>
  <c r="U48" i="22"/>
  <c r="AC45" i="22"/>
  <c r="AC42" i="22"/>
  <c r="X40" i="22"/>
  <c r="AC37" i="22"/>
  <c r="X35" i="22"/>
  <c r="X32" i="22"/>
  <c r="AD29" i="22"/>
  <c r="X27" i="22"/>
  <c r="AD24" i="22"/>
  <c r="U22" i="22"/>
  <c r="AC19" i="22"/>
  <c r="X17" i="22"/>
  <c r="S15" i="22"/>
  <c r="W13" i="22"/>
  <c r="AE11" i="22"/>
  <c r="T10" i="22"/>
  <c r="AE8" i="22"/>
  <c r="AA5" i="22"/>
  <c r="H4" i="22"/>
  <c r="H2" i="22" s="1"/>
  <c r="X203" i="22"/>
  <c r="AC199" i="22"/>
  <c r="AA196" i="22"/>
  <c r="AE193" i="22"/>
  <c r="X190" i="22"/>
  <c r="W187" i="22"/>
  <c r="V184" i="22"/>
  <c r="AC180" i="22"/>
  <c r="U178" i="22"/>
  <c r="T175" i="22"/>
  <c r="AA171" i="22"/>
  <c r="AC168" i="22"/>
  <c r="T166" i="22"/>
  <c r="AC162" i="22"/>
  <c r="S160" i="22"/>
  <c r="W157" i="22"/>
  <c r="S154" i="22"/>
  <c r="U151" i="22"/>
  <c r="AA148" i="22"/>
  <c r="V145" i="22"/>
  <c r="X142" i="22"/>
  <c r="AD139" i="22"/>
  <c r="Z136" i="22"/>
  <c r="AB133" i="22"/>
  <c r="S131" i="22"/>
  <c r="AB127" i="22"/>
  <c r="AE124" i="22"/>
  <c r="V122" i="22"/>
  <c r="AE118" i="22"/>
  <c r="T116" i="22"/>
  <c r="Z113" i="22"/>
  <c r="U110" i="22"/>
  <c r="W107" i="22"/>
  <c r="AC104" i="22"/>
  <c r="X101" i="22"/>
  <c r="AA98" i="22"/>
  <c r="AE95" i="22"/>
  <c r="AA92" i="22"/>
  <c r="AD89" i="22"/>
  <c r="U87" i="22"/>
  <c r="AD83" i="22"/>
  <c r="S81" i="22"/>
  <c r="X78" i="22"/>
  <c r="T75" i="22"/>
  <c r="V72" i="22"/>
  <c r="AB69" i="22"/>
  <c r="X66" i="22"/>
  <c r="AC63" i="22"/>
  <c r="T61" i="22"/>
  <c r="Z58" i="22"/>
  <c r="Z55" i="22"/>
  <c r="AD52" i="22"/>
  <c r="Z50" i="22"/>
  <c r="AD47" i="22"/>
  <c r="S45" i="22"/>
  <c r="Z42" i="22"/>
  <c r="S40" i="22"/>
  <c r="Z37" i="22"/>
  <c r="Z34" i="22"/>
  <c r="U32" i="22"/>
  <c r="Z29" i="22"/>
  <c r="U27" i="22"/>
  <c r="U24" i="22"/>
  <c r="AC21" i="22"/>
  <c r="X19" i="22"/>
  <c r="U17" i="22"/>
  <c r="AD14" i="22"/>
  <c r="T13" i="22"/>
  <c r="AB11" i="22"/>
  <c r="V8" i="22"/>
  <c r="W5" i="22"/>
  <c r="E4" i="22"/>
  <c r="E2" i="22" s="1"/>
  <c r="AE201" i="22"/>
  <c r="U196" i="22"/>
  <c r="AE189" i="22"/>
  <c r="X184" i="22"/>
  <c r="S180" i="22"/>
  <c r="AA173" i="22"/>
  <c r="V168" i="22"/>
  <c r="Z162" i="22"/>
  <c r="V157" i="22"/>
  <c r="Z151" i="22"/>
  <c r="T147" i="22"/>
  <c r="AD141" i="22"/>
  <c r="T136" i="22"/>
  <c r="V130" i="22"/>
  <c r="S125" i="22"/>
  <c r="AB120" i="22"/>
  <c r="T115" i="22"/>
  <c r="AC109" i="22"/>
  <c r="AC103" i="22"/>
  <c r="Z98" i="22"/>
  <c r="AC92" i="22"/>
  <c r="X88" i="22"/>
  <c r="U83" i="22"/>
  <c r="V77" i="22"/>
  <c r="W72" i="22"/>
  <c r="U68" i="22"/>
  <c r="V63" i="22"/>
  <c r="AA58" i="22"/>
  <c r="Z54" i="22"/>
  <c r="S50" i="22"/>
  <c r="T45" i="22"/>
  <c r="AB41" i="22"/>
  <c r="AB36" i="22"/>
  <c r="V32" i="22"/>
  <c r="W28" i="22"/>
  <c r="AD23" i="22"/>
  <c r="Z19" i="22"/>
  <c r="AE15" i="22"/>
  <c r="AD201" i="22"/>
  <c r="T196" i="22"/>
  <c r="AD189" i="22"/>
  <c r="U184" i="22"/>
  <c r="W178" i="22"/>
  <c r="Z173" i="22"/>
  <c r="U168" i="22"/>
  <c r="X162" i="22"/>
  <c r="AA156" i="22"/>
  <c r="W151" i="22"/>
  <c r="S147" i="22"/>
  <c r="X141" i="22"/>
  <c r="S136" i="22"/>
  <c r="T130" i="22"/>
  <c r="AD124" i="22"/>
  <c r="T119" i="22"/>
  <c r="AC114" i="22"/>
  <c r="X109" i="22"/>
  <c r="AA103" i="22"/>
  <c r="W98" i="22"/>
  <c r="AB92" i="22"/>
  <c r="W88" i="22"/>
  <c r="T83" i="22"/>
  <c r="U77" i="22"/>
  <c r="U72" i="22"/>
  <c r="T68" i="22"/>
  <c r="U63" i="22"/>
  <c r="W58" i="22"/>
  <c r="X54" i="22"/>
  <c r="AD49" i="22"/>
  <c r="AD44" i="22"/>
  <c r="Z41" i="22"/>
  <c r="Z36" i="22"/>
  <c r="T32" i="22"/>
  <c r="U28" i="22"/>
  <c r="AC23" i="22"/>
  <c r="W19" i="22"/>
  <c r="AD15" i="22"/>
  <c r="AE7" i="22"/>
  <c r="AC201" i="22"/>
  <c r="S196" i="22"/>
  <c r="AC189" i="22"/>
  <c r="AC183" i="22"/>
  <c r="V178" i="22"/>
  <c r="X173" i="22"/>
  <c r="AB167" i="22"/>
  <c r="W162" i="22"/>
  <c r="X156" i="22"/>
  <c r="T151" i="22"/>
  <c r="X145" i="22"/>
  <c r="S141" i="22"/>
  <c r="AC135" i="22"/>
  <c r="AE129" i="22"/>
  <c r="AB124" i="22"/>
  <c r="S119" i="22"/>
  <c r="AB114" i="22"/>
  <c r="W109" i="22"/>
  <c r="Z103" i="22"/>
  <c r="V98" i="22"/>
  <c r="Z92" i="22"/>
  <c r="W87" i="22"/>
  <c r="AD82" i="22"/>
  <c r="T77" i="22"/>
  <c r="S72" i="22"/>
  <c r="V67" i="22"/>
  <c r="T63" i="22"/>
  <c r="AD57" i="22"/>
  <c r="W53" i="22"/>
  <c r="X49" i="22"/>
  <c r="AC44" i="22"/>
  <c r="Z40" i="22"/>
  <c r="X36" i="22"/>
  <c r="S32" i="22"/>
  <c r="Z27" i="22"/>
  <c r="AB23" i="22"/>
  <c r="V19" i="22"/>
  <c r="T15" i="22"/>
  <c r="AE12" i="22"/>
  <c r="AC9" i="22"/>
  <c r="AB201" i="22"/>
  <c r="W195" i="22"/>
  <c r="Z189" i="22"/>
  <c r="AA183" i="22"/>
  <c r="AC177" i="22"/>
  <c r="AC171" i="22"/>
  <c r="W167" i="22"/>
  <c r="T162" i="22"/>
  <c r="U156" i="22"/>
  <c r="AE150" i="22"/>
  <c r="W145" i="22"/>
  <c r="AE140" i="22"/>
  <c r="AB135" i="22"/>
  <c r="AD129" i="22"/>
  <c r="Z124" i="22"/>
  <c r="AD118" i="22"/>
  <c r="AB113" i="22"/>
  <c r="U109" i="22"/>
  <c r="X103" i="22"/>
  <c r="U98" i="22"/>
  <c r="X92" i="22"/>
  <c r="V87" i="22"/>
  <c r="AC82" i="22"/>
  <c r="S77" i="22"/>
  <c r="AE71" i="22"/>
  <c r="AB66" i="22"/>
  <c r="S63" i="22"/>
  <c r="AB57" i="22"/>
  <c r="T53" i="22"/>
  <c r="V49" i="22"/>
  <c r="AB44" i="22"/>
  <c r="W40" i="22"/>
  <c r="W36" i="22"/>
  <c r="AC31" i="22"/>
  <c r="W27" i="22"/>
  <c r="X23" i="22"/>
  <c r="U19" i="22"/>
  <c r="AD12" i="22"/>
  <c r="AB9" i="22"/>
  <c r="AE199" i="22"/>
  <c r="T195" i="22"/>
  <c r="X189" i="22"/>
  <c r="Z183" i="22"/>
  <c r="AA177" i="22"/>
  <c r="AB171" i="22"/>
  <c r="V167" i="22"/>
  <c r="S162" i="22"/>
  <c r="T156" i="22"/>
  <c r="AD150" i="22"/>
  <c r="U145" i="22"/>
  <c r="S140" i="22"/>
  <c r="Z135" i="22"/>
  <c r="AC129" i="22"/>
  <c r="X124" i="22"/>
  <c r="AC118" i="22"/>
  <c r="AA113" i="22"/>
  <c r="T109" i="22"/>
  <c r="W103" i="22"/>
  <c r="T98" i="22"/>
  <c r="W92" i="22"/>
  <c r="T87" i="22"/>
  <c r="W81" i="22"/>
  <c r="AE76" i="22"/>
  <c r="AD71" i="22"/>
  <c r="Z66" i="22"/>
  <c r="AD62" i="22"/>
  <c r="AA57" i="22"/>
  <c r="S53" i="22"/>
  <c r="U49" i="22"/>
  <c r="Z44" i="22"/>
  <c r="T40" i="22"/>
  <c r="U36" i="22"/>
  <c r="AB31" i="22"/>
  <c r="V27" i="22"/>
  <c r="W23" i="22"/>
  <c r="T19" i="22"/>
  <c r="AE14" i="22"/>
  <c r="AB12" i="22"/>
  <c r="AA9" i="22"/>
  <c r="AE4" i="22"/>
  <c r="AD199" i="22"/>
  <c r="S195" i="22"/>
  <c r="W189" i="22"/>
  <c r="X183" i="22"/>
  <c r="Z177" i="22"/>
  <c r="Z171" i="22"/>
  <c r="W166" i="22"/>
  <c r="AD161" i="22"/>
  <c r="S156" i="22"/>
  <c r="AC150" i="22"/>
  <c r="T145" i="22"/>
  <c r="AE139" i="22"/>
  <c r="X135" i="22"/>
  <c r="AB129" i="22"/>
  <c r="W124" i="22"/>
  <c r="AB118" i="22"/>
  <c r="X113" i="22"/>
  <c r="AA107" i="22"/>
  <c r="V103" i="22"/>
  <c r="S98" i="22"/>
  <c r="V92" i="22"/>
  <c r="X86" i="22"/>
  <c r="T81" i="22"/>
  <c r="AD76" i="22"/>
  <c r="AC71" i="22"/>
  <c r="W66" i="22"/>
  <c r="AC62" i="22"/>
  <c r="Z57" i="22"/>
  <c r="AC52" i="22"/>
  <c r="T49" i="22"/>
  <c r="X44" i="22"/>
  <c r="AD39" i="22"/>
  <c r="T36" i="22"/>
  <c r="Z31" i="22"/>
  <c r="T27" i="22"/>
  <c r="V23" i="22"/>
  <c r="S19" i="22"/>
  <c r="AC14" i="22"/>
  <c r="AA12" i="22"/>
  <c r="Z9" i="22"/>
  <c r="AE6" i="22"/>
  <c r="AD4" i="22"/>
  <c r="AB199" i="22"/>
  <c r="T194" i="22"/>
  <c r="V189" i="22"/>
  <c r="T183" i="22"/>
  <c r="X177" i="22"/>
  <c r="X171" i="22"/>
  <c r="U166" i="22"/>
  <c r="AC161" i="22"/>
  <c r="AE155" i="22"/>
  <c r="AB150" i="22"/>
  <c r="S145" i="22"/>
  <c r="AC139" i="22"/>
  <c r="AE133" i="22"/>
  <c r="Z129" i="22"/>
  <c r="V124" i="22"/>
  <c r="AA118" i="22"/>
  <c r="AB112" i="22"/>
  <c r="X107" i="22"/>
  <c r="U103" i="22"/>
  <c r="Z97" i="22"/>
  <c r="U92" i="22"/>
  <c r="U86" i="22"/>
  <c r="AE80" i="22"/>
  <c r="S76" i="22"/>
  <c r="AB71" i="22"/>
  <c r="U66" i="22"/>
  <c r="Z61" i="22"/>
  <c r="X57" i="22"/>
  <c r="AB52" i="22"/>
  <c r="W48" i="22"/>
  <c r="W44" i="22"/>
  <c r="AC39" i="22"/>
  <c r="Z35" i="22"/>
  <c r="X31" i="22"/>
  <c r="Z26" i="22"/>
  <c r="V22" i="22"/>
  <c r="AB18" i="22"/>
  <c r="AB14" i="22"/>
  <c r="X9" i="22"/>
  <c r="AD6" i="22"/>
  <c r="Z199" i="22"/>
  <c r="S194" i="22"/>
  <c r="U189" i="22"/>
  <c r="AD182" i="22"/>
  <c r="V177" i="22"/>
  <c r="W171" i="22"/>
  <c r="S166" i="22"/>
  <c r="V160" i="22"/>
  <c r="AD155" i="22"/>
  <c r="AA150" i="22"/>
  <c r="AE144" i="22"/>
  <c r="S139" i="22"/>
  <c r="AC133" i="22"/>
  <c r="X129" i="22"/>
  <c r="AD123" i="22"/>
  <c r="Z118" i="22"/>
  <c r="Z112" i="22"/>
  <c r="V107" i="22"/>
  <c r="AA101" i="22"/>
  <c r="U97" i="22"/>
  <c r="AE91" i="22"/>
  <c r="S86" i="22"/>
  <c r="AC80" i="22"/>
  <c r="V75" i="22"/>
  <c r="U71" i="22"/>
  <c r="T66" i="22"/>
  <c r="W61" i="22"/>
  <c r="W57" i="22"/>
  <c r="AA52" i="22"/>
  <c r="T48" i="22"/>
  <c r="V44" i="22"/>
  <c r="AB39" i="22"/>
  <c r="AD34" i="22"/>
  <c r="W31" i="22"/>
  <c r="W26" i="22"/>
  <c r="T22" i="22"/>
  <c r="W18" i="22"/>
  <c r="AA14" i="22"/>
  <c r="AD11" i="22"/>
  <c r="W9" i="22"/>
  <c r="AC6" i="22"/>
  <c r="G4" i="22"/>
  <c r="G2" i="22" s="1"/>
  <c r="U199" i="22"/>
  <c r="AC192" i="22"/>
  <c r="V187" i="22"/>
  <c r="S181" i="22"/>
  <c r="AA176" i="22"/>
  <c r="AD170" i="22"/>
  <c r="S165" i="22"/>
  <c r="AC159" i="22"/>
  <c r="T154" i="22"/>
  <c r="AC149" i="22"/>
  <c r="X144" i="22"/>
  <c r="AA138" i="22"/>
  <c r="W133" i="22"/>
  <c r="AA127" i="22"/>
  <c r="X122" i="22"/>
  <c r="S118" i="22"/>
  <c r="U112" i="22"/>
  <c r="AE106" i="22"/>
  <c r="U101" i="22"/>
  <c r="S96" i="22"/>
  <c r="AA91" i="22"/>
  <c r="AC85" i="22"/>
  <c r="Z80" i="22"/>
  <c r="AE74" i="22"/>
  <c r="S70" i="22"/>
  <c r="AD65" i="22"/>
  <c r="AE60" i="22"/>
  <c r="U56" i="22"/>
  <c r="W52" i="22"/>
  <c r="X47" i="22"/>
  <c r="AD42" i="22"/>
  <c r="T39" i="22"/>
  <c r="W34" i="22"/>
  <c r="S30" i="22"/>
  <c r="S26" i="22"/>
  <c r="AA21" i="22"/>
  <c r="Z17" i="22"/>
  <c r="W14" i="22"/>
  <c r="X11" i="22"/>
  <c r="Z6" i="22"/>
  <c r="AD198" i="22"/>
  <c r="AB192" i="22"/>
  <c r="U187" i="22"/>
  <c r="AE180" i="22"/>
  <c r="Z176" i="22"/>
  <c r="AC170" i="22"/>
  <c r="AE164" i="22"/>
  <c r="AB159" i="22"/>
  <c r="AE153" i="22"/>
  <c r="AC148" i="22"/>
  <c r="V144" i="22"/>
  <c r="Z138" i="22"/>
  <c r="V133" i="22"/>
  <c r="Z127" i="22"/>
  <c r="W122" i="22"/>
  <c r="AD117" i="22"/>
  <c r="T112" i="22"/>
  <c r="AD106" i="22"/>
  <c r="T101" i="22"/>
  <c r="AD95" i="22"/>
  <c r="T90" i="22"/>
  <c r="AB85" i="22"/>
  <c r="X80" i="22"/>
  <c r="AD74" i="22"/>
  <c r="AD69" i="22"/>
  <c r="AA65" i="22"/>
  <c r="AD60" i="22"/>
  <c r="AC55" i="22"/>
  <c r="V52" i="22"/>
  <c r="V47" i="22"/>
  <c r="AB42" i="22"/>
  <c r="AE38" i="22"/>
  <c r="V34" i="22"/>
  <c r="AC29" i="22"/>
  <c r="AE25" i="22"/>
  <c r="Z21" i="22"/>
  <c r="W17" i="22"/>
  <c r="V14" i="22"/>
  <c r="W11" i="22"/>
  <c r="AD8" i="22"/>
  <c r="V6" i="22"/>
  <c r="AB198" i="22"/>
  <c r="AA192" i="22"/>
  <c r="T187" i="22"/>
  <c r="AB180" i="22"/>
  <c r="V175" i="22"/>
  <c r="AA170" i="22"/>
  <c r="AD164" i="22"/>
  <c r="Z159" i="22"/>
  <c r="AD153" i="22"/>
  <c r="AB148" i="22"/>
  <c r="U144" i="22"/>
  <c r="X138" i="22"/>
  <c r="U133" i="22"/>
  <c r="X127" i="22"/>
  <c r="U122" i="22"/>
  <c r="X116" i="22"/>
  <c r="S112" i="22"/>
  <c r="AC106" i="22"/>
  <c r="S101" i="22"/>
  <c r="U95" i="22"/>
  <c r="AE89" i="22"/>
  <c r="AA85" i="22"/>
  <c r="S80" i="22"/>
  <c r="AC74" i="22"/>
  <c r="AC69" i="22"/>
  <c r="Z65" i="22"/>
  <c r="AC60" i="22"/>
  <c r="AA55" i="22"/>
  <c r="U52" i="22"/>
  <c r="U47" i="22"/>
  <c r="AA42" i="22"/>
  <c r="AD38" i="22"/>
  <c r="U34" i="22"/>
  <c r="AB29" i="22"/>
  <c r="AD25" i="22"/>
  <c r="X21" i="22"/>
  <c r="V17" i="22"/>
  <c r="U14" i="22"/>
  <c r="V11" i="22"/>
  <c r="W8" i="22"/>
  <c r="U6" i="22"/>
  <c r="S193" i="22"/>
  <c r="Z180" i="22"/>
  <c r="AB168" i="22"/>
  <c r="Z157" i="22"/>
  <c r="AD144" i="22"/>
  <c r="T133" i="22"/>
  <c r="T121" i="22"/>
  <c r="S110" i="22"/>
  <c r="AB98" i="22"/>
  <c r="AD85" i="22"/>
  <c r="W74" i="22"/>
  <c r="AD63" i="22"/>
  <c r="AC54" i="22"/>
  <c r="U44" i="22"/>
  <c r="T34" i="22"/>
  <c r="X24" i="22"/>
  <c r="U16" i="22"/>
  <c r="S10" i="22"/>
  <c r="F4" i="22"/>
  <c r="F2" i="22" s="1"/>
  <c r="Z192" i="22"/>
  <c r="X180" i="22"/>
  <c r="Z168" i="22"/>
  <c r="X157" i="22"/>
  <c r="Z144" i="22"/>
  <c r="AA132" i="22"/>
  <c r="S121" i="22"/>
  <c r="AE109" i="22"/>
  <c r="T97" i="22"/>
  <c r="S84" i="22"/>
  <c r="V74" i="22"/>
  <c r="AA63" i="22"/>
  <c r="AB54" i="22"/>
  <c r="T44" i="22"/>
  <c r="S34" i="22"/>
  <c r="V24" i="22"/>
  <c r="T16" i="22"/>
  <c r="U9" i="22"/>
  <c r="C4" i="22"/>
  <c r="C2" i="22" s="1"/>
  <c r="X192" i="22"/>
  <c r="W180" i="22"/>
  <c r="X168" i="22"/>
  <c r="AC155" i="22"/>
  <c r="AB142" i="22"/>
  <c r="V132" i="22"/>
  <c r="AE120" i="22"/>
  <c r="AD109" i="22"/>
  <c r="T96" i="22"/>
  <c r="AE83" i="22"/>
  <c r="T74" i="22"/>
  <c r="Z63" i="22"/>
  <c r="Z52" i="22"/>
  <c r="X42" i="22"/>
  <c r="AE33" i="22"/>
  <c r="T24" i="22"/>
  <c r="S16" i="22"/>
  <c r="T9" i="22"/>
  <c r="AA203" i="22"/>
  <c r="W192" i="22"/>
  <c r="V180" i="22"/>
  <c r="W168" i="22"/>
  <c r="U154" i="22"/>
  <c r="Z142" i="22"/>
  <c r="U132" i="22"/>
  <c r="AD120" i="22"/>
  <c r="T107" i="22"/>
  <c r="S95" i="22"/>
  <c r="AC83" i="22"/>
  <c r="S74" i="22"/>
  <c r="X63" i="22"/>
  <c r="X52" i="22"/>
  <c r="W42" i="22"/>
  <c r="AD33" i="22"/>
  <c r="S24" i="22"/>
  <c r="Z14" i="22"/>
  <c r="U8" i="22"/>
  <c r="Z203" i="22"/>
  <c r="V192" i="22"/>
  <c r="U180" i="22"/>
  <c r="W165" i="22"/>
  <c r="AC153" i="22"/>
  <c r="W142" i="22"/>
  <c r="U131" i="22"/>
  <c r="AC120" i="22"/>
  <c r="S107" i="22"/>
  <c r="AD94" i="22"/>
  <c r="AB83" i="22"/>
  <c r="AD72" i="22"/>
  <c r="U61" i="22"/>
  <c r="T52" i="22"/>
  <c r="V42" i="22"/>
  <c r="AC33" i="22"/>
  <c r="AE23" i="22"/>
  <c r="X14" i="22"/>
  <c r="S8" i="22"/>
  <c r="W203" i="22"/>
  <c r="AA190" i="22"/>
  <c r="T180" i="22"/>
  <c r="U165" i="22"/>
  <c r="AB153" i="22"/>
  <c r="U142" i="22"/>
  <c r="T131" i="22"/>
  <c r="V118" i="22"/>
  <c r="W106" i="22"/>
  <c r="AC94" i="22"/>
  <c r="AA83" i="22"/>
  <c r="Z72" i="22"/>
  <c r="S61" i="22"/>
  <c r="AD50" i="22"/>
  <c r="U42" i="22"/>
  <c r="Z32" i="22"/>
  <c r="S22" i="22"/>
  <c r="Z202" i="22"/>
  <c r="Z190" i="22"/>
  <c r="U177" i="22"/>
  <c r="AC164" i="22"/>
  <c r="AA153" i="22"/>
  <c r="T142" i="22"/>
  <c r="AE130" i="22"/>
  <c r="U118" i="22"/>
  <c r="AE105" i="22"/>
  <c r="AB94" i="22"/>
  <c r="Z83" i="22"/>
  <c r="AD70" i="22"/>
  <c r="AB60" i="22"/>
  <c r="AB50" i="22"/>
  <c r="T42" i="22"/>
  <c r="W32" i="22"/>
  <c r="W199" i="22"/>
  <c r="S187" i="22"/>
  <c r="V174" i="22"/>
  <c r="AD162" i="22"/>
  <c r="S153" i="22"/>
  <c r="AB138" i="22"/>
  <c r="V127" i="22"/>
  <c r="AC115" i="22"/>
  <c r="AB104" i="22"/>
  <c r="AD91" i="22"/>
  <c r="AB79" i="22"/>
  <c r="AB68" i="22"/>
  <c r="AB59" i="22"/>
  <c r="T50" i="22"/>
  <c r="X39" i="22"/>
  <c r="W29" i="22"/>
  <c r="S21" i="22"/>
  <c r="AB6" i="22"/>
  <c r="AA193" i="22"/>
  <c r="AA180" i="22"/>
  <c r="AD168" i="22"/>
  <c r="Z158" i="22"/>
  <c r="U147" i="22"/>
  <c r="X133" i="22"/>
  <c r="W121" i="22"/>
  <c r="T110" i="22"/>
  <c r="AD98" i="22"/>
  <c r="AE85" i="22"/>
  <c r="AB74" i="22"/>
  <c r="T64" i="22"/>
  <c r="AD54" i="22"/>
  <c r="X45" i="22"/>
  <c r="X34" i="22"/>
  <c r="S25" i="22"/>
  <c r="W16" i="22"/>
  <c r="U10" i="22"/>
  <c r="X187" i="22"/>
  <c r="AB164" i="22"/>
  <c r="W147" i="22"/>
  <c r="U125" i="22"/>
  <c r="W101" i="22"/>
  <c r="Z79" i="22"/>
  <c r="AE59" i="22"/>
  <c r="AD45" i="22"/>
  <c r="U26" i="22"/>
  <c r="AE186" i="22"/>
  <c r="Z164" i="22"/>
  <c r="V147" i="22"/>
  <c r="Z123" i="22"/>
  <c r="AE100" i="22"/>
  <c r="AA78" i="22"/>
  <c r="AC59" i="22"/>
  <c r="S42" i="22"/>
  <c r="T26" i="22"/>
  <c r="AC11" i="22"/>
  <c r="AA186" i="22"/>
  <c r="S163" i="22"/>
  <c r="S142" i="22"/>
  <c r="X123" i="22"/>
  <c r="AB100" i="22"/>
  <c r="Z78" i="22"/>
  <c r="S59" i="22"/>
  <c r="AC41" i="22"/>
  <c r="AC25" i="22"/>
  <c r="Z11" i="22"/>
  <c r="AE185" i="22"/>
  <c r="AB162" i="22"/>
  <c r="AE141" i="22"/>
  <c r="Z121" i="22"/>
  <c r="AA100" i="22"/>
  <c r="W78" i="22"/>
  <c r="AD58" i="22"/>
  <c r="Z39" i="22"/>
  <c r="AB21" i="22"/>
  <c r="U11" i="22"/>
  <c r="AC185" i="22"/>
  <c r="AA162" i="22"/>
  <c r="AD138" i="22"/>
  <c r="U116" i="22"/>
  <c r="X100" i="22"/>
  <c r="AA77" i="22"/>
  <c r="V57" i="22"/>
  <c r="AC38" i="22"/>
  <c r="W21" i="22"/>
  <c r="AB185" i="22"/>
  <c r="T160" i="22"/>
  <c r="W138" i="22"/>
  <c r="S116" i="22"/>
  <c r="W100" i="22"/>
  <c r="X77" i="22"/>
  <c r="U57" i="22"/>
  <c r="AD37" i="22"/>
  <c r="U21" i="22"/>
  <c r="V199" i="22"/>
  <c r="U175" i="22"/>
  <c r="AA158" i="22"/>
  <c r="W136" i="22"/>
  <c r="W112" i="22"/>
  <c r="AC89" i="22"/>
  <c r="AD68" i="22"/>
  <c r="AA50" i="22"/>
  <c r="AC36" i="22"/>
  <c r="V18" i="22"/>
  <c r="AA198" i="22"/>
  <c r="S175" i="22"/>
  <c r="W153" i="22"/>
  <c r="U136" i="22"/>
  <c r="V112" i="22"/>
  <c r="Z89" i="22"/>
  <c r="Z68" i="22"/>
  <c r="X50" i="22"/>
  <c r="AB34" i="22"/>
  <c r="U18" i="22"/>
  <c r="Z198" i="22"/>
  <c r="S174" i="22"/>
  <c r="V153" i="22"/>
  <c r="AA133" i="22"/>
  <c r="AE111" i="22"/>
  <c r="X89" i="22"/>
  <c r="X68" i="22"/>
  <c r="W50" i="22"/>
  <c r="U31" i="22"/>
  <c r="T17" i="22"/>
  <c r="X196" i="22"/>
  <c r="U171" i="22"/>
  <c r="Z148" i="22"/>
  <c r="S127" i="22"/>
  <c r="AE104" i="22"/>
  <c r="AC88" i="22"/>
  <c r="AE65" i="22"/>
  <c r="S47" i="22"/>
  <c r="U29" i="22"/>
  <c r="X13" i="22"/>
  <c r="Z5" i="22"/>
  <c r="Z184" i="22"/>
  <c r="V138" i="22"/>
  <c r="Z94" i="22"/>
  <c r="X55" i="22"/>
  <c r="T21" i="22"/>
  <c r="AA6" i="22"/>
  <c r="U202" i="22"/>
  <c r="AA115" i="22"/>
  <c r="AC70" i="22"/>
  <c r="W110" i="22"/>
  <c r="AD10" i="22"/>
  <c r="V110" i="22"/>
  <c r="V29" i="22"/>
  <c r="AD104" i="22"/>
  <c r="AC182" i="22"/>
  <c r="AB136" i="22"/>
  <c r="X94" i="22"/>
  <c r="W55" i="22"/>
  <c r="AE20" i="22"/>
  <c r="T6" i="22"/>
  <c r="W159" i="22"/>
  <c r="Z69" i="22"/>
  <c r="AD196" i="22"/>
  <c r="W68" i="22"/>
  <c r="AC196" i="22"/>
  <c r="U150" i="22"/>
  <c r="V68" i="22"/>
  <c r="AD149" i="22"/>
  <c r="AB182" i="22"/>
  <c r="AA136" i="22"/>
  <c r="W94" i="22"/>
  <c r="T55" i="22"/>
  <c r="AD19" i="22"/>
  <c r="AB5" i="22"/>
  <c r="AE158" i="22"/>
  <c r="T37" i="22"/>
  <c r="T153" i="22"/>
  <c r="T31" i="22"/>
  <c r="Z196" i="22"/>
  <c r="S66" i="22"/>
  <c r="W196" i="22"/>
  <c r="W65" i="22"/>
  <c r="Z101" i="22"/>
  <c r="X28" i="22"/>
  <c r="AC176" i="22"/>
  <c r="X136" i="22"/>
  <c r="AB91" i="22"/>
  <c r="S55" i="22"/>
  <c r="AB19" i="22"/>
  <c r="X5" i="22"/>
  <c r="Z115" i="22"/>
  <c r="AE10" i="22"/>
  <c r="AD105" i="22"/>
  <c r="T29" i="22"/>
  <c r="Z187" i="22"/>
  <c r="AE173" i="22"/>
  <c r="AD127" i="22"/>
  <c r="W89" i="22"/>
  <c r="S48" i="22"/>
  <c r="AA16" i="22"/>
  <c r="T5" i="22"/>
  <c r="X37" i="22"/>
  <c r="V64" i="22"/>
  <c r="T60" i="22"/>
  <c r="AC173" i="22"/>
  <c r="AC127" i="22"/>
  <c r="V89" i="22"/>
  <c r="AC47" i="22"/>
  <c r="X16" i="22"/>
  <c r="S5" i="22"/>
  <c r="AB173" i="22"/>
  <c r="W127" i="22"/>
  <c r="U89" i="22"/>
  <c r="T47" i="22"/>
  <c r="T171" i="22"/>
  <c r="AE126" i="22"/>
  <c r="X83" i="22"/>
  <c r="AC46" i="22"/>
  <c r="V13" i="22"/>
  <c r="S169" i="22"/>
  <c r="AA80" i="22"/>
  <c r="S13" i="22"/>
  <c r="S202" i="22"/>
  <c r="X29" i="22"/>
  <c r="Z170" i="22"/>
  <c r="AC126" i="22"/>
  <c r="AB80" i="22"/>
  <c r="AB46" i="22"/>
  <c r="U13" i="22"/>
  <c r="AB126" i="22"/>
  <c r="Z46" i="22"/>
  <c r="AE159" i="22"/>
  <c r="AD115" i="22"/>
  <c r="U75" i="22"/>
  <c r="AB37" i="22"/>
  <c r="V202" i="22"/>
  <c r="X159" i="22"/>
  <c r="AB115" i="22"/>
  <c r="S75" i="22"/>
  <c r="AA37" i="22"/>
  <c r="AC147" i="22"/>
  <c r="T190" i="22"/>
  <c r="AA147" i="22"/>
  <c r="AE103" i="22"/>
  <c r="AC28" i="22"/>
  <c r="X147" i="22"/>
  <c r="AD202" i="31"/>
  <c r="U201" i="31"/>
  <c r="Z199" i="31"/>
  <c r="AD197" i="31"/>
  <c r="U196" i="31"/>
  <c r="Z194" i="31"/>
  <c r="AD192" i="31"/>
  <c r="U191" i="31"/>
  <c r="Z189" i="31"/>
  <c r="AD187" i="31"/>
  <c r="U186" i="31"/>
  <c r="Z184" i="31"/>
  <c r="AD182" i="31"/>
  <c r="U181" i="31"/>
  <c r="Z179" i="31"/>
  <c r="AD177" i="31"/>
  <c r="U176" i="31"/>
  <c r="Z174" i="31"/>
  <c r="AC202" i="31"/>
  <c r="T201" i="31"/>
  <c r="X199" i="31"/>
  <c r="AC197" i="31"/>
  <c r="T196" i="31"/>
  <c r="X194" i="31"/>
  <c r="AC192" i="31"/>
  <c r="T191" i="31"/>
  <c r="X189" i="31"/>
  <c r="AC187" i="31"/>
  <c r="T186" i="31"/>
  <c r="X184" i="31"/>
  <c r="AC182" i="31"/>
  <c r="T181" i="31"/>
  <c r="X179" i="31"/>
  <c r="AC177" i="31"/>
  <c r="T176" i="31"/>
  <c r="X174" i="31"/>
  <c r="AC172" i="31"/>
  <c r="T171" i="31"/>
  <c r="X169" i="31"/>
  <c r="AC167" i="31"/>
  <c r="AB202" i="31"/>
  <c r="S201" i="31"/>
  <c r="W199" i="31"/>
  <c r="AB197" i="31"/>
  <c r="S196" i="31"/>
  <c r="W194" i="31"/>
  <c r="AB192" i="31"/>
  <c r="S191" i="31"/>
  <c r="W189" i="31"/>
  <c r="AB187" i="31"/>
  <c r="S186" i="31"/>
  <c r="W184" i="31"/>
  <c r="AB182" i="31"/>
  <c r="S181" i="31"/>
  <c r="W179" i="31"/>
  <c r="AB177" i="31"/>
  <c r="S176" i="31"/>
  <c r="W174" i="31"/>
  <c r="AB172" i="31"/>
  <c r="S171" i="31"/>
  <c r="W169" i="31"/>
  <c r="AB167" i="31"/>
  <c r="AA202" i="31"/>
  <c r="AE200" i="31"/>
  <c r="V199" i="31"/>
  <c r="AA197" i="31"/>
  <c r="AE195" i="31"/>
  <c r="V194" i="31"/>
  <c r="AA192" i="31"/>
  <c r="AE190" i="31"/>
  <c r="V189" i="31"/>
  <c r="AA187" i="31"/>
  <c r="AE185" i="31"/>
  <c r="V184" i="31"/>
  <c r="AA182" i="31"/>
  <c r="AE180" i="31"/>
  <c r="V179" i="31"/>
  <c r="AA177" i="31"/>
  <c r="AE175" i="31"/>
  <c r="V174" i="31"/>
  <c r="AA172" i="31"/>
  <c r="AE170" i="31"/>
  <c r="V169" i="31"/>
  <c r="Z202" i="31"/>
  <c r="AD200" i="31"/>
  <c r="U199" i="31"/>
  <c r="Z197" i="31"/>
  <c r="AD195" i="31"/>
  <c r="U194" i="31"/>
  <c r="Z192" i="31"/>
  <c r="AD190" i="31"/>
  <c r="U189" i="31"/>
  <c r="Z187" i="31"/>
  <c r="AD185" i="31"/>
  <c r="U184" i="31"/>
  <c r="Z182" i="31"/>
  <c r="AD180" i="31"/>
  <c r="U179" i="31"/>
  <c r="Z177" i="31"/>
  <c r="AD175" i="31"/>
  <c r="U174" i="31"/>
  <c r="Z172" i="31"/>
  <c r="AD170" i="31"/>
  <c r="U169" i="31"/>
  <c r="W203" i="31"/>
  <c r="V201" i="31"/>
  <c r="AC198" i="31"/>
  <c r="AB196" i="31"/>
  <c r="AA194" i="31"/>
  <c r="T192" i="31"/>
  <c r="S190" i="31"/>
  <c r="AE187" i="31"/>
  <c r="X185" i="31"/>
  <c r="W183" i="31"/>
  <c r="V181" i="31"/>
  <c r="AC178" i="31"/>
  <c r="AB176" i="31"/>
  <c r="AA174" i="31"/>
  <c r="U172" i="31"/>
  <c r="U170" i="31"/>
  <c r="U168" i="31"/>
  <c r="W166" i="31"/>
  <c r="AB164" i="31"/>
  <c r="S163" i="31"/>
  <c r="W161" i="31"/>
  <c r="AB159" i="31"/>
  <c r="S158" i="31"/>
  <c r="W156" i="31"/>
  <c r="AB154" i="31"/>
  <c r="S153" i="31"/>
  <c r="W151" i="31"/>
  <c r="S203" i="31"/>
  <c r="Z200" i="31"/>
  <c r="X198" i="31"/>
  <c r="W196" i="31"/>
  <c r="AD193" i="31"/>
  <c r="AC191" i="31"/>
  <c r="AB189" i="31"/>
  <c r="U187" i="31"/>
  <c r="T185" i="31"/>
  <c r="S183" i="31"/>
  <c r="Z180" i="31"/>
  <c r="X178" i="31"/>
  <c r="W176" i="31"/>
  <c r="AD173" i="31"/>
  <c r="AD171" i="31"/>
  <c r="AD169" i="31"/>
  <c r="AD167" i="31"/>
  <c r="S166" i="31"/>
  <c r="W164" i="31"/>
  <c r="AB162" i="31"/>
  <c r="S161" i="31"/>
  <c r="W159" i="31"/>
  <c r="AB157" i="31"/>
  <c r="S156" i="31"/>
  <c r="W154" i="31"/>
  <c r="AB152" i="31"/>
  <c r="S151" i="31"/>
  <c r="W149" i="31"/>
  <c r="AB147" i="31"/>
  <c r="S146" i="31"/>
  <c r="W144" i="31"/>
  <c r="AB142" i="31"/>
  <c r="S141" i="31"/>
  <c r="W139" i="31"/>
  <c r="AB137" i="31"/>
  <c r="S136" i="31"/>
  <c r="W134" i="31"/>
  <c r="AB132" i="31"/>
  <c r="S131" i="31"/>
  <c r="W129" i="31"/>
  <c r="AB127" i="31"/>
  <c r="S126" i="31"/>
  <c r="W124" i="31"/>
  <c r="AB122" i="31"/>
  <c r="S121" i="31"/>
  <c r="AE202" i="31"/>
  <c r="X200" i="31"/>
  <c r="W198" i="31"/>
  <c r="V196" i="31"/>
  <c r="AC193" i="31"/>
  <c r="AB191" i="31"/>
  <c r="AA189" i="31"/>
  <c r="T187" i="31"/>
  <c r="S185" i="31"/>
  <c r="AE182" i="31"/>
  <c r="X180" i="31"/>
  <c r="W178" i="31"/>
  <c r="V176" i="31"/>
  <c r="AC173" i="31"/>
  <c r="AC171" i="31"/>
  <c r="AC169" i="31"/>
  <c r="AA167" i="31"/>
  <c r="AE165" i="31"/>
  <c r="V164" i="31"/>
  <c r="AA162" i="31"/>
  <c r="AE160" i="31"/>
  <c r="V159" i="31"/>
  <c r="AA157" i="31"/>
  <c r="AE155" i="31"/>
  <c r="V154" i="31"/>
  <c r="AA152" i="31"/>
  <c r="AE150" i="31"/>
  <c r="V149" i="31"/>
  <c r="AA147" i="31"/>
  <c r="AE145" i="31"/>
  <c r="V144" i="31"/>
  <c r="AA142" i="31"/>
  <c r="AE140" i="31"/>
  <c r="V139" i="31"/>
  <c r="AA137" i="31"/>
  <c r="AE135" i="31"/>
  <c r="V134" i="31"/>
  <c r="AA132" i="31"/>
  <c r="AE130" i="31"/>
  <c r="V129" i="31"/>
  <c r="AA127" i="31"/>
  <c r="AE125" i="31"/>
  <c r="V124" i="31"/>
  <c r="AA122" i="31"/>
  <c r="AE120" i="31"/>
  <c r="V119" i="31"/>
  <c r="AA117" i="31"/>
  <c r="X202" i="31"/>
  <c r="T200" i="31"/>
  <c r="W197" i="31"/>
  <c r="S195" i="31"/>
  <c r="V192" i="31"/>
  <c r="AD189" i="31"/>
  <c r="AE186" i="31"/>
  <c r="AA184" i="31"/>
  <c r="AD181" i="31"/>
  <c r="T179" i="31"/>
  <c r="AC176" i="31"/>
  <c r="AE173" i="31"/>
  <c r="Z171" i="31"/>
  <c r="AE168" i="31"/>
  <c r="AD166" i="31"/>
  <c r="AE164" i="31"/>
  <c r="W202" i="31"/>
  <c r="S200" i="31"/>
  <c r="V197" i="31"/>
  <c r="AE194" i="31"/>
  <c r="U192" i="31"/>
  <c r="AC189" i="31"/>
  <c r="AD186" i="31"/>
  <c r="T184" i="31"/>
  <c r="AC181" i="31"/>
  <c r="S179" i="31"/>
  <c r="AA176" i="31"/>
  <c r="AB173" i="31"/>
  <c r="X171" i="31"/>
  <c r="AD168" i="31"/>
  <c r="AC166" i="31"/>
  <c r="AD164" i="31"/>
  <c r="AD162" i="31"/>
  <c r="AC160" i="31"/>
  <c r="AD158" i="31"/>
  <c r="AE156" i="31"/>
  <c r="S155" i="31"/>
  <c r="T153" i="31"/>
  <c r="T151" i="31"/>
  <c r="T149" i="31"/>
  <c r="V147" i="31"/>
  <c r="X145" i="31"/>
  <c r="AA143" i="31"/>
  <c r="AC141" i="31"/>
  <c r="AE139" i="31"/>
  <c r="T138" i="31"/>
  <c r="V136" i="31"/>
  <c r="X134" i="31"/>
  <c r="X132" i="31"/>
  <c r="AA130" i="31"/>
  <c r="AC128" i="31"/>
  <c r="AE126" i="31"/>
  <c r="T125" i="31"/>
  <c r="V123" i="31"/>
  <c r="X121" i="31"/>
  <c r="AA119" i="31"/>
  <c r="AD117" i="31"/>
  <c r="T116" i="31"/>
  <c r="X114" i="31"/>
  <c r="AC112" i="31"/>
  <c r="T111" i="31"/>
  <c r="X109" i="31"/>
  <c r="AC107" i="31"/>
  <c r="T106" i="31"/>
  <c r="X104" i="31"/>
  <c r="AC102" i="31"/>
  <c r="T101" i="31"/>
  <c r="X99" i="31"/>
  <c r="AC97" i="31"/>
  <c r="T96" i="31"/>
  <c r="X94" i="31"/>
  <c r="AC92" i="31"/>
  <c r="T91" i="31"/>
  <c r="X89" i="31"/>
  <c r="AC87" i="31"/>
  <c r="T86" i="31"/>
  <c r="X84" i="31"/>
  <c r="AC82" i="31"/>
  <c r="T81" i="31"/>
  <c r="X79" i="31"/>
  <c r="AC77" i="31"/>
  <c r="V202" i="31"/>
  <c r="AE199" i="31"/>
  <c r="U197" i="31"/>
  <c r="AD194" i="31"/>
  <c r="S192" i="31"/>
  <c r="T189" i="31"/>
  <c r="AC186" i="31"/>
  <c r="S184" i="31"/>
  <c r="AB181" i="31"/>
  <c r="AE178" i="31"/>
  <c r="Z176" i="31"/>
  <c r="AA173" i="31"/>
  <c r="W171" i="31"/>
  <c r="AC168" i="31"/>
  <c r="AB166" i="31"/>
  <c r="AC164" i="31"/>
  <c r="AC162" i="31"/>
  <c r="AB160" i="31"/>
  <c r="AC158" i="31"/>
  <c r="AD156" i="31"/>
  <c r="AE154" i="31"/>
  <c r="AE152" i="31"/>
  <c r="AD150" i="31"/>
  <c r="S149" i="31"/>
  <c r="U147" i="31"/>
  <c r="W145" i="31"/>
  <c r="Z143" i="31"/>
  <c r="AB141" i="31"/>
  <c r="AD139" i="31"/>
  <c r="S138" i="31"/>
  <c r="U136" i="31"/>
  <c r="U134" i="31"/>
  <c r="W132" i="31"/>
  <c r="Z130" i="31"/>
  <c r="AB128" i="31"/>
  <c r="AD126" i="31"/>
  <c r="S125" i="31"/>
  <c r="U123" i="31"/>
  <c r="W121" i="31"/>
  <c r="Z119" i="31"/>
  <c r="AC117" i="31"/>
  <c r="S116" i="31"/>
  <c r="W114" i="31"/>
  <c r="AB112" i="31"/>
  <c r="S111" i="31"/>
  <c r="W109" i="31"/>
  <c r="AB107" i="31"/>
  <c r="S106" i="31"/>
  <c r="W104" i="31"/>
  <c r="AB102" i="31"/>
  <c r="S101" i="31"/>
  <c r="W99" i="31"/>
  <c r="AB97" i="31"/>
  <c r="S96" i="31"/>
  <c r="W94" i="31"/>
  <c r="AB92" i="31"/>
  <c r="S91" i="31"/>
  <c r="W89" i="31"/>
  <c r="AB87" i="31"/>
  <c r="S86" i="31"/>
  <c r="W84" i="31"/>
  <c r="AB82" i="31"/>
  <c r="S81" i="31"/>
  <c r="W79" i="31"/>
  <c r="AB77" i="31"/>
  <c r="S76" i="31"/>
  <c r="U202" i="31"/>
  <c r="AB201" i="31"/>
  <c r="AA198" i="31"/>
  <c r="X195" i="31"/>
  <c r="X192" i="31"/>
  <c r="AE188" i="31"/>
  <c r="W186" i="31"/>
  <c r="V183" i="31"/>
  <c r="T180" i="31"/>
  <c r="T177" i="31"/>
  <c r="S174" i="31"/>
  <c r="AC170" i="31"/>
  <c r="V168" i="31"/>
  <c r="AB165" i="31"/>
  <c r="Z163" i="31"/>
  <c r="X161" i="31"/>
  <c r="T159" i="31"/>
  <c r="S157" i="31"/>
  <c r="AC154" i="31"/>
  <c r="X152" i="31"/>
  <c r="W150" i="31"/>
  <c r="W148" i="31"/>
  <c r="W146" i="31"/>
  <c r="U144" i="31"/>
  <c r="U142" i="31"/>
  <c r="U140" i="31"/>
  <c r="U138" i="31"/>
  <c r="AD135" i="31"/>
  <c r="AD133" i="31"/>
  <c r="AD131" i="31"/>
  <c r="AD129" i="31"/>
  <c r="AD127" i="31"/>
  <c r="AB125" i="31"/>
  <c r="AB123" i="31"/>
  <c r="AB121" i="31"/>
  <c r="AB119" i="31"/>
  <c r="Z117" i="31"/>
  <c r="AB115" i="31"/>
  <c r="AD113" i="31"/>
  <c r="S112" i="31"/>
  <c r="U110" i="31"/>
  <c r="W108" i="31"/>
  <c r="Z106" i="31"/>
  <c r="AB104" i="31"/>
  <c r="AD102" i="31"/>
  <c r="AD100" i="31"/>
  <c r="S99" i="31"/>
  <c r="U97" i="31"/>
  <c r="W95" i="31"/>
  <c r="Z93" i="31"/>
  <c r="AB91" i="31"/>
  <c r="AD89" i="31"/>
  <c r="S88" i="31"/>
  <c r="U86" i="31"/>
  <c r="U84" i="31"/>
  <c r="W82" i="31"/>
  <c r="Z80" i="31"/>
  <c r="AB78" i="31"/>
  <c r="AD76" i="31"/>
  <c r="T75" i="31"/>
  <c r="X73" i="31"/>
  <c r="AC71" i="31"/>
  <c r="T70" i="31"/>
  <c r="X68" i="31"/>
  <c r="AC66" i="31"/>
  <c r="T65" i="31"/>
  <c r="X63" i="31"/>
  <c r="AC61" i="31"/>
  <c r="T60" i="31"/>
  <c r="X58" i="31"/>
  <c r="AC56" i="31"/>
  <c r="T55" i="31"/>
  <c r="X53" i="31"/>
  <c r="AC51" i="31"/>
  <c r="T50" i="31"/>
  <c r="X48" i="31"/>
  <c r="AC46" i="31"/>
  <c r="T45" i="31"/>
  <c r="AA201" i="31"/>
  <c r="Z198" i="31"/>
  <c r="W195" i="31"/>
  <c r="W192" i="31"/>
  <c r="AD188" i="31"/>
  <c r="V186" i="31"/>
  <c r="U183" i="31"/>
  <c r="S180" i="31"/>
  <c r="S177" i="31"/>
  <c r="Z173" i="31"/>
  <c r="AB170" i="31"/>
  <c r="T168" i="31"/>
  <c r="AA165" i="31"/>
  <c r="X163" i="31"/>
  <c r="V161" i="31"/>
  <c r="S159" i="31"/>
  <c r="AC156" i="31"/>
  <c r="AA154" i="31"/>
  <c r="W152" i="31"/>
  <c r="V150" i="31"/>
  <c r="V148" i="31"/>
  <c r="V146" i="31"/>
  <c r="T144" i="31"/>
  <c r="T142" i="31"/>
  <c r="T140" i="31"/>
  <c r="AE137" i="31"/>
  <c r="AC135" i="31"/>
  <c r="AC133" i="31"/>
  <c r="AC131" i="31"/>
  <c r="AC129" i="31"/>
  <c r="AC127" i="31"/>
  <c r="AA125" i="31"/>
  <c r="AA123" i="31"/>
  <c r="AA121" i="31"/>
  <c r="X119" i="31"/>
  <c r="X117" i="31"/>
  <c r="AA115" i="31"/>
  <c r="AC113" i="31"/>
  <c r="AE111" i="31"/>
  <c r="T110" i="31"/>
  <c r="V108" i="31"/>
  <c r="X106" i="31"/>
  <c r="AA104" i="31"/>
  <c r="AA102" i="31"/>
  <c r="AC100" i="31"/>
  <c r="AE98" i="31"/>
  <c r="T97" i="31"/>
  <c r="V95" i="31"/>
  <c r="X93" i="31"/>
  <c r="AA91" i="31"/>
  <c r="AC89" i="31"/>
  <c r="AE87" i="31"/>
  <c r="AE85" i="31"/>
  <c r="T84" i="31"/>
  <c r="V82" i="31"/>
  <c r="X80" i="31"/>
  <c r="AA78" i="31"/>
  <c r="AC76" i="31"/>
  <c r="S75" i="31"/>
  <c r="W73" i="31"/>
  <c r="AB71" i="31"/>
  <c r="S70" i="31"/>
  <c r="W68" i="31"/>
  <c r="AB66" i="31"/>
  <c r="S65" i="31"/>
  <c r="W63" i="31"/>
  <c r="AB61" i="31"/>
  <c r="S60" i="31"/>
  <c r="W58" i="31"/>
  <c r="AB56" i="31"/>
  <c r="S55" i="31"/>
  <c r="W53" i="31"/>
  <c r="AB51" i="31"/>
  <c r="S50" i="31"/>
  <c r="W48" i="31"/>
  <c r="AB46" i="31"/>
  <c r="S45" i="31"/>
  <c r="W43" i="31"/>
  <c r="AB41" i="31"/>
  <c r="S40" i="31"/>
  <c r="W38" i="31"/>
  <c r="AB36" i="31"/>
  <c r="S35" i="31"/>
  <c r="W33" i="31"/>
  <c r="AB31" i="31"/>
  <c r="S30" i="31"/>
  <c r="W28" i="31"/>
  <c r="AB26" i="31"/>
  <c r="S25" i="31"/>
  <c r="W23" i="31"/>
  <c r="AB21" i="31"/>
  <c r="S20" i="31"/>
  <c r="W18" i="31"/>
  <c r="AB16" i="31"/>
  <c r="S15" i="31"/>
  <c r="AD10" i="31"/>
  <c r="AB9" i="31"/>
  <c r="Z8" i="31"/>
  <c r="W7" i="31"/>
  <c r="U6" i="31"/>
  <c r="S5" i="31"/>
  <c r="Z201" i="31"/>
  <c r="V198" i="31"/>
  <c r="V195" i="31"/>
  <c r="AE191" i="31"/>
  <c r="AC188" i="31"/>
  <c r="AC185" i="31"/>
  <c r="T183" i="31"/>
  <c r="AE179" i="31"/>
  <c r="AE176" i="31"/>
  <c r="X173" i="31"/>
  <c r="AA170" i="31"/>
  <c r="S168" i="31"/>
  <c r="Z165" i="31"/>
  <c r="W163" i="31"/>
  <c r="U161" i="31"/>
  <c r="AE158" i="31"/>
  <c r="AB156" i="31"/>
  <c r="Z154" i="31"/>
  <c r="V152" i="31"/>
  <c r="U150" i="31"/>
  <c r="U148" i="31"/>
  <c r="U146" i="31"/>
  <c r="S144" i="31"/>
  <c r="S142" i="31"/>
  <c r="S140" i="31"/>
  <c r="AD137" i="31"/>
  <c r="AB135" i="31"/>
  <c r="AB133" i="31"/>
  <c r="AB131" i="31"/>
  <c r="AB129" i="31"/>
  <c r="Z127" i="31"/>
  <c r="Z125" i="31"/>
  <c r="Z123" i="31"/>
  <c r="Z121" i="31"/>
  <c r="W119" i="31"/>
  <c r="W117" i="31"/>
  <c r="Z115" i="31"/>
  <c r="AB113" i="31"/>
  <c r="AD111" i="31"/>
  <c r="S110" i="31"/>
  <c r="U108" i="31"/>
  <c r="W106" i="31"/>
  <c r="Z104" i="31"/>
  <c r="Z102" i="31"/>
  <c r="AB100" i="31"/>
  <c r="AD98" i="31"/>
  <c r="S97" i="31"/>
  <c r="U95" i="31"/>
  <c r="W93" i="31"/>
  <c r="Z91" i="31"/>
  <c r="AB89" i="31"/>
  <c r="AD87" i="31"/>
  <c r="AD85" i="31"/>
  <c r="S84" i="31"/>
  <c r="U82" i="31"/>
  <c r="W80" i="31"/>
  <c r="Z78" i="31"/>
  <c r="AB76" i="31"/>
  <c r="AE74" i="31"/>
  <c r="V73" i="31"/>
  <c r="AA71" i="31"/>
  <c r="AE69" i="31"/>
  <c r="V68" i="31"/>
  <c r="AA66" i="31"/>
  <c r="AE64" i="31"/>
  <c r="V63" i="31"/>
  <c r="AA61" i="31"/>
  <c r="AE59" i="31"/>
  <c r="V58" i="31"/>
  <c r="AA56" i="31"/>
  <c r="AE54" i="31"/>
  <c r="V53" i="31"/>
  <c r="AA51" i="31"/>
  <c r="AE49" i="31"/>
  <c r="V48" i="31"/>
  <c r="AA46" i="31"/>
  <c r="AE44" i="31"/>
  <c r="V43" i="31"/>
  <c r="X201" i="31"/>
  <c r="U198" i="31"/>
  <c r="U195" i="31"/>
  <c r="AD191" i="31"/>
  <c r="AB188" i="31"/>
  <c r="AB185" i="31"/>
  <c r="X182" i="31"/>
  <c r="AD179" i="31"/>
  <c r="AD176" i="31"/>
  <c r="W173" i="31"/>
  <c r="Z170" i="31"/>
  <c r="AE167" i="31"/>
  <c r="X165" i="31"/>
  <c r="V163" i="31"/>
  <c r="T161" i="31"/>
  <c r="AB158" i="31"/>
  <c r="AA156" i="31"/>
  <c r="X154" i="31"/>
  <c r="U152" i="31"/>
  <c r="T150" i="31"/>
  <c r="T148" i="31"/>
  <c r="T146" i="31"/>
  <c r="AE143" i="31"/>
  <c r="AE141" i="31"/>
  <c r="AC139" i="31"/>
  <c r="AC137" i="31"/>
  <c r="AA135" i="31"/>
  <c r="AA133" i="31"/>
  <c r="AA131" i="31"/>
  <c r="AA129" i="31"/>
  <c r="X127" i="31"/>
  <c r="X125" i="31"/>
  <c r="X123" i="31"/>
  <c r="V121" i="31"/>
  <c r="U119" i="31"/>
  <c r="V117" i="31"/>
  <c r="X115" i="31"/>
  <c r="AA113" i="31"/>
  <c r="AC111" i="31"/>
  <c r="AE109" i="31"/>
  <c r="T108" i="31"/>
  <c r="V106" i="31"/>
  <c r="V104" i="31"/>
  <c r="X102" i="31"/>
  <c r="AA100" i="31"/>
  <c r="AC98" i="31"/>
  <c r="AE96" i="31"/>
  <c r="T95" i="31"/>
  <c r="V93" i="31"/>
  <c r="X91" i="31"/>
  <c r="AA89" i="31"/>
  <c r="AA87" i="31"/>
  <c r="AC85" i="31"/>
  <c r="AE83" i="31"/>
  <c r="T82" i="31"/>
  <c r="V80" i="31"/>
  <c r="X78" i="31"/>
  <c r="AA76" i="31"/>
  <c r="AD74" i="31"/>
  <c r="U73" i="31"/>
  <c r="Z71" i="31"/>
  <c r="AD69" i="31"/>
  <c r="U68" i="31"/>
  <c r="Z66" i="31"/>
  <c r="AD64" i="31"/>
  <c r="U63" i="31"/>
  <c r="Z61" i="31"/>
  <c r="AD59" i="31"/>
  <c r="U58" i="31"/>
  <c r="Z56" i="31"/>
  <c r="AD54" i="31"/>
  <c r="U53" i="31"/>
  <c r="Z51" i="31"/>
  <c r="AD49" i="31"/>
  <c r="U48" i="31"/>
  <c r="Z46" i="31"/>
  <c r="AD44" i="31"/>
  <c r="U43" i="31"/>
  <c r="Z41" i="31"/>
  <c r="AD39" i="31"/>
  <c r="U38" i="31"/>
  <c r="Z36" i="31"/>
  <c r="AD34" i="31"/>
  <c r="U33" i="31"/>
  <c r="Z31" i="31"/>
  <c r="AD29" i="31"/>
  <c r="U28" i="31"/>
  <c r="Z26" i="31"/>
  <c r="AD24" i="31"/>
  <c r="U23" i="31"/>
  <c r="Z21" i="31"/>
  <c r="AD19" i="31"/>
  <c r="U18" i="31"/>
  <c r="Z16" i="31"/>
  <c r="AD11" i="31"/>
  <c r="AB10" i="31"/>
  <c r="Z9" i="31"/>
  <c r="W8" i="31"/>
  <c r="U7" i="31"/>
  <c r="S6" i="31"/>
  <c r="G4" i="31"/>
  <c r="G2" i="31" s="1"/>
  <c r="W201" i="31"/>
  <c r="T198" i="31"/>
  <c r="T195" i="31"/>
  <c r="AA191" i="31"/>
  <c r="AA188" i="31"/>
  <c r="AA185" i="31"/>
  <c r="W182" i="31"/>
  <c r="AC179" i="31"/>
  <c r="X176" i="31"/>
  <c r="V173" i="31"/>
  <c r="X170" i="31"/>
  <c r="Z167" i="31"/>
  <c r="W165" i="31"/>
  <c r="U163" i="31"/>
  <c r="AD160" i="31"/>
  <c r="AA158" i="31"/>
  <c r="Z156" i="31"/>
  <c r="U154" i="31"/>
  <c r="T152" i="31"/>
  <c r="S150" i="31"/>
  <c r="S148" i="31"/>
  <c r="AD145" i="31"/>
  <c r="AD143" i="31"/>
  <c r="AD141" i="31"/>
  <c r="AB139" i="31"/>
  <c r="Z137" i="31"/>
  <c r="Z135" i="31"/>
  <c r="Z133" i="31"/>
  <c r="Z131" i="31"/>
  <c r="Z129" i="31"/>
  <c r="W127" i="31"/>
  <c r="W125" i="31"/>
  <c r="W123" i="31"/>
  <c r="U121" i="31"/>
  <c r="T119" i="31"/>
  <c r="U117" i="31"/>
  <c r="W115" i="31"/>
  <c r="Z113" i="31"/>
  <c r="AB111" i="31"/>
  <c r="AD109" i="31"/>
  <c r="S108" i="31"/>
  <c r="U106" i="31"/>
  <c r="U104" i="31"/>
  <c r="W102" i="31"/>
  <c r="Z100" i="31"/>
  <c r="AB98" i="31"/>
  <c r="AD96" i="31"/>
  <c r="S95" i="31"/>
  <c r="U93" i="31"/>
  <c r="W91" i="31"/>
  <c r="Z89" i="31"/>
  <c r="Z87" i="31"/>
  <c r="AB85" i="31"/>
  <c r="AD83" i="31"/>
  <c r="S82" i="31"/>
  <c r="U80" i="31"/>
  <c r="W78" i="31"/>
  <c r="Z76" i="31"/>
  <c r="AC74" i="31"/>
  <c r="T73" i="31"/>
  <c r="X71" i="31"/>
  <c r="AC69" i="31"/>
  <c r="T68" i="31"/>
  <c r="X66" i="31"/>
  <c r="AC64" i="31"/>
  <c r="T63" i="31"/>
  <c r="X61" i="31"/>
  <c r="AC59" i="31"/>
  <c r="T58" i="31"/>
  <c r="X56" i="31"/>
  <c r="AC54" i="31"/>
  <c r="T53" i="31"/>
  <c r="X51" i="31"/>
  <c r="AC49" i="31"/>
  <c r="T48" i="31"/>
  <c r="X46" i="31"/>
  <c r="AC44" i="31"/>
  <c r="T43" i="31"/>
  <c r="X41" i="31"/>
  <c r="AC39" i="31"/>
  <c r="T38" i="31"/>
  <c r="X36" i="31"/>
  <c r="AC34" i="31"/>
  <c r="T33" i="31"/>
  <c r="X31" i="31"/>
  <c r="AC29" i="31"/>
  <c r="T28" i="31"/>
  <c r="X26" i="31"/>
  <c r="AC24" i="31"/>
  <c r="T23" i="31"/>
  <c r="X21" i="31"/>
  <c r="AC19" i="31"/>
  <c r="T18" i="31"/>
  <c r="X16" i="31"/>
  <c r="AE12" i="31"/>
  <c r="AC11" i="31"/>
  <c r="AA10" i="31"/>
  <c r="X9" i="31"/>
  <c r="V8" i="31"/>
  <c r="T7" i="31"/>
  <c r="F4" i="31"/>
  <c r="F2" i="31" s="1"/>
  <c r="AD203" i="31"/>
  <c r="AB200" i="31"/>
  <c r="AE197" i="31"/>
  <c r="AB194" i="31"/>
  <c r="X191" i="31"/>
  <c r="X188" i="31"/>
  <c r="W185" i="31"/>
  <c r="U182" i="31"/>
  <c r="AA179" i="31"/>
  <c r="AB175" i="31"/>
  <c r="T173" i="31"/>
  <c r="V170" i="31"/>
  <c r="W167" i="31"/>
  <c r="U165" i="31"/>
  <c r="AE162" i="31"/>
  <c r="Z160" i="31"/>
  <c r="X158" i="31"/>
  <c r="AC203" i="31"/>
  <c r="AA200" i="31"/>
  <c r="X197" i="31"/>
  <c r="T194" i="31"/>
  <c r="W191" i="31"/>
  <c r="W188" i="31"/>
  <c r="V185" i="31"/>
  <c r="T182" i="31"/>
  <c r="AD178" i="31"/>
  <c r="AA175" i="31"/>
  <c r="S173" i="31"/>
  <c r="T170" i="31"/>
  <c r="V167" i="31"/>
  <c r="T165" i="31"/>
  <c r="Z162" i="31"/>
  <c r="X160" i="31"/>
  <c r="W158" i="31"/>
  <c r="U156" i="31"/>
  <c r="AE153" i="31"/>
  <c r="AD151" i="31"/>
  <c r="AC149" i="31"/>
  <c r="AC147" i="31"/>
  <c r="AA145" i="31"/>
  <c r="X143" i="31"/>
  <c r="X141" i="31"/>
  <c r="X139" i="31"/>
  <c r="V137" i="31"/>
  <c r="V135" i="31"/>
  <c r="V133" i="31"/>
  <c r="V131" i="31"/>
  <c r="T129" i="31"/>
  <c r="T127" i="31"/>
  <c r="AE124" i="31"/>
  <c r="AE122" i="31"/>
  <c r="AC120" i="31"/>
  <c r="AD118" i="31"/>
  <c r="AE116" i="31"/>
  <c r="T115" i="31"/>
  <c r="V113" i="31"/>
  <c r="X111" i="31"/>
  <c r="AA109" i="31"/>
  <c r="AA107" i="31"/>
  <c r="AC105" i="31"/>
  <c r="AE103" i="31"/>
  <c r="T102" i="31"/>
  <c r="V100" i="31"/>
  <c r="X98" i="31"/>
  <c r="Z203" i="31"/>
  <c r="U200" i="31"/>
  <c r="AE196" i="31"/>
  <c r="AB193" i="31"/>
  <c r="AB190" i="31"/>
  <c r="T188" i="31"/>
  <c r="AD184" i="31"/>
  <c r="AA181" i="31"/>
  <c r="Z178" i="31"/>
  <c r="W175" i="31"/>
  <c r="X172" i="31"/>
  <c r="AB169" i="31"/>
  <c r="S167" i="31"/>
  <c r="Z164" i="31"/>
  <c r="V162" i="31"/>
  <c r="U160" i="31"/>
  <c r="T158" i="31"/>
  <c r="AC155" i="31"/>
  <c r="AB153" i="31"/>
  <c r="AA151" i="31"/>
  <c r="Z149" i="31"/>
  <c r="W147" i="31"/>
  <c r="U145" i="31"/>
  <c r="U143" i="31"/>
  <c r="U141" i="31"/>
  <c r="S139" i="31"/>
  <c r="S137" i="31"/>
  <c r="S135" i="31"/>
  <c r="S133" i="31"/>
  <c r="AD130" i="31"/>
  <c r="AD128" i="31"/>
  <c r="AB126" i="31"/>
  <c r="AB124" i="31"/>
  <c r="Z122" i="31"/>
  <c r="Z120" i="31"/>
  <c r="AA118" i="31"/>
  <c r="AB116" i="31"/>
  <c r="AD114" i="31"/>
  <c r="S113" i="31"/>
  <c r="U111" i="31"/>
  <c r="U109" i="31"/>
  <c r="W107" i="31"/>
  <c r="Z105" i="31"/>
  <c r="AB103" i="31"/>
  <c r="AD101" i="31"/>
  <c r="S100" i="31"/>
  <c r="U98" i="31"/>
  <c r="W96" i="31"/>
  <c r="Z94" i="31"/>
  <c r="Z92" i="31"/>
  <c r="AB90" i="31"/>
  <c r="AE203" i="31"/>
  <c r="S199" i="31"/>
  <c r="Z193" i="31"/>
  <c r="Z188" i="31"/>
  <c r="AB183" i="31"/>
  <c r="U178" i="31"/>
  <c r="U173" i="31"/>
  <c r="AA168" i="31"/>
  <c r="U164" i="31"/>
  <c r="AA160" i="31"/>
  <c r="W157" i="31"/>
  <c r="AC153" i="31"/>
  <c r="AA150" i="31"/>
  <c r="T147" i="31"/>
  <c r="Z144" i="31"/>
  <c r="AD140" i="31"/>
  <c r="V138" i="31"/>
  <c r="AC134" i="31"/>
  <c r="X131" i="31"/>
  <c r="W128" i="31"/>
  <c r="U125" i="31"/>
  <c r="T122" i="31"/>
  <c r="AC118" i="31"/>
  <c r="U116" i="31"/>
  <c r="T113" i="31"/>
  <c r="X110" i="31"/>
  <c r="V107" i="31"/>
  <c r="AD104" i="31"/>
  <c r="AB101" i="31"/>
  <c r="T99" i="31"/>
  <c r="U96" i="31"/>
  <c r="AB93" i="31"/>
  <c r="AC90" i="31"/>
  <c r="X88" i="31"/>
  <c r="AA85" i="31"/>
  <c r="W83" i="31"/>
  <c r="AE80" i="31"/>
  <c r="V78" i="31"/>
  <c r="AE75" i="31"/>
  <c r="AD73" i="31"/>
  <c r="W71" i="31"/>
  <c r="V69" i="31"/>
  <c r="U67" i="31"/>
  <c r="AB64" i="31"/>
  <c r="AA62" i="31"/>
  <c r="Z60" i="31"/>
  <c r="S58" i="31"/>
  <c r="AE55" i="31"/>
  <c r="AD53" i="31"/>
  <c r="W51" i="31"/>
  <c r="V49" i="31"/>
  <c r="U47" i="31"/>
  <c r="AB44" i="31"/>
  <c r="AB42" i="31"/>
  <c r="AC40" i="31"/>
  <c r="AD38" i="31"/>
  <c r="AE36" i="31"/>
  <c r="AE34" i="31"/>
  <c r="AD32" i="31"/>
  <c r="AE30" i="31"/>
  <c r="S29" i="31"/>
  <c r="T27" i="31"/>
  <c r="U25" i="31"/>
  <c r="S23" i="31"/>
  <c r="T21" i="31"/>
  <c r="U19" i="31"/>
  <c r="V17" i="31"/>
  <c r="W15" i="31"/>
  <c r="AC12" i="31"/>
  <c r="W11" i="31"/>
  <c r="AA7" i="31"/>
  <c r="T6" i="31"/>
  <c r="AB203" i="31"/>
  <c r="AE198" i="31"/>
  <c r="X193" i="31"/>
  <c r="V188" i="31"/>
  <c r="AA183" i="31"/>
  <c r="T178" i="31"/>
  <c r="AE172" i="31"/>
  <c r="Z168" i="31"/>
  <c r="T164" i="31"/>
  <c r="W160" i="31"/>
  <c r="V157" i="31"/>
  <c r="AA153" i="31"/>
  <c r="Z150" i="31"/>
  <c r="S147" i="31"/>
  <c r="X144" i="31"/>
  <c r="AC140" i="31"/>
  <c r="X137" i="31"/>
  <c r="AB134" i="31"/>
  <c r="W131" i="31"/>
  <c r="V128" i="31"/>
  <c r="AD124" i="31"/>
  <c r="S122" i="31"/>
  <c r="AB118" i="31"/>
  <c r="AE115" i="31"/>
  <c r="AE112" i="31"/>
  <c r="W110" i="31"/>
  <c r="U107" i="31"/>
  <c r="AC104" i="31"/>
  <c r="AA101" i="31"/>
  <c r="AA98" i="31"/>
  <c r="AE95" i="31"/>
  <c r="AA93" i="31"/>
  <c r="AA90" i="31"/>
  <c r="W88" i="31"/>
  <c r="Z85" i="31"/>
  <c r="V83" i="31"/>
  <c r="AD80" i="31"/>
  <c r="U78" i="31"/>
  <c r="AD75" i="31"/>
  <c r="AC73" i="31"/>
  <c r="V71" i="31"/>
  <c r="U69" i="31"/>
  <c r="T67" i="31"/>
  <c r="AA64" i="31"/>
  <c r="Z62" i="31"/>
  <c r="X60" i="31"/>
  <c r="AE57" i="31"/>
  <c r="AD55" i="31"/>
  <c r="AC53" i="31"/>
  <c r="V51" i="31"/>
  <c r="U49" i="31"/>
  <c r="T47" i="31"/>
  <c r="AA44" i="31"/>
  <c r="AA42" i="31"/>
  <c r="AB40" i="31"/>
  <c r="AC38" i="31"/>
  <c r="AD36" i="31"/>
  <c r="AB34" i="31"/>
  <c r="AC32" i="31"/>
  <c r="AD30" i="31"/>
  <c r="AE28" i="31"/>
  <c r="S27" i="31"/>
  <c r="T25" i="31"/>
  <c r="AE22" i="31"/>
  <c r="S21" i="31"/>
  <c r="T19" i="31"/>
  <c r="U17" i="31"/>
  <c r="V15" i="31"/>
  <c r="AB12" i="31"/>
  <c r="V11" i="31"/>
  <c r="AE8" i="31"/>
  <c r="Z7" i="31"/>
  <c r="AE4" i="31"/>
  <c r="AA203" i="31"/>
  <c r="AD198" i="31"/>
  <c r="W193" i="31"/>
  <c r="U188" i="31"/>
  <c r="Z183" i="31"/>
  <c r="S178" i="31"/>
  <c r="AD172" i="31"/>
  <c r="X168" i="31"/>
  <c r="S164" i="31"/>
  <c r="V160" i="31"/>
  <c r="U157" i="31"/>
  <c r="Z153" i="31"/>
  <c r="X150" i="31"/>
  <c r="AE146" i="31"/>
  <c r="AC143" i="31"/>
  <c r="AB140" i="31"/>
  <c r="W137" i="31"/>
  <c r="AA134" i="31"/>
  <c r="U131" i="31"/>
  <c r="U128" i="31"/>
  <c r="AC124" i="31"/>
  <c r="AE121" i="31"/>
  <c r="Z118" i="31"/>
  <c r="AD115" i="31"/>
  <c r="AD112" i="31"/>
  <c r="V110" i="31"/>
  <c r="T107" i="31"/>
  <c r="T104" i="31"/>
  <c r="Z101" i="31"/>
  <c r="Z98" i="31"/>
  <c r="AD95" i="31"/>
  <c r="T93" i="31"/>
  <c r="Z90" i="31"/>
  <c r="V88" i="31"/>
  <c r="X85" i="31"/>
  <c r="U83" i="31"/>
  <c r="AC80" i="31"/>
  <c r="T78" i="31"/>
  <c r="AC75" i="31"/>
  <c r="AB73" i="31"/>
  <c r="U71" i="31"/>
  <c r="T69" i="31"/>
  <c r="S67" i="31"/>
  <c r="Z64" i="31"/>
  <c r="X62" i="31"/>
  <c r="W60" i="31"/>
  <c r="AD57" i="31"/>
  <c r="AC55" i="31"/>
  <c r="AB53" i="31"/>
  <c r="U51" i="31"/>
  <c r="T49" i="31"/>
  <c r="S47" i="31"/>
  <c r="Z44" i="31"/>
  <c r="Z42" i="31"/>
  <c r="AA40" i="31"/>
  <c r="AB38" i="31"/>
  <c r="X203" i="31"/>
  <c r="AB198" i="31"/>
  <c r="V193" i="31"/>
  <c r="S188" i="31"/>
  <c r="X183" i="31"/>
  <c r="AE177" i="31"/>
  <c r="W172" i="31"/>
  <c r="W168" i="31"/>
  <c r="AE163" i="31"/>
  <c r="T160" i="31"/>
  <c r="T157" i="31"/>
  <c r="X153" i="31"/>
  <c r="AE149" i="31"/>
  <c r="AD146" i="31"/>
  <c r="AB143" i="31"/>
  <c r="AA140" i="31"/>
  <c r="U137" i="31"/>
  <c r="Z134" i="31"/>
  <c r="T131" i="31"/>
  <c r="T128" i="31"/>
  <c r="AA124" i="31"/>
  <c r="AD121" i="31"/>
  <c r="X118" i="31"/>
  <c r="AC115" i="31"/>
  <c r="AA112" i="31"/>
  <c r="AC109" i="31"/>
  <c r="S107" i="31"/>
  <c r="S104" i="31"/>
  <c r="X101" i="31"/>
  <c r="W98" i="31"/>
  <c r="AC95" i="31"/>
  <c r="S93" i="31"/>
  <c r="X90" i="31"/>
  <c r="U88" i="31"/>
  <c r="W85" i="31"/>
  <c r="T83" i="31"/>
  <c r="AB80" i="31"/>
  <c r="S78" i="31"/>
  <c r="AB75" i="31"/>
  <c r="AA73" i="31"/>
  <c r="T71" i="31"/>
  <c r="S69" i="31"/>
  <c r="AE66" i="31"/>
  <c r="X64" i="31"/>
  <c r="W62" i="31"/>
  <c r="V60" i="31"/>
  <c r="AC57" i="31"/>
  <c r="AB55" i="31"/>
  <c r="AA53" i="31"/>
  <c r="T51" i="31"/>
  <c r="S49" i="31"/>
  <c r="AE46" i="31"/>
  <c r="X44" i="31"/>
  <c r="X42" i="31"/>
  <c r="Z40" i="31"/>
  <c r="AA38" i="31"/>
  <c r="AA36" i="31"/>
  <c r="Z34" i="31"/>
  <c r="AA32" i="31"/>
  <c r="AB30" i="31"/>
  <c r="AC28" i="31"/>
  <c r="AD26" i="31"/>
  <c r="AB24" i="31"/>
  <c r="AC22" i="31"/>
  <c r="AD20" i="31"/>
  <c r="AE18" i="31"/>
  <c r="S17" i="31"/>
  <c r="T15" i="31"/>
  <c r="AE13" i="31"/>
  <c r="Z12" i="31"/>
  <c r="T11" i="31"/>
  <c r="AC8" i="31"/>
  <c r="V7" i="31"/>
  <c r="AC4" i="31"/>
  <c r="V203" i="31"/>
  <c r="S198" i="31"/>
  <c r="U193" i="31"/>
  <c r="X187" i="31"/>
  <c r="V182" i="31"/>
  <c r="X177" i="31"/>
  <c r="V172" i="31"/>
  <c r="X167" i="31"/>
  <c r="AD163" i="31"/>
  <c r="S160" i="31"/>
  <c r="X156" i="31"/>
  <c r="W153" i="31"/>
  <c r="AD149" i="31"/>
  <c r="AC146" i="31"/>
  <c r="W143" i="31"/>
  <c r="Z140" i="31"/>
  <c r="T137" i="31"/>
  <c r="T134" i="31"/>
  <c r="AC130" i="31"/>
  <c r="S128" i="31"/>
  <c r="Z124" i="31"/>
  <c r="AC121" i="31"/>
  <c r="W118" i="31"/>
  <c r="V115" i="31"/>
  <c r="Z112" i="31"/>
  <c r="AB109" i="31"/>
  <c r="AE106" i="31"/>
  <c r="AD103" i="31"/>
  <c r="W101" i="31"/>
  <c r="V98" i="31"/>
  <c r="AB95" i="31"/>
  <c r="AE92" i="31"/>
  <c r="W90" i="31"/>
  <c r="T88" i="31"/>
  <c r="V85" i="31"/>
  <c r="S83" i="31"/>
  <c r="AA80" i="31"/>
  <c r="AE77" i="31"/>
  <c r="AA75" i="31"/>
  <c r="Z73" i="31"/>
  <c r="S71" i="31"/>
  <c r="AE68" i="31"/>
  <c r="AD66" i="31"/>
  <c r="W64" i="31"/>
  <c r="V62" i="31"/>
  <c r="U60" i="31"/>
  <c r="AB57" i="31"/>
  <c r="AA55" i="31"/>
  <c r="Z53" i="31"/>
  <c r="S51" i="31"/>
  <c r="AE48" i="31"/>
  <c r="AD46" i="31"/>
  <c r="W44" i="31"/>
  <c r="W42" i="31"/>
  <c r="X40" i="31"/>
  <c r="Z38" i="31"/>
  <c r="W36" i="31"/>
  <c r="X34" i="31"/>
  <c r="Z32" i="31"/>
  <c r="AA30" i="31"/>
  <c r="AB28" i="31"/>
  <c r="AC26" i="31"/>
  <c r="AA24" i="31"/>
  <c r="AB22" i="31"/>
  <c r="AC20" i="31"/>
  <c r="AD18" i="31"/>
  <c r="AE16" i="31"/>
  <c r="AD13" i="31"/>
  <c r="X12" i="31"/>
  <c r="S11" i="31"/>
  <c r="AB8" i="31"/>
  <c r="S7" i="31"/>
  <c r="AB4" i="31"/>
  <c r="T203" i="31"/>
  <c r="S197" i="31"/>
  <c r="S193" i="31"/>
  <c r="V187" i="31"/>
  <c r="AE181" i="31"/>
  <c r="V177" i="31"/>
  <c r="S172" i="31"/>
  <c r="T202" i="31"/>
  <c r="AD196" i="31"/>
  <c r="AE192" i="31"/>
  <c r="S187" i="31"/>
  <c r="Z181" i="31"/>
  <c r="U177" i="31"/>
  <c r="AE171" i="31"/>
  <c r="AE166" i="31"/>
  <c r="AA163" i="31"/>
  <c r="AC159" i="31"/>
  <c r="AD155" i="31"/>
  <c r="AD152" i="31"/>
  <c r="X149" i="31"/>
  <c r="Z146" i="31"/>
  <c r="S143" i="31"/>
  <c r="V140" i="31"/>
  <c r="AC136" i="31"/>
  <c r="X133" i="31"/>
  <c r="W130" i="31"/>
  <c r="U127" i="31"/>
  <c r="T124" i="31"/>
  <c r="AB120" i="31"/>
  <c r="T118" i="31"/>
  <c r="AE114" i="31"/>
  <c r="V112" i="31"/>
  <c r="T109" i="31"/>
  <c r="AB106" i="31"/>
  <c r="Z103" i="31"/>
  <c r="AE100" i="31"/>
  <c r="AE97" i="31"/>
  <c r="X95" i="31"/>
  <c r="X92" i="31"/>
  <c r="T90" i="31"/>
  <c r="V87" i="31"/>
  <c r="S85" i="31"/>
  <c r="AA82" i="31"/>
  <c r="AE79" i="31"/>
  <c r="Z77" i="31"/>
  <c r="W75" i="31"/>
  <c r="AD72" i="31"/>
  <c r="AC70" i="31"/>
  <c r="AB68" i="31"/>
  <c r="U66" i="31"/>
  <c r="T64" i="31"/>
  <c r="S62" i="31"/>
  <c r="Z59" i="31"/>
  <c r="X57" i="31"/>
  <c r="W55" i="31"/>
  <c r="AD52" i="31"/>
  <c r="AC50" i="31"/>
  <c r="AB48" i="31"/>
  <c r="U46" i="31"/>
  <c r="T44" i="31"/>
  <c r="T42" i="31"/>
  <c r="U40" i="31"/>
  <c r="S38" i="31"/>
  <c r="T36" i="31"/>
  <c r="U34" i="31"/>
  <c r="V32" i="31"/>
  <c r="W30" i="31"/>
  <c r="X28" i="31"/>
  <c r="V26" i="31"/>
  <c r="W24" i="31"/>
  <c r="X22" i="31"/>
  <c r="Z20" i="31"/>
  <c r="AA18" i="31"/>
  <c r="AA16" i="31"/>
  <c r="AA13" i="31"/>
  <c r="U12" i="31"/>
  <c r="AD9" i="31"/>
  <c r="U8" i="31"/>
  <c r="S202" i="31"/>
  <c r="AC196" i="31"/>
  <c r="Z191" i="31"/>
  <c r="AB186" i="31"/>
  <c r="X181" i="31"/>
  <c r="AC175" i="31"/>
  <c r="AB171" i="31"/>
  <c r="AA166" i="31"/>
  <c r="T163" i="31"/>
  <c r="AA159" i="31"/>
  <c r="AB155" i="31"/>
  <c r="AC152" i="31"/>
  <c r="U149" i="31"/>
  <c r="X146" i="31"/>
  <c r="AE142" i="31"/>
  <c r="AA139" i="31"/>
  <c r="AB136" i="31"/>
  <c r="W133" i="31"/>
  <c r="V130" i="31"/>
  <c r="S127" i="31"/>
  <c r="S124" i="31"/>
  <c r="AA120" i="31"/>
  <c r="S118" i="31"/>
  <c r="AC114" i="31"/>
  <c r="U112" i="31"/>
  <c r="S109" i="31"/>
  <c r="AA106" i="31"/>
  <c r="X103" i="31"/>
  <c r="X100" i="31"/>
  <c r="AD97" i="31"/>
  <c r="AE94" i="31"/>
  <c r="W92" i="31"/>
  <c r="S90" i="31"/>
  <c r="U87" i="31"/>
  <c r="AE84" i="31"/>
  <c r="Z82" i="31"/>
  <c r="AD79" i="31"/>
  <c r="X77" i="31"/>
  <c r="V75" i="31"/>
  <c r="AC72" i="31"/>
  <c r="AB70" i="31"/>
  <c r="AA68" i="31"/>
  <c r="T66" i="31"/>
  <c r="S64" i="31"/>
  <c r="AE61" i="31"/>
  <c r="X59" i="31"/>
  <c r="W57" i="31"/>
  <c r="V55" i="31"/>
  <c r="AC52" i="31"/>
  <c r="AB50" i="31"/>
  <c r="AA48" i="31"/>
  <c r="T46" i="31"/>
  <c r="S44" i="31"/>
  <c r="S42" i="31"/>
  <c r="T40" i="31"/>
  <c r="AE37" i="31"/>
  <c r="S36" i="31"/>
  <c r="T34" i="31"/>
  <c r="U32" i="31"/>
  <c r="V30" i="31"/>
  <c r="V28" i="31"/>
  <c r="U26" i="31"/>
  <c r="V24" i="31"/>
  <c r="W22" i="31"/>
  <c r="X20" i="31"/>
  <c r="Z18" i="31"/>
  <c r="W16" i="31"/>
  <c r="AE14" i="31"/>
  <c r="Z13" i="31"/>
  <c r="AD201" i="31"/>
  <c r="Z196" i="31"/>
  <c r="AC190" i="31"/>
  <c r="Z186" i="31"/>
  <c r="AC180" i="31"/>
  <c r="X175" i="31"/>
  <c r="V171" i="31"/>
  <c r="X166" i="31"/>
  <c r="W162" i="31"/>
  <c r="X159" i="31"/>
  <c r="Z155" i="31"/>
  <c r="S152" i="31"/>
  <c r="AD148" i="31"/>
  <c r="AB145" i="31"/>
  <c r="AC142" i="31"/>
  <c r="U139" i="31"/>
  <c r="Z136" i="31"/>
  <c r="T133" i="31"/>
  <c r="T130" i="31"/>
  <c r="AA126" i="31"/>
  <c r="AD123" i="31"/>
  <c r="W120" i="31"/>
  <c r="AB117" i="31"/>
  <c r="AA114" i="31"/>
  <c r="AA111" i="31"/>
  <c r="AD108" i="31"/>
  <c r="AD105" i="31"/>
  <c r="V103" i="31"/>
  <c r="U100" i="31"/>
  <c r="Z97" i="31"/>
  <c r="AC94" i="31"/>
  <c r="U92" i="31"/>
  <c r="V89" i="31"/>
  <c r="S87" i="31"/>
  <c r="AC84" i="31"/>
  <c r="AE81" i="31"/>
  <c r="AB79" i="31"/>
  <c r="V77" i="31"/>
  <c r="AB74" i="31"/>
  <c r="AA72" i="31"/>
  <c r="Z70" i="31"/>
  <c r="S68" i="31"/>
  <c r="AE65" i="31"/>
  <c r="AD63" i="31"/>
  <c r="W61" i="31"/>
  <c r="V59" i="31"/>
  <c r="U57" i="31"/>
  <c r="AB54" i="31"/>
  <c r="AA52" i="31"/>
  <c r="Z50" i="31"/>
  <c r="S48" i="31"/>
  <c r="AE45" i="31"/>
  <c r="AD43" i="31"/>
  <c r="AD41" i="31"/>
  <c r="AB39" i="31"/>
  <c r="AC37" i="31"/>
  <c r="AD35" i="31"/>
  <c r="AE33" i="31"/>
  <c r="S32" i="31"/>
  <c r="T30" i="31"/>
  <c r="AE27" i="31"/>
  <c r="S26" i="31"/>
  <c r="T24" i="31"/>
  <c r="U22" i="31"/>
  <c r="V20" i="31"/>
  <c r="V18" i="31"/>
  <c r="U16" i="31"/>
  <c r="AC14" i="31"/>
  <c r="W13" i="31"/>
  <c r="W9" i="31"/>
  <c r="AA5" i="31"/>
  <c r="U4" i="31"/>
  <c r="U203" i="31"/>
  <c r="AE193" i="31"/>
  <c r="AB184" i="31"/>
  <c r="S175" i="31"/>
  <c r="V166" i="31"/>
  <c r="Z161" i="31"/>
  <c r="T155" i="31"/>
  <c r="AC148" i="31"/>
  <c r="AA144" i="31"/>
  <c r="AB138" i="31"/>
  <c r="AE132" i="31"/>
  <c r="X128" i="31"/>
  <c r="AC122" i="31"/>
  <c r="T117" i="31"/>
  <c r="U113" i="31"/>
  <c r="X108" i="31"/>
  <c r="U103" i="31"/>
  <c r="U99" i="31"/>
  <c r="T94" i="31"/>
  <c r="U89" i="31"/>
  <c r="V86" i="31"/>
  <c r="Z81" i="31"/>
  <c r="U77" i="31"/>
  <c r="AE73" i="31"/>
  <c r="AB69" i="31"/>
  <c r="AD65" i="31"/>
  <c r="AB62" i="31"/>
  <c r="AD58" i="31"/>
  <c r="AA54" i="31"/>
  <c r="AD51" i="31"/>
  <c r="AA47" i="31"/>
  <c r="AC43" i="31"/>
  <c r="AD40" i="31"/>
  <c r="W37" i="31"/>
  <c r="V34" i="31"/>
  <c r="V31" i="31"/>
  <c r="S28" i="31"/>
  <c r="X25" i="31"/>
  <c r="T22" i="31"/>
  <c r="W19" i="31"/>
  <c r="S16" i="31"/>
  <c r="S14" i="31"/>
  <c r="T10" i="31"/>
  <c r="S8" i="31"/>
  <c r="Z6" i="31"/>
  <c r="AA4" i="31"/>
  <c r="AE201" i="31"/>
  <c r="AA193" i="31"/>
  <c r="AE183" i="31"/>
  <c r="AE174" i="31"/>
  <c r="U166" i="31"/>
  <c r="AE159" i="31"/>
  <c r="AD154" i="31"/>
  <c r="AB148" i="31"/>
  <c r="V143" i="31"/>
  <c r="AA138" i="31"/>
  <c r="AD132" i="31"/>
  <c r="AE127" i="31"/>
  <c r="X122" i="31"/>
  <c r="S117" i="31"/>
  <c r="X112" i="31"/>
  <c r="AE107" i="31"/>
  <c r="T103" i="31"/>
  <c r="T98" i="31"/>
  <c r="S94" i="31"/>
  <c r="T89" i="31"/>
  <c r="U85" i="31"/>
  <c r="X81" i="31"/>
  <c r="T77" i="31"/>
  <c r="S73" i="31"/>
  <c r="AA69" i="31"/>
  <c r="AC65" i="31"/>
  <c r="U62" i="31"/>
  <c r="AC58" i="31"/>
  <c r="Z54" i="31"/>
  <c r="AE50" i="31"/>
  <c r="Z47" i="31"/>
  <c r="AB43" i="31"/>
  <c r="W40" i="31"/>
  <c r="V37" i="31"/>
  <c r="S34" i="31"/>
  <c r="U31" i="31"/>
  <c r="AD27" i="31"/>
  <c r="W25" i="31"/>
  <c r="S22" i="31"/>
  <c r="V19" i="31"/>
  <c r="AE15" i="31"/>
  <c r="S10" i="31"/>
  <c r="X6" i="31"/>
  <c r="Z4" i="31"/>
  <c r="AC201" i="31"/>
  <c r="T193" i="31"/>
  <c r="AD183" i="31"/>
  <c r="AD174" i="31"/>
  <c r="T166" i="31"/>
  <c r="AD159" i="31"/>
  <c r="T154" i="31"/>
  <c r="AA148" i="31"/>
  <c r="T143" i="31"/>
  <c r="Z138" i="31"/>
  <c r="AC132" i="31"/>
  <c r="V127" i="31"/>
  <c r="W122" i="31"/>
  <c r="AD116" i="31"/>
  <c r="W112" i="31"/>
  <c r="AD107" i="31"/>
  <c r="S103" i="31"/>
  <c r="S98" i="31"/>
  <c r="AE93" i="31"/>
  <c r="S89" i="31"/>
  <c r="T85" i="31"/>
  <c r="W81" i="31"/>
  <c r="S77" i="31"/>
  <c r="AE72" i="31"/>
  <c r="Z69" i="31"/>
  <c r="AB65" i="31"/>
  <c r="T62" i="31"/>
  <c r="AB58" i="31"/>
  <c r="X54" i="31"/>
  <c r="AD50" i="31"/>
  <c r="X47" i="31"/>
  <c r="AA43" i="31"/>
  <c r="V40" i="31"/>
  <c r="U37" i="31"/>
  <c r="AD33" i="31"/>
  <c r="T31" i="31"/>
  <c r="AC27" i="31"/>
  <c r="V25" i="31"/>
  <c r="AE21" i="31"/>
  <c r="S19" i="31"/>
  <c r="AD15" i="31"/>
  <c r="AC13" i="31"/>
  <c r="W6" i="31"/>
  <c r="X4" i="31"/>
  <c r="AC200" i="31"/>
  <c r="V191" i="31"/>
  <c r="AC183" i="31"/>
  <c r="AC174" i="31"/>
  <c r="AD165" i="31"/>
  <c r="Z159" i="31"/>
  <c r="S154" i="31"/>
  <c r="Z148" i="31"/>
  <c r="AD142" i="31"/>
  <c r="X138" i="31"/>
  <c r="Z132" i="31"/>
  <c r="AC126" i="31"/>
  <c r="V122" i="31"/>
  <c r="AC116" i="31"/>
  <c r="T112" i="31"/>
  <c r="Z107" i="31"/>
  <c r="AE102" i="31"/>
  <c r="AA97" i="31"/>
  <c r="AD93" i="31"/>
  <c r="AE88" i="31"/>
  <c r="AD84" i="31"/>
  <c r="V81" i="31"/>
  <c r="AE76" i="31"/>
  <c r="AB72" i="31"/>
  <c r="X69" i="31"/>
  <c r="AA65" i="31"/>
  <c r="AD61" i="31"/>
  <c r="AA58" i="31"/>
  <c r="W54" i="31"/>
  <c r="AA50" i="31"/>
  <c r="W47" i="31"/>
  <c r="Z43" i="31"/>
  <c r="AE39" i="31"/>
  <c r="T37" i="31"/>
  <c r="AC33" i="31"/>
  <c r="S31" i="31"/>
  <c r="AB27" i="31"/>
  <c r="AE24" i="31"/>
  <c r="AD21" i="31"/>
  <c r="AC18" i="31"/>
  <c r="AC15" i="31"/>
  <c r="AB13" i="31"/>
  <c r="AE11" i="31"/>
  <c r="V6" i="31"/>
  <c r="W4" i="31"/>
  <c r="W200" i="31"/>
  <c r="AA190" i="31"/>
  <c r="S182" i="31"/>
  <c r="AB174" i="31"/>
  <c r="AC165" i="31"/>
  <c r="U159" i="31"/>
  <c r="AD153" i="31"/>
  <c r="X148" i="31"/>
  <c r="Z142" i="31"/>
  <c r="W138" i="31"/>
  <c r="V132" i="31"/>
  <c r="Z126" i="31"/>
  <c r="U122" i="31"/>
  <c r="AA116" i="31"/>
  <c r="Z111" i="31"/>
  <c r="X107" i="31"/>
  <c r="V102" i="31"/>
  <c r="X97" i="31"/>
  <c r="AC93" i="31"/>
  <c r="AD88" i="31"/>
  <c r="AB84" i="31"/>
  <c r="U81" i="31"/>
  <c r="X76" i="31"/>
  <c r="Z72" i="31"/>
  <c r="W69" i="31"/>
  <c r="Z65" i="31"/>
  <c r="V61" i="31"/>
  <c r="Z58" i="31"/>
  <c r="V54" i="31"/>
  <c r="X50" i="31"/>
  <c r="V47" i="31"/>
  <c r="X43" i="31"/>
  <c r="AA39" i="31"/>
  <c r="S37" i="31"/>
  <c r="AB33" i="31"/>
  <c r="AC30" i="31"/>
  <c r="AA27" i="31"/>
  <c r="Z24" i="31"/>
  <c r="AC21" i="31"/>
  <c r="AB18" i="31"/>
  <c r="AB15" i="31"/>
  <c r="X13" i="31"/>
  <c r="AB11" i="31"/>
  <c r="AE9" i="31"/>
  <c r="V4" i="31"/>
  <c r="V200" i="31"/>
  <c r="Z190" i="31"/>
  <c r="W181" i="31"/>
  <c r="T174" i="31"/>
  <c r="V165" i="31"/>
  <c r="Z158" i="31"/>
  <c r="V153" i="31"/>
  <c r="AE147" i="31"/>
  <c r="X142" i="31"/>
  <c r="AD199" i="31"/>
  <c r="X190" i="31"/>
  <c r="AB180" i="31"/>
  <c r="T172" i="31"/>
  <c r="S165" i="31"/>
  <c r="V158" i="31"/>
  <c r="U153" i="31"/>
  <c r="AD147" i="31"/>
  <c r="W142" i="31"/>
  <c r="AD136" i="31"/>
  <c r="T132" i="31"/>
  <c r="W126" i="31"/>
  <c r="AD120" i="31"/>
  <c r="X116" i="31"/>
  <c r="V111" i="31"/>
  <c r="AC106" i="31"/>
  <c r="S102" i="31"/>
  <c r="V97" i="31"/>
  <c r="AA92" i="31"/>
  <c r="AB88" i="31"/>
  <c r="Z84" i="31"/>
  <c r="S80" i="31"/>
  <c r="V76" i="31"/>
  <c r="W72" i="31"/>
  <c r="AC68" i="31"/>
  <c r="W65" i="31"/>
  <c r="T61" i="31"/>
  <c r="Z57" i="31"/>
  <c r="T54" i="31"/>
  <c r="V50" i="31"/>
  <c r="V46" i="31"/>
  <c r="AE42" i="31"/>
  <c r="X39" i="31"/>
  <c r="V36" i="31"/>
  <c r="Z33" i="31"/>
  <c r="X30" i="31"/>
  <c r="X27" i="31"/>
  <c r="U24" i="31"/>
  <c r="W21" i="31"/>
  <c r="S18" i="31"/>
  <c r="Z15" i="31"/>
  <c r="U13" i="31"/>
  <c r="Z11" i="31"/>
  <c r="AA9" i="31"/>
  <c r="AE7" i="31"/>
  <c r="AE5" i="31"/>
  <c r="S4" i="31"/>
  <c r="AC199" i="31"/>
  <c r="W190" i="31"/>
  <c r="AA180" i="31"/>
  <c r="AA171" i="31"/>
  <c r="AA164" i="31"/>
  <c r="U158" i="31"/>
  <c r="Z152" i="31"/>
  <c r="Z147" i="31"/>
  <c r="V142" i="31"/>
  <c r="AA136" i="31"/>
  <c r="S132" i="31"/>
  <c r="V126" i="31"/>
  <c r="X120" i="31"/>
  <c r="W116" i="31"/>
  <c r="AE110" i="31"/>
  <c r="AE105" i="31"/>
  <c r="AE101" i="31"/>
  <c r="AC96" i="31"/>
  <c r="V92" i="31"/>
  <c r="AA88" i="31"/>
  <c r="V84" i="31"/>
  <c r="AC79" i="31"/>
  <c r="U76" i="31"/>
  <c r="V72" i="31"/>
  <c r="Z68" i="31"/>
  <c r="V65" i="31"/>
  <c r="S61" i="31"/>
  <c r="V57" i="31"/>
  <c r="S54" i="31"/>
  <c r="U50" i="31"/>
  <c r="S46" i="31"/>
  <c r="AD42" i="31"/>
  <c r="W39" i="31"/>
  <c r="U36" i="31"/>
  <c r="X33" i="31"/>
  <c r="U30" i="31"/>
  <c r="W27" i="31"/>
  <c r="S24" i="31"/>
  <c r="V21" i="31"/>
  <c r="AE17" i="31"/>
  <c r="X15" i="31"/>
  <c r="T13" i="31"/>
  <c r="X11" i="31"/>
  <c r="V9" i="31"/>
  <c r="AD7" i="31"/>
  <c r="AD5" i="31"/>
  <c r="AB199" i="31"/>
  <c r="V190" i="31"/>
  <c r="W180" i="31"/>
  <c r="U171" i="31"/>
  <c r="X164" i="31"/>
  <c r="AE157" i="31"/>
  <c r="AE151" i="31"/>
  <c r="X147" i="31"/>
  <c r="AA141" i="31"/>
  <c r="X136" i="31"/>
  <c r="AE131" i="31"/>
  <c r="U126" i="31"/>
  <c r="V120" i="31"/>
  <c r="V116" i="31"/>
  <c r="AD110" i="31"/>
  <c r="AB105" i="31"/>
  <c r="AC101" i="31"/>
  <c r="AB96" i="31"/>
  <c r="T92" i="31"/>
  <c r="Z88" i="31"/>
  <c r="AC83" i="31"/>
  <c r="AA79" i="31"/>
  <c r="T76" i="31"/>
  <c r="U72" i="31"/>
  <c r="AE67" i="31"/>
  <c r="U65" i="31"/>
  <c r="AE60" i="31"/>
  <c r="T57" i="31"/>
  <c r="AE53" i="31"/>
  <c r="AB49" i="31"/>
  <c r="AD45" i="31"/>
  <c r="AC42" i="31"/>
  <c r="V39" i="31"/>
  <c r="AE35" i="31"/>
  <c r="V33" i="31"/>
  <c r="AE29" i="31"/>
  <c r="V27" i="31"/>
  <c r="AE23" i="31"/>
  <c r="U21" i="31"/>
  <c r="AD17" i="31"/>
  <c r="U15" i="31"/>
  <c r="S13" i="31"/>
  <c r="U11" i="31"/>
  <c r="U9" i="31"/>
  <c r="AC7" i="31"/>
  <c r="AC5" i="31"/>
  <c r="T199" i="31"/>
  <c r="T190" i="31"/>
  <c r="U180" i="31"/>
  <c r="S170" i="31"/>
  <c r="AB163" i="31"/>
  <c r="AC157" i="31"/>
  <c r="AB151" i="31"/>
  <c r="AA146" i="31"/>
  <c r="W141" i="31"/>
  <c r="T136" i="31"/>
  <c r="X130" i="31"/>
  <c r="AD125" i="31"/>
  <c r="T120" i="31"/>
  <c r="S115" i="31"/>
  <c r="AB110" i="31"/>
  <c r="X105" i="31"/>
  <c r="U101" i="31"/>
  <c r="Z96" i="31"/>
  <c r="AE91" i="31"/>
  <c r="W87" i="31"/>
  <c r="AA83" i="31"/>
  <c r="V79" i="31"/>
  <c r="X75" i="31"/>
  <c r="S72" i="31"/>
  <c r="AC67" i="31"/>
  <c r="U64" i="31"/>
  <c r="AC60" i="31"/>
  <c r="AE56" i="31"/>
  <c r="AE52" i="31"/>
  <c r="Z49" i="31"/>
  <c r="AB45" i="31"/>
  <c r="U42" i="31"/>
  <c r="T39" i="31"/>
  <c r="AB35" i="31"/>
  <c r="AE32" i="31"/>
  <c r="AA29" i="31"/>
  <c r="AE26" i="31"/>
  <c r="AC23" i="31"/>
  <c r="AB20" i="31"/>
  <c r="AB17" i="31"/>
  <c r="S9" i="31"/>
  <c r="X7" i="31"/>
  <c r="Z5" i="31"/>
  <c r="E4" i="31"/>
  <c r="E2" i="31" s="1"/>
  <c r="AA199" i="31"/>
  <c r="V180" i="31"/>
  <c r="AC163" i="31"/>
  <c r="AC151" i="31"/>
  <c r="Z141" i="31"/>
  <c r="U133" i="31"/>
  <c r="T123" i="31"/>
  <c r="T114" i="31"/>
  <c r="U105" i="31"/>
  <c r="X96" i="31"/>
  <c r="AC88" i="31"/>
  <c r="AB81" i="31"/>
  <c r="V74" i="31"/>
  <c r="X67" i="31"/>
  <c r="AA60" i="31"/>
  <c r="S53" i="31"/>
  <c r="AB47" i="31"/>
  <c r="T41" i="31"/>
  <c r="V35" i="31"/>
  <c r="W29" i="31"/>
  <c r="AB23" i="31"/>
  <c r="X18" i="31"/>
  <c r="U14" i="31"/>
  <c r="X10" i="31"/>
  <c r="H4" i="31"/>
  <c r="H2" i="31" s="1"/>
  <c r="T197" i="31"/>
  <c r="AB179" i="31"/>
  <c r="X162" i="31"/>
  <c r="Z151" i="31"/>
  <c r="V141" i="31"/>
  <c r="U132" i="31"/>
  <c r="S123" i="31"/>
  <c r="S114" i="31"/>
  <c r="T105" i="31"/>
  <c r="V96" i="31"/>
  <c r="X87" i="31"/>
  <c r="AA81" i="31"/>
  <c r="U74" i="31"/>
  <c r="W67" i="31"/>
  <c r="AB59" i="31"/>
  <c r="AB52" i="31"/>
  <c r="W46" i="31"/>
  <c r="S41" i="31"/>
  <c r="U35" i="31"/>
  <c r="V29" i="31"/>
  <c r="AA23" i="31"/>
  <c r="AC17" i="31"/>
  <c r="T14" i="31"/>
  <c r="W10" i="31"/>
  <c r="AE6" i="31"/>
  <c r="D4" i="31"/>
  <c r="D2" i="31" s="1"/>
  <c r="AA196" i="31"/>
  <c r="AB178" i="31"/>
  <c r="U162" i="31"/>
  <c r="X151" i="31"/>
  <c r="T141" i="31"/>
  <c r="AB130" i="31"/>
  <c r="AD122" i="31"/>
  <c r="AE113" i="31"/>
  <c r="S105" i="31"/>
  <c r="AA95" i="31"/>
  <c r="T87" i="31"/>
  <c r="T80" i="31"/>
  <c r="T74" i="31"/>
  <c r="V67" i="31"/>
  <c r="AA59" i="31"/>
  <c r="Z52" i="31"/>
  <c r="AC45" i="31"/>
  <c r="AE40" i="31"/>
  <c r="T35" i="31"/>
  <c r="U29" i="31"/>
  <c r="Z23" i="31"/>
  <c r="AA17" i="31"/>
  <c r="V13" i="31"/>
  <c r="V10" i="31"/>
  <c r="AD6" i="31"/>
  <c r="C4" i="31"/>
  <c r="C2" i="31" s="1"/>
  <c r="X196" i="31"/>
  <c r="AA178" i="31"/>
  <c r="T162" i="31"/>
  <c r="V151" i="31"/>
  <c r="X140" i="31"/>
  <c r="U130" i="31"/>
  <c r="T121" i="31"/>
  <c r="X113" i="31"/>
  <c r="AE104" i="31"/>
  <c r="Z95" i="31"/>
  <c r="AE86" i="31"/>
  <c r="Z79" i="31"/>
  <c r="S74" i="31"/>
  <c r="W66" i="31"/>
  <c r="W59" i="31"/>
  <c r="X52" i="31"/>
  <c r="AA45" i="31"/>
  <c r="Z39" i="31"/>
  <c r="AA34" i="31"/>
  <c r="T29" i="31"/>
  <c r="X23" i="31"/>
  <c r="Z17" i="31"/>
  <c r="U10" i="31"/>
  <c r="AC6" i="31"/>
  <c r="AC195" i="31"/>
  <c r="V178" i="31"/>
  <c r="S162" i="31"/>
  <c r="U151" i="31"/>
  <c r="W140" i="31"/>
  <c r="S130" i="31"/>
  <c r="U120" i="31"/>
  <c r="W113" i="31"/>
  <c r="AC103" i="31"/>
  <c r="AD94" i="31"/>
  <c r="AD86" i="31"/>
  <c r="U79" i="31"/>
  <c r="X72" i="31"/>
  <c r="V66" i="31"/>
  <c r="U59" i="31"/>
  <c r="W52" i="31"/>
  <c r="Z45" i="31"/>
  <c r="U39" i="31"/>
  <c r="W34" i="31"/>
  <c r="AD28" i="31"/>
  <c r="V23" i="31"/>
  <c r="X17" i="31"/>
  <c r="AC9" i="31"/>
  <c r="AB6" i="31"/>
  <c r="AB195" i="31"/>
  <c r="W177" i="31"/>
  <c r="AE161" i="31"/>
  <c r="AC150" i="31"/>
  <c r="Z139" i="31"/>
  <c r="AE129" i="31"/>
  <c r="S120" i="31"/>
  <c r="W111" i="31"/>
  <c r="AA103" i="31"/>
  <c r="AB94" i="31"/>
  <c r="AC86" i="31"/>
  <c r="T79" i="31"/>
  <c r="T72" i="31"/>
  <c r="S66" i="31"/>
  <c r="T59" i="31"/>
  <c r="V52" i="31"/>
  <c r="AA195" i="31"/>
  <c r="Z175" i="31"/>
  <c r="AD161" i="31"/>
  <c r="AB150" i="31"/>
  <c r="T139" i="31"/>
  <c r="X129" i="31"/>
  <c r="AE119" i="31"/>
  <c r="AC110" i="31"/>
  <c r="W103" i="31"/>
  <c r="AA94" i="31"/>
  <c r="AB86" i="31"/>
  <c r="S79" i="31"/>
  <c r="AE71" i="31"/>
  <c r="X65" i="31"/>
  <c r="S59" i="31"/>
  <c r="U52" i="31"/>
  <c r="W45" i="31"/>
  <c r="AE38" i="31"/>
  <c r="S33" i="31"/>
  <c r="Z28" i="31"/>
  <c r="AA22" i="31"/>
  <c r="T17" i="31"/>
  <c r="AD12" i="31"/>
  <c r="Z195" i="31"/>
  <c r="V175" i="31"/>
  <c r="AC161" i="31"/>
  <c r="AB149" i="31"/>
  <c r="AE138" i="31"/>
  <c r="U129" i="31"/>
  <c r="AD119" i="31"/>
  <c r="AA110" i="31"/>
  <c r="U102" i="31"/>
  <c r="V94" i="31"/>
  <c r="AA86" i="31"/>
  <c r="AE78" i="31"/>
  <c r="AD71" i="31"/>
  <c r="V64" i="31"/>
  <c r="AE58" i="31"/>
  <c r="T52" i="31"/>
  <c r="V45" i="31"/>
  <c r="X38" i="31"/>
  <c r="AB32" i="31"/>
  <c r="Z27" i="31"/>
  <c r="Z22" i="31"/>
  <c r="AD16" i="31"/>
  <c r="AA12" i="31"/>
  <c r="AB5" i="31"/>
  <c r="AC194" i="31"/>
  <c r="U175" i="31"/>
  <c r="AB161" i="31"/>
  <c r="AA149" i="31"/>
  <c r="AD138" i="31"/>
  <c r="S129" i="31"/>
  <c r="AC119" i="31"/>
  <c r="Z110" i="31"/>
  <c r="V101" i="31"/>
  <c r="U94" i="31"/>
  <c r="Z86" i="31"/>
  <c r="AD78" i="31"/>
  <c r="AE70" i="31"/>
  <c r="AE63" i="31"/>
  <c r="AA57" i="31"/>
  <c r="S52" i="31"/>
  <c r="U45" i="31"/>
  <c r="V38" i="31"/>
  <c r="X32" i="31"/>
  <c r="U27" i="31"/>
  <c r="V22" i="31"/>
  <c r="AC16" i="31"/>
  <c r="W12" i="31"/>
  <c r="X5" i="31"/>
  <c r="U190" i="31"/>
  <c r="W170" i="31"/>
  <c r="AD157" i="31"/>
  <c r="AB146" i="31"/>
  <c r="AE136" i="31"/>
  <c r="AA128" i="31"/>
  <c r="AE118" i="31"/>
  <c r="V109" i="31"/>
  <c r="T100" i="31"/>
  <c r="S92" i="31"/>
  <c r="W86" i="31"/>
  <c r="AD77" i="31"/>
  <c r="AA70" i="31"/>
  <c r="AB63" i="31"/>
  <c r="AD56" i="31"/>
  <c r="W50" i="31"/>
  <c r="U44" i="31"/>
  <c r="AB37" i="31"/>
  <c r="T32" i="31"/>
  <c r="W26" i="31"/>
  <c r="AE20" i="31"/>
  <c r="T16" i="31"/>
  <c r="T12" i="31"/>
  <c r="V5" i="31"/>
  <c r="S194" i="31"/>
  <c r="AA161" i="31"/>
  <c r="AC138" i="31"/>
  <c r="S119" i="31"/>
  <c r="W100" i="31"/>
  <c r="X86" i="31"/>
  <c r="AD70" i="31"/>
  <c r="S57" i="31"/>
  <c r="X45" i="31"/>
  <c r="X35" i="31"/>
  <c r="AA25" i="31"/>
  <c r="AB14" i="31"/>
  <c r="AA8" i="31"/>
  <c r="AE189" i="31"/>
  <c r="Z157" i="31"/>
  <c r="W136" i="31"/>
  <c r="V118" i="31"/>
  <c r="AE99" i="31"/>
  <c r="AA84" i="31"/>
  <c r="X70" i="31"/>
  <c r="W56" i="31"/>
  <c r="V44" i="31"/>
  <c r="W35" i="31"/>
  <c r="Z25" i="31"/>
  <c r="AA14" i="31"/>
  <c r="X8" i="31"/>
  <c r="S189" i="31"/>
  <c r="X157" i="31"/>
  <c r="X135" i="31"/>
  <c r="U118" i="31"/>
  <c r="AD99" i="31"/>
  <c r="AB83" i="31"/>
  <c r="W70" i="31"/>
  <c r="V56" i="31"/>
  <c r="AE43" i="31"/>
  <c r="AA33" i="31"/>
  <c r="X24" i="31"/>
  <c r="Z14" i="31"/>
  <c r="T8" i="31"/>
  <c r="W187" i="31"/>
  <c r="V156" i="31"/>
  <c r="W135" i="31"/>
  <c r="AE117" i="31"/>
  <c r="AC99" i="31"/>
  <c r="Z83" i="31"/>
  <c r="V70" i="31"/>
  <c r="U56" i="31"/>
  <c r="S43" i="31"/>
  <c r="W32" i="31"/>
  <c r="AD23" i="31"/>
  <c r="X14" i="31"/>
  <c r="AA186" i="31"/>
  <c r="T156" i="31"/>
  <c r="U135" i="31"/>
  <c r="Z116" i="31"/>
  <c r="AB99" i="31"/>
  <c r="X83" i="31"/>
  <c r="U70" i="31"/>
  <c r="T56" i="31"/>
  <c r="V42" i="31"/>
  <c r="AE31" i="31"/>
  <c r="AD22" i="31"/>
  <c r="W14" i="31"/>
  <c r="AB7" i="31"/>
  <c r="X186" i="31"/>
  <c r="AA155" i="31"/>
  <c r="T135" i="31"/>
  <c r="U115" i="31"/>
  <c r="AA99" i="31"/>
  <c r="AE82" i="31"/>
  <c r="AD68" i="31"/>
  <c r="S56" i="31"/>
  <c r="AE41" i="31"/>
  <c r="AD31" i="31"/>
  <c r="AA21" i="31"/>
  <c r="V14" i="31"/>
  <c r="Z185" i="31"/>
  <c r="X155" i="31"/>
  <c r="AE134" i="31"/>
  <c r="AB114" i="31"/>
  <c r="Z99" i="31"/>
  <c r="AD82" i="31"/>
  <c r="AD67" i="31"/>
  <c r="Z55" i="31"/>
  <c r="AC41" i="31"/>
  <c r="AC31" i="31"/>
  <c r="AA20" i="31"/>
  <c r="U185" i="31"/>
  <c r="W155" i="31"/>
  <c r="AD134" i="31"/>
  <c r="Z114" i="31"/>
  <c r="V99" i="31"/>
  <c r="X82" i="31"/>
  <c r="AB67" i="31"/>
  <c r="X55" i="31"/>
  <c r="AA41" i="31"/>
  <c r="AA31" i="31"/>
  <c r="W20" i="31"/>
  <c r="V12" i="31"/>
  <c r="AE184" i="31"/>
  <c r="V155" i="31"/>
  <c r="S134" i="31"/>
  <c r="V114" i="31"/>
  <c r="W97" i="31"/>
  <c r="AD81" i="31"/>
  <c r="AA67" i="31"/>
  <c r="U55" i="31"/>
  <c r="W41" i="31"/>
  <c r="W31" i="31"/>
  <c r="U20" i="31"/>
  <c r="S12" i="31"/>
  <c r="AA6" i="31"/>
  <c r="T175" i="31"/>
  <c r="AE148" i="31"/>
  <c r="AE128" i="31"/>
  <c r="Z109" i="31"/>
  <c r="AD92" i="31"/>
  <c r="AC78" i="31"/>
  <c r="AC63" i="31"/>
  <c r="AE51" i="31"/>
  <c r="U41" i="31"/>
  <c r="AB29" i="31"/>
  <c r="AE19" i="31"/>
  <c r="AA11" i="31"/>
  <c r="U5" i="31"/>
  <c r="AC184" i="31"/>
  <c r="AE133" i="31"/>
  <c r="AA96" i="31"/>
  <c r="Z67" i="31"/>
  <c r="V41" i="31"/>
  <c r="T20" i="31"/>
  <c r="AD8" i="31"/>
  <c r="AE169" i="31"/>
  <c r="Z128" i="31"/>
  <c r="AD91" i="31"/>
  <c r="AA63" i="31"/>
  <c r="S39" i="31"/>
  <c r="AB19" i="31"/>
  <c r="AA169" i="31"/>
  <c r="X126" i="31"/>
  <c r="AC91" i="31"/>
  <c r="Z63" i="31"/>
  <c r="AD37" i="31"/>
  <c r="AA19" i="31"/>
  <c r="Z169" i="31"/>
  <c r="T126" i="31"/>
  <c r="V91" i="31"/>
  <c r="S63" i="31"/>
  <c r="AA37" i="31"/>
  <c r="Z19" i="31"/>
  <c r="T169" i="31"/>
  <c r="AC125" i="31"/>
  <c r="U91" i="31"/>
  <c r="AE62" i="31"/>
  <c r="Z37" i="31"/>
  <c r="X19" i="31"/>
  <c r="W5" i="31"/>
  <c r="S169" i="31"/>
  <c r="V125" i="31"/>
  <c r="AE90" i="31"/>
  <c r="AD62" i="31"/>
  <c r="X37" i="31"/>
  <c r="W17" i="31"/>
  <c r="T5" i="31"/>
  <c r="AB168" i="31"/>
  <c r="X124" i="31"/>
  <c r="AD90" i="31"/>
  <c r="AC62" i="31"/>
  <c r="AC36" i="31"/>
  <c r="V16" i="31"/>
  <c r="U167" i="31"/>
  <c r="U124" i="31"/>
  <c r="V90" i="31"/>
  <c r="U61" i="31"/>
  <c r="AC35" i="31"/>
  <c r="AA15" i="31"/>
  <c r="T167" i="31"/>
  <c r="AE123" i="31"/>
  <c r="U90" i="31"/>
  <c r="AD60" i="31"/>
  <c r="AA35" i="31"/>
  <c r="U155" i="31"/>
  <c r="U114" i="31"/>
  <c r="AC81" i="31"/>
  <c r="U54" i="31"/>
  <c r="Z30" i="31"/>
  <c r="T4" i="31"/>
  <c r="Z166" i="31"/>
  <c r="AE89" i="31"/>
  <c r="Z35" i="31"/>
  <c r="T9" i="31"/>
  <c r="AC145" i="31"/>
  <c r="AA77" i="31"/>
  <c r="Z29" i="31"/>
  <c r="Z145" i="31"/>
  <c r="W77" i="31"/>
  <c r="X29" i="31"/>
  <c r="V145" i="31"/>
  <c r="W76" i="31"/>
  <c r="AA28" i="31"/>
  <c r="T145" i="31"/>
  <c r="Z75" i="31"/>
  <c r="AA26" i="31"/>
  <c r="S145" i="31"/>
  <c r="U75" i="31"/>
  <c r="T26" i="31"/>
  <c r="AE144" i="31"/>
  <c r="AA74" i="31"/>
  <c r="AE25" i="31"/>
  <c r="AD144" i="31"/>
  <c r="Z74" i="31"/>
  <c r="AD25" i="31"/>
  <c r="AC144" i="31"/>
  <c r="X74" i="31"/>
  <c r="AC25" i="31"/>
  <c r="AD4" i="31"/>
  <c r="AC123" i="31"/>
  <c r="AB60" i="31"/>
  <c r="AB144" i="31"/>
  <c r="AB25" i="31"/>
  <c r="AE108" i="31"/>
  <c r="AC108" i="31"/>
  <c r="AD14" i="31"/>
  <c r="AB108" i="31"/>
  <c r="AA108" i="31"/>
  <c r="Z108" i="31"/>
  <c r="AD106" i="31"/>
  <c r="AA105" i="31"/>
  <c r="W105" i="31"/>
  <c r="AE10" i="31"/>
  <c r="W74" i="31"/>
  <c r="Z10" i="31"/>
  <c r="V105" i="31"/>
  <c r="AA49" i="31"/>
  <c r="X49" i="31"/>
  <c r="W49" i="31"/>
  <c r="AD48" i="31"/>
  <c r="AC48" i="31"/>
  <c r="Z48" i="31"/>
  <c r="AE47" i="31"/>
  <c r="AD47" i="31"/>
  <c r="AC47" i="31"/>
  <c r="AC10" i="31"/>
  <c r="D2" i="25"/>
  <c r="H2" i="25"/>
  <c r="AA203" i="16"/>
  <c r="AE201" i="16"/>
  <c r="V200" i="16"/>
  <c r="AA198" i="16"/>
  <c r="AA202" i="16"/>
  <c r="AD200" i="16"/>
  <c r="T199" i="16"/>
  <c r="W197" i="16"/>
  <c r="AB195" i="16"/>
  <c r="S194" i="16"/>
  <c r="W192" i="16"/>
  <c r="AB190" i="16"/>
  <c r="S189" i="16"/>
  <c r="W187" i="16"/>
  <c r="AB185" i="16"/>
  <c r="S184" i="16"/>
  <c r="W182" i="16"/>
  <c r="AB180" i="16"/>
  <c r="S179" i="16"/>
  <c r="W177" i="16"/>
  <c r="AB175" i="16"/>
  <c r="S174" i="16"/>
  <c r="W172" i="16"/>
  <c r="AB170" i="16"/>
  <c r="S169" i="16"/>
  <c r="W167" i="16"/>
  <c r="AB165" i="16"/>
  <c r="S164" i="16"/>
  <c r="W162" i="16"/>
  <c r="AB160" i="16"/>
  <c r="S159" i="16"/>
  <c r="W157" i="16"/>
  <c r="AB155" i="16"/>
  <c r="S154" i="16"/>
  <c r="W152" i="16"/>
  <c r="AB150" i="16"/>
  <c r="S149" i="16"/>
  <c r="W147" i="16"/>
  <c r="AB145" i="16"/>
  <c r="S144" i="16"/>
  <c r="W142" i="16"/>
  <c r="AB140" i="16"/>
  <c r="S139" i="16"/>
  <c r="W137" i="16"/>
  <c r="AB135" i="16"/>
  <c r="S134" i="16"/>
  <c r="W132" i="16"/>
  <c r="AB130" i="16"/>
  <c r="S129" i="16"/>
  <c r="W127" i="16"/>
  <c r="AB125" i="16"/>
  <c r="S124" i="16"/>
  <c r="W122" i="16"/>
  <c r="AB120" i="16"/>
  <c r="S119" i="16"/>
  <c r="W117" i="16"/>
  <c r="AB115" i="16"/>
  <c r="S114" i="16"/>
  <c r="W112" i="16"/>
  <c r="AB110" i="16"/>
  <c r="S109" i="16"/>
  <c r="W107" i="16"/>
  <c r="AB105" i="16"/>
  <c r="S104" i="16"/>
  <c r="X202" i="16"/>
  <c r="AB200" i="16"/>
  <c r="AE198" i="16"/>
  <c r="U197" i="16"/>
  <c r="Z195" i="16"/>
  <c r="AD193" i="16"/>
  <c r="U192" i="16"/>
  <c r="Z190" i="16"/>
  <c r="AD188" i="16"/>
  <c r="U187" i="16"/>
  <c r="Z185" i="16"/>
  <c r="AD183" i="16"/>
  <c r="U182" i="16"/>
  <c r="Z180" i="16"/>
  <c r="AD178" i="16"/>
  <c r="U177" i="16"/>
  <c r="Z175" i="16"/>
  <c r="AD173" i="16"/>
  <c r="U172" i="16"/>
  <c r="Z170" i="16"/>
  <c r="AD168" i="16"/>
  <c r="U167" i="16"/>
  <c r="Z165" i="16"/>
  <c r="AD163" i="16"/>
  <c r="U162" i="16"/>
  <c r="Z160" i="16"/>
  <c r="AD158" i="16"/>
  <c r="U157" i="16"/>
  <c r="Z155" i="16"/>
  <c r="AD153" i="16"/>
  <c r="U152" i="16"/>
  <c r="Z150" i="16"/>
  <c r="AD148" i="16"/>
  <c r="U147" i="16"/>
  <c r="Z145" i="16"/>
  <c r="AD143" i="16"/>
  <c r="U142" i="16"/>
  <c r="Z140" i="16"/>
  <c r="AD138" i="16"/>
  <c r="U137" i="16"/>
  <c r="Z135" i="16"/>
  <c r="AD133" i="16"/>
  <c r="U132" i="16"/>
  <c r="Z130" i="16"/>
  <c r="AD128" i="16"/>
  <c r="U127" i="16"/>
  <c r="Z125" i="16"/>
  <c r="AD123" i="16"/>
  <c r="U122" i="16"/>
  <c r="Z120" i="16"/>
  <c r="AD118" i="16"/>
  <c r="U117" i="16"/>
  <c r="Z115" i="16"/>
  <c r="AD113" i="16"/>
  <c r="U112" i="16"/>
  <c r="Z110" i="16"/>
  <c r="AD108" i="16"/>
  <c r="U107" i="16"/>
  <c r="Z105" i="16"/>
  <c r="AD103" i="16"/>
  <c r="X203" i="16"/>
  <c r="AB201" i="16"/>
  <c r="AE199" i="16"/>
  <c r="U198" i="16"/>
  <c r="Z196" i="16"/>
  <c r="AD194" i="16"/>
  <c r="U193" i="16"/>
  <c r="Z191" i="16"/>
  <c r="AD189" i="16"/>
  <c r="U188" i="16"/>
  <c r="Z186" i="16"/>
  <c r="AD202" i="16"/>
  <c r="AC200" i="16"/>
  <c r="AB198" i="16"/>
  <c r="AB196" i="16"/>
  <c r="AB194" i="16"/>
  <c r="AC192" i="16"/>
  <c r="AD190" i="16"/>
  <c r="AC188" i="16"/>
  <c r="AD186" i="16"/>
  <c r="AE184" i="16"/>
  <c r="T183" i="16"/>
  <c r="V181" i="16"/>
  <c r="X179" i="16"/>
  <c r="AA177" i="16"/>
  <c r="AC175" i="16"/>
  <c r="AC173" i="16"/>
  <c r="AE171" i="16"/>
  <c r="T170" i="16"/>
  <c r="V168" i="16"/>
  <c r="X166" i="16"/>
  <c r="AA164" i="16"/>
  <c r="AC162" i="16"/>
  <c r="AE160" i="16"/>
  <c r="T159" i="16"/>
  <c r="T157" i="16"/>
  <c r="V155" i="16"/>
  <c r="X153" i="16"/>
  <c r="AA151" i="16"/>
  <c r="AC149" i="16"/>
  <c r="AE147" i="16"/>
  <c r="T146" i="16"/>
  <c r="V144" i="16"/>
  <c r="X142" i="16"/>
  <c r="X140" i="16"/>
  <c r="AA138" i="16"/>
  <c r="AC136" i="16"/>
  <c r="AE134" i="16"/>
  <c r="T133" i="16"/>
  <c r="V131" i="16"/>
  <c r="X129" i="16"/>
  <c r="AA127" i="16"/>
  <c r="AC125" i="16"/>
  <c r="AC123" i="16"/>
  <c r="AE121" i="16"/>
  <c r="T120" i="16"/>
  <c r="V118" i="16"/>
  <c r="X116" i="16"/>
  <c r="AA114" i="16"/>
  <c r="AC112" i="16"/>
  <c r="AE110" i="16"/>
  <c r="T109" i="16"/>
  <c r="T107" i="16"/>
  <c r="V105" i="16"/>
  <c r="X103" i="16"/>
  <c r="AC101" i="16"/>
  <c r="T100" i="16"/>
  <c r="X98" i="16"/>
  <c r="AC96" i="16"/>
  <c r="T95" i="16"/>
  <c r="X93" i="16"/>
  <c r="AC91" i="16"/>
  <c r="T90" i="16"/>
  <c r="X88" i="16"/>
  <c r="AC86" i="16"/>
  <c r="T85" i="16"/>
  <c r="X83" i="16"/>
  <c r="AC81" i="16"/>
  <c r="T80" i="16"/>
  <c r="X78" i="16"/>
  <c r="AC76" i="16"/>
  <c r="T75" i="16"/>
  <c r="X73" i="16"/>
  <c r="AC71" i="16"/>
  <c r="T70" i="16"/>
  <c r="X68" i="16"/>
  <c r="AC66" i="16"/>
  <c r="T65" i="16"/>
  <c r="X63" i="16"/>
  <c r="AC61" i="16"/>
  <c r="T60" i="16"/>
  <c r="X58" i="16"/>
  <c r="AC56" i="16"/>
  <c r="T55" i="16"/>
  <c r="X53" i="16"/>
  <c r="AC51" i="16"/>
  <c r="T50" i="16"/>
  <c r="X48" i="16"/>
  <c r="AC46" i="16"/>
  <c r="T45" i="16"/>
  <c r="X43" i="16"/>
  <c r="AC41" i="16"/>
  <c r="T40" i="16"/>
  <c r="X38" i="16"/>
  <c r="AC36" i="16"/>
  <c r="T35" i="16"/>
  <c r="X33" i="16"/>
  <c r="AC31" i="16"/>
  <c r="AC202" i="16"/>
  <c r="AA200" i="16"/>
  <c r="Z198" i="16"/>
  <c r="AA196" i="16"/>
  <c r="AA194" i="16"/>
  <c r="AB192" i="16"/>
  <c r="AC190" i="16"/>
  <c r="AB188" i="16"/>
  <c r="AC186" i="16"/>
  <c r="AD184" i="16"/>
  <c r="S183" i="16"/>
  <c r="U181" i="16"/>
  <c r="W179" i="16"/>
  <c r="Z177" i="16"/>
  <c r="AA175" i="16"/>
  <c r="AB173" i="16"/>
  <c r="AD171" i="16"/>
  <c r="S170" i="16"/>
  <c r="U168" i="16"/>
  <c r="W166" i="16"/>
  <c r="Z164" i="16"/>
  <c r="AB162" i="16"/>
  <c r="AD160" i="16"/>
  <c r="AE158" i="16"/>
  <c r="S157" i="16"/>
  <c r="U155" i="16"/>
  <c r="W153" i="16"/>
  <c r="Z151" i="16"/>
  <c r="AB149" i="16"/>
  <c r="AD147" i="16"/>
  <c r="S146" i="16"/>
  <c r="U144" i="16"/>
  <c r="V142" i="16"/>
  <c r="W140" i="16"/>
  <c r="Z138" i="16"/>
  <c r="AB136" i="16"/>
  <c r="AD134" i="16"/>
  <c r="S133" i="16"/>
  <c r="U131" i="16"/>
  <c r="W129" i="16"/>
  <c r="Z127" i="16"/>
  <c r="AA125" i="16"/>
  <c r="AB123" i="16"/>
  <c r="AD121" i="16"/>
  <c r="S120" i="16"/>
  <c r="U118" i="16"/>
  <c r="W116" i="16"/>
  <c r="Z114" i="16"/>
  <c r="AB112" i="16"/>
  <c r="AD110" i="16"/>
  <c r="AE108" i="16"/>
  <c r="S107" i="16"/>
  <c r="U105" i="16"/>
  <c r="W103" i="16"/>
  <c r="AB101" i="16"/>
  <c r="S100" i="16"/>
  <c r="W98" i="16"/>
  <c r="AB96" i="16"/>
  <c r="S95" i="16"/>
  <c r="W93" i="16"/>
  <c r="AB91" i="16"/>
  <c r="S90" i="16"/>
  <c r="W88" i="16"/>
  <c r="AB86" i="16"/>
  <c r="S85" i="16"/>
  <c r="W83" i="16"/>
  <c r="AB81" i="16"/>
  <c r="S80" i="16"/>
  <c r="W78" i="16"/>
  <c r="AB76" i="16"/>
  <c r="S75" i="16"/>
  <c r="W73" i="16"/>
  <c r="AB71" i="16"/>
  <c r="S70" i="16"/>
  <c r="W68" i="16"/>
  <c r="AB66" i="16"/>
  <c r="S65" i="16"/>
  <c r="W63" i="16"/>
  <c r="AB61" i="16"/>
  <c r="S60" i="16"/>
  <c r="W58" i="16"/>
  <c r="AB56" i="16"/>
  <c r="S55" i="16"/>
  <c r="W53" i="16"/>
  <c r="AB202" i="16"/>
  <c r="Z200" i="16"/>
  <c r="X198" i="16"/>
  <c r="X196" i="16"/>
  <c r="Z194" i="16"/>
  <c r="AA192" i="16"/>
  <c r="AA190" i="16"/>
  <c r="AA188" i="16"/>
  <c r="AB186" i="16"/>
  <c r="AC184" i="16"/>
  <c r="AE182" i="16"/>
  <c r="T181" i="16"/>
  <c r="V179" i="16"/>
  <c r="X177" i="16"/>
  <c r="X175" i="16"/>
  <c r="AA173" i="16"/>
  <c r="AC171" i="16"/>
  <c r="AE169" i="16"/>
  <c r="T168" i="16"/>
  <c r="V166" i="16"/>
  <c r="X164" i="16"/>
  <c r="AA162" i="16"/>
  <c r="AC160" i="16"/>
  <c r="AC158" i="16"/>
  <c r="AE156" i="16"/>
  <c r="T155" i="16"/>
  <c r="V153" i="16"/>
  <c r="X151" i="16"/>
  <c r="AA149" i="16"/>
  <c r="AC147" i="16"/>
  <c r="AE145" i="16"/>
  <c r="T144" i="16"/>
  <c r="T142" i="16"/>
  <c r="V140" i="16"/>
  <c r="X138" i="16"/>
  <c r="AA136" i="16"/>
  <c r="AC134" i="16"/>
  <c r="AE132" i="16"/>
  <c r="T131" i="16"/>
  <c r="V129" i="16"/>
  <c r="X127" i="16"/>
  <c r="X125" i="16"/>
  <c r="AA123" i="16"/>
  <c r="AC121" i="16"/>
  <c r="AE119" i="16"/>
  <c r="T118" i="16"/>
  <c r="V116" i="16"/>
  <c r="X114" i="16"/>
  <c r="AA112" i="16"/>
  <c r="AC110" i="16"/>
  <c r="AC108" i="16"/>
  <c r="AE106" i="16"/>
  <c r="T105" i="16"/>
  <c r="V103" i="16"/>
  <c r="AA101" i="16"/>
  <c r="AE99" i="16"/>
  <c r="V98" i="16"/>
  <c r="AA96" i="16"/>
  <c r="AE94" i="16"/>
  <c r="V93" i="16"/>
  <c r="AA91" i="16"/>
  <c r="AE89" i="16"/>
  <c r="V88" i="16"/>
  <c r="AA86" i="16"/>
  <c r="AE84" i="16"/>
  <c r="V83" i="16"/>
  <c r="Z202" i="16"/>
  <c r="X200" i="16"/>
  <c r="W198" i="16"/>
  <c r="W196" i="16"/>
  <c r="X194" i="16"/>
  <c r="Z192" i="16"/>
  <c r="X190" i="16"/>
  <c r="Z188" i="16"/>
  <c r="AA186" i="16"/>
  <c r="AB184" i="16"/>
  <c r="AD182" i="16"/>
  <c r="S181" i="16"/>
  <c r="U179" i="16"/>
  <c r="V177" i="16"/>
  <c r="W175" i="16"/>
  <c r="Z173" i="16"/>
  <c r="AB171" i="16"/>
  <c r="AD169" i="16"/>
  <c r="S168" i="16"/>
  <c r="U166" i="16"/>
  <c r="W164" i="16"/>
  <c r="Z162" i="16"/>
  <c r="AA160" i="16"/>
  <c r="AB158" i="16"/>
  <c r="AD156" i="16"/>
  <c r="S155" i="16"/>
  <c r="U153" i="16"/>
  <c r="W151" i="16"/>
  <c r="Z149" i="16"/>
  <c r="AB147" i="16"/>
  <c r="AD145" i="16"/>
  <c r="AE143" i="16"/>
  <c r="S142" i="16"/>
  <c r="U140" i="16"/>
  <c r="W138" i="16"/>
  <c r="Z136" i="16"/>
  <c r="AB134" i="16"/>
  <c r="AD132" i="16"/>
  <c r="S131" i="16"/>
  <c r="U129" i="16"/>
  <c r="V127" i="16"/>
  <c r="W125" i="16"/>
  <c r="Z123" i="16"/>
  <c r="AB121" i="16"/>
  <c r="AD119" i="16"/>
  <c r="S118" i="16"/>
  <c r="U116" i="16"/>
  <c r="W114" i="16"/>
  <c r="Z112" i="16"/>
  <c r="AA110" i="16"/>
  <c r="AB108" i="16"/>
  <c r="AD106" i="16"/>
  <c r="S105" i="16"/>
  <c r="U103" i="16"/>
  <c r="Z101" i="16"/>
  <c r="AD99" i="16"/>
  <c r="U98" i="16"/>
  <c r="Z96" i="16"/>
  <c r="AD94" i="16"/>
  <c r="U93" i="16"/>
  <c r="Z91" i="16"/>
  <c r="AD89" i="16"/>
  <c r="U88" i="16"/>
  <c r="Z86" i="16"/>
  <c r="AD84" i="16"/>
  <c r="U83" i="16"/>
  <c r="Z81" i="16"/>
  <c r="AD79" i="16"/>
  <c r="U78" i="16"/>
  <c r="Z76" i="16"/>
  <c r="AD74" i="16"/>
  <c r="U73" i="16"/>
  <c r="Z71" i="16"/>
  <c r="AD69" i="16"/>
  <c r="U68" i="16"/>
  <c r="Z66" i="16"/>
  <c r="AD64" i="16"/>
  <c r="U63" i="16"/>
  <c r="Z61" i="16"/>
  <c r="AD59" i="16"/>
  <c r="U58" i="16"/>
  <c r="Z56" i="16"/>
  <c r="AD54" i="16"/>
  <c r="U53" i="16"/>
  <c r="Z51" i="16"/>
  <c r="AD49" i="16"/>
  <c r="U48" i="16"/>
  <c r="Z46" i="16"/>
  <c r="AD44" i="16"/>
  <c r="U43" i="16"/>
  <c r="Z41" i="16"/>
  <c r="AD39" i="16"/>
  <c r="W202" i="16"/>
  <c r="W200" i="16"/>
  <c r="V198" i="16"/>
  <c r="V196" i="16"/>
  <c r="W194" i="16"/>
  <c r="X192" i="16"/>
  <c r="W190" i="16"/>
  <c r="X188" i="16"/>
  <c r="X186" i="16"/>
  <c r="AA184" i="16"/>
  <c r="AC182" i="16"/>
  <c r="AE180" i="16"/>
  <c r="T179" i="16"/>
  <c r="T177" i="16"/>
  <c r="V175" i="16"/>
  <c r="X173" i="16"/>
  <c r="AA171" i="16"/>
  <c r="AC169" i="16"/>
  <c r="AE167" i="16"/>
  <c r="T166" i="16"/>
  <c r="V164" i="16"/>
  <c r="X162" i="16"/>
  <c r="X160" i="16"/>
  <c r="AA158" i="16"/>
  <c r="AC156" i="16"/>
  <c r="AE154" i="16"/>
  <c r="T153" i="16"/>
  <c r="V151" i="16"/>
  <c r="X149" i="16"/>
  <c r="AA147" i="16"/>
  <c r="AC145" i="16"/>
  <c r="AC143" i="16"/>
  <c r="AE141" i="16"/>
  <c r="T140" i="16"/>
  <c r="V138" i="16"/>
  <c r="X136" i="16"/>
  <c r="AA134" i="16"/>
  <c r="AC132" i="16"/>
  <c r="AE130" i="16"/>
  <c r="T129" i="16"/>
  <c r="T127" i="16"/>
  <c r="V125" i="16"/>
  <c r="X123" i="16"/>
  <c r="AA121" i="16"/>
  <c r="AC119" i="16"/>
  <c r="AE117" i="16"/>
  <c r="T116" i="16"/>
  <c r="V114" i="16"/>
  <c r="X112" i="16"/>
  <c r="X110" i="16"/>
  <c r="AA108" i="16"/>
  <c r="AC106" i="16"/>
  <c r="AE104" i="16"/>
  <c r="T103" i="16"/>
  <c r="X101" i="16"/>
  <c r="AC99" i="16"/>
  <c r="AD203" i="16"/>
  <c r="AC201" i="16"/>
  <c r="AB199" i="16"/>
  <c r="AB197" i="16"/>
  <c r="AC195" i="16"/>
  <c r="AB193" i="16"/>
  <c r="AC191" i="16"/>
  <c r="AC189" i="16"/>
  <c r="AD187" i="16"/>
  <c r="AE185" i="16"/>
  <c r="T184" i="16"/>
  <c r="T182" i="16"/>
  <c r="V180" i="16"/>
  <c r="X178" i="16"/>
  <c r="AA176" i="16"/>
  <c r="AC174" i="16"/>
  <c r="AE172" i="16"/>
  <c r="T171" i="16"/>
  <c r="V169" i="16"/>
  <c r="X167" i="16"/>
  <c r="X165" i="16"/>
  <c r="AA163" i="16"/>
  <c r="AC161" i="16"/>
  <c r="AE159" i="16"/>
  <c r="T158" i="16"/>
  <c r="V156" i="16"/>
  <c r="X154" i="16"/>
  <c r="AA152" i="16"/>
  <c r="AC150" i="16"/>
  <c r="AC148" i="16"/>
  <c r="AE146" i="16"/>
  <c r="T145" i="16"/>
  <c r="V143" i="16"/>
  <c r="X141" i="16"/>
  <c r="AA139" i="16"/>
  <c r="AC137" i="16"/>
  <c r="AE135" i="16"/>
  <c r="T134" i="16"/>
  <c r="T132" i="16"/>
  <c r="V130" i="16"/>
  <c r="X128" i="16"/>
  <c r="AA126" i="16"/>
  <c r="AC124" i="16"/>
  <c r="AE122" i="16"/>
  <c r="T121" i="16"/>
  <c r="V119" i="16"/>
  <c r="X117" i="16"/>
  <c r="X115" i="16"/>
  <c r="AA113" i="16"/>
  <c r="AC111" i="16"/>
  <c r="AE109" i="16"/>
  <c r="T108" i="16"/>
  <c r="V106" i="16"/>
  <c r="X104" i="16"/>
  <c r="AA102" i="16"/>
  <c r="AE100" i="16"/>
  <c r="V99" i="16"/>
  <c r="AA97" i="16"/>
  <c r="AE95" i="16"/>
  <c r="V94" i="16"/>
  <c r="AA92" i="16"/>
  <c r="AE90" i="16"/>
  <c r="V89" i="16"/>
  <c r="AA87" i="16"/>
  <c r="AE85" i="16"/>
  <c r="V84" i="16"/>
  <c r="AA82" i="16"/>
  <c r="AE80" i="16"/>
  <c r="V79" i="16"/>
  <c r="AA77" i="16"/>
  <c r="AE75" i="16"/>
  <c r="V74" i="16"/>
  <c r="AA72" i="16"/>
  <c r="AE70" i="16"/>
  <c r="V69" i="16"/>
  <c r="AA67" i="16"/>
  <c r="AE65" i="16"/>
  <c r="V64" i="16"/>
  <c r="AA62" i="16"/>
  <c r="AE60" i="16"/>
  <c r="V59" i="16"/>
  <c r="AA57" i="16"/>
  <c r="AE55" i="16"/>
  <c r="V54" i="16"/>
  <c r="AA52" i="16"/>
  <c r="AE50" i="16"/>
  <c r="V49" i="16"/>
  <c r="AA47" i="16"/>
  <c r="AE45" i="16"/>
  <c r="V44" i="16"/>
  <c r="AA42" i="16"/>
  <c r="AE40" i="16"/>
  <c r="V39" i="16"/>
  <c r="AA37" i="16"/>
  <c r="AE35" i="16"/>
  <c r="V34" i="16"/>
  <c r="AA32" i="16"/>
  <c r="Z203" i="16"/>
  <c r="AE200" i="16"/>
  <c r="AA197" i="16"/>
  <c r="S195" i="16"/>
  <c r="AE191" i="16"/>
  <c r="W189" i="16"/>
  <c r="V186" i="16"/>
  <c r="AB183" i="16"/>
  <c r="W181" i="16"/>
  <c r="W178" i="16"/>
  <c r="S176" i="16"/>
  <c r="T173" i="16"/>
  <c r="AA170" i="16"/>
  <c r="AC167" i="16"/>
  <c r="U165" i="16"/>
  <c r="AD162" i="16"/>
  <c r="AD159" i="16"/>
  <c r="Z157" i="16"/>
  <c r="AA154" i="16"/>
  <c r="S152" i="16"/>
  <c r="V149" i="16"/>
  <c r="AB146" i="16"/>
  <c r="W144" i="16"/>
  <c r="W141" i="16"/>
  <c r="AE138" i="16"/>
  <c r="T136" i="16"/>
  <c r="Z133" i="16"/>
  <c r="AC130" i="16"/>
  <c r="U128" i="16"/>
  <c r="AD125" i="16"/>
  <c r="AD122" i="16"/>
  <c r="W120" i="16"/>
  <c r="AA117" i="16"/>
  <c r="S115" i="16"/>
  <c r="T112" i="16"/>
  <c r="AB109" i="16"/>
  <c r="V107" i="16"/>
  <c r="W104" i="16"/>
  <c r="S102" i="16"/>
  <c r="X99" i="16"/>
  <c r="V97" i="16"/>
  <c r="U95" i="16"/>
  <c r="AC92" i="16"/>
  <c r="AA90" i="16"/>
  <c r="Z88" i="16"/>
  <c r="T86" i="16"/>
  <c r="AE83" i="16"/>
  <c r="AD81" i="16"/>
  <c r="AA79" i="16"/>
  <c r="Z77" i="16"/>
  <c r="Z75" i="16"/>
  <c r="Z73" i="16"/>
  <c r="V71" i="16"/>
  <c r="U69" i="16"/>
  <c r="U67" i="16"/>
  <c r="U65" i="16"/>
  <c r="AE62" i="16"/>
  <c r="AD60" i="16"/>
  <c r="AD58" i="16"/>
  <c r="AD56" i="16"/>
  <c r="AA54" i="16"/>
  <c r="Z52" i="16"/>
  <c r="AA50" i="16"/>
  <c r="AB48" i="16"/>
  <c r="W203" i="16"/>
  <c r="U200" i="16"/>
  <c r="Z197" i="16"/>
  <c r="AE194" i="16"/>
  <c r="AD191" i="16"/>
  <c r="V189" i="16"/>
  <c r="U186" i="16"/>
  <c r="AA183" i="16"/>
  <c r="AD180" i="16"/>
  <c r="V178" i="16"/>
  <c r="AE175" i="16"/>
  <c r="S173" i="16"/>
  <c r="X170" i="16"/>
  <c r="AB167" i="16"/>
  <c r="T165" i="16"/>
  <c r="V162" i="16"/>
  <c r="AC159" i="16"/>
  <c r="X157" i="16"/>
  <c r="Z154" i="16"/>
  <c r="AE151" i="16"/>
  <c r="U149" i="16"/>
  <c r="AA146" i="16"/>
  <c r="AB143" i="16"/>
  <c r="V141" i="16"/>
  <c r="AC138" i="16"/>
  <c r="S136" i="16"/>
  <c r="V203" i="16"/>
  <c r="T200" i="16"/>
  <c r="X197" i="16"/>
  <c r="AC194" i="16"/>
  <c r="AB191" i="16"/>
  <c r="U189" i="16"/>
  <c r="T186" i="16"/>
  <c r="Z183" i="16"/>
  <c r="AC180" i="16"/>
  <c r="U178" i="16"/>
  <c r="AD175" i="16"/>
  <c r="AD172" i="16"/>
  <c r="W170" i="16"/>
  <c r="AA167" i="16"/>
  <c r="S165" i="16"/>
  <c r="T162" i="16"/>
  <c r="AB159" i="16"/>
  <c r="V157" i="16"/>
  <c r="W154" i="16"/>
  <c r="AD151" i="16"/>
  <c r="T149" i="16"/>
  <c r="Z146" i="16"/>
  <c r="AA143" i="16"/>
  <c r="U141" i="16"/>
  <c r="AB138" i="16"/>
  <c r="AD135" i="16"/>
  <c r="W133" i="16"/>
  <c r="X130" i="16"/>
  <c r="S128" i="16"/>
  <c r="T125" i="16"/>
  <c r="AB122" i="16"/>
  <c r="U120" i="16"/>
  <c r="V117" i="16"/>
  <c r="AD114" i="16"/>
  <c r="AE111" i="16"/>
  <c r="Z109" i="16"/>
  <c r="AA106" i="16"/>
  <c r="U104" i="16"/>
  <c r="AD101" i="16"/>
  <c r="U99" i="16"/>
  <c r="T97" i="16"/>
  <c r="AB94" i="16"/>
  <c r="Z92" i="16"/>
  <c r="X90" i="16"/>
  <c r="S88" i="16"/>
  <c r="AD85" i="16"/>
  <c r="AC83" i="16"/>
  <c r="X81" i="16"/>
  <c r="X79" i="16"/>
  <c r="W77" i="16"/>
  <c r="W75" i="16"/>
  <c r="T73" i="16"/>
  <c r="T71" i="16"/>
  <c r="S69" i="16"/>
  <c r="S67" i="16"/>
  <c r="AC64" i="16"/>
  <c r="AC62" i="16"/>
  <c r="AB60" i="16"/>
  <c r="AB58" i="16"/>
  <c r="X56" i="16"/>
  <c r="X54" i="16"/>
  <c r="W52" i="16"/>
  <c r="X50" i="16"/>
  <c r="Z48" i="16"/>
  <c r="X46" i="16"/>
  <c r="Z44" i="16"/>
  <c r="U203" i="16"/>
  <c r="S200" i="16"/>
  <c r="V197" i="16"/>
  <c r="V194" i="16"/>
  <c r="AA191" i="16"/>
  <c r="T189" i="16"/>
  <c r="S186" i="16"/>
  <c r="X183" i="16"/>
  <c r="AA180" i="16"/>
  <c r="T178" i="16"/>
  <c r="U175" i="16"/>
  <c r="AC172" i="16"/>
  <c r="V170" i="16"/>
  <c r="Z167" i="16"/>
  <c r="AE164" i="16"/>
  <c r="S162" i="16"/>
  <c r="AA159" i="16"/>
  <c r="AB156" i="16"/>
  <c r="V154" i="16"/>
  <c r="T203" i="16"/>
  <c r="AE202" i="16"/>
  <c r="AA199" i="16"/>
  <c r="AE196" i="16"/>
  <c r="AE193" i="16"/>
  <c r="V191" i="16"/>
  <c r="V188" i="16"/>
  <c r="AA185" i="16"/>
  <c r="U183" i="16"/>
  <c r="U180" i="16"/>
  <c r="AD177" i="16"/>
  <c r="AE174" i="16"/>
  <c r="Z172" i="16"/>
  <c r="AA169" i="16"/>
  <c r="S167" i="16"/>
  <c r="AB164" i="16"/>
  <c r="AB161" i="16"/>
  <c r="W159" i="16"/>
  <c r="X156" i="16"/>
  <c r="AE153" i="16"/>
  <c r="T151" i="16"/>
  <c r="Z148" i="16"/>
  <c r="U146" i="16"/>
  <c r="U143" i="16"/>
  <c r="AD140" i="16"/>
  <c r="AE137" i="16"/>
  <c r="W135" i="16"/>
  <c r="AA132" i="16"/>
  <c r="S130" i="16"/>
  <c r="AB127" i="16"/>
  <c r="AB124" i="16"/>
  <c r="V122" i="16"/>
  <c r="X119" i="16"/>
  <c r="AD116" i="16"/>
  <c r="T114" i="16"/>
  <c r="Z111" i="16"/>
  <c r="U109" i="16"/>
  <c r="U106" i="16"/>
  <c r="AB103" i="16"/>
  <c r="T101" i="16"/>
  <c r="AD98" i="16"/>
  <c r="X96" i="16"/>
  <c r="W94" i="16"/>
  <c r="U92" i="16"/>
  <c r="AC89" i="16"/>
  <c r="AB87" i="16"/>
  <c r="Z85" i="16"/>
  <c r="T83" i="16"/>
  <c r="T81" i="16"/>
  <c r="AD199" i="16"/>
  <c r="T196" i="16"/>
  <c r="AE192" i="16"/>
  <c r="AE188" i="16"/>
  <c r="U185" i="16"/>
  <c r="AC181" i="16"/>
  <c r="S178" i="16"/>
  <c r="Z174" i="16"/>
  <c r="U171" i="16"/>
  <c r="V167" i="16"/>
  <c r="AC163" i="16"/>
  <c r="W160" i="16"/>
  <c r="AA156" i="16"/>
  <c r="Z153" i="16"/>
  <c r="U150" i="16"/>
  <c r="AD146" i="16"/>
  <c r="W143" i="16"/>
  <c r="AE139" i="16"/>
  <c r="S137" i="16"/>
  <c r="AB133" i="16"/>
  <c r="W130" i="16"/>
  <c r="S127" i="16"/>
  <c r="W124" i="16"/>
  <c r="U121" i="16"/>
  <c r="W118" i="16"/>
  <c r="T115" i="16"/>
  <c r="AB111" i="16"/>
  <c r="X108" i="16"/>
  <c r="AC105" i="16"/>
  <c r="Z102" i="16"/>
  <c r="AB99" i="16"/>
  <c r="U97" i="16"/>
  <c r="X94" i="16"/>
  <c r="AE91" i="16"/>
  <c r="U89" i="16"/>
  <c r="AD86" i="16"/>
  <c r="T84" i="16"/>
  <c r="W81" i="16"/>
  <c r="S79" i="16"/>
  <c r="AD76" i="16"/>
  <c r="X74" i="16"/>
  <c r="U72" i="16"/>
  <c r="AC69" i="16"/>
  <c r="Z67" i="16"/>
  <c r="W65" i="16"/>
  <c r="AD62" i="16"/>
  <c r="Z60" i="16"/>
  <c r="T58" i="16"/>
  <c r="AD55" i="16"/>
  <c r="AB53" i="16"/>
  <c r="W51" i="16"/>
  <c r="U49" i="16"/>
  <c r="T47" i="16"/>
  <c r="S45" i="16"/>
  <c r="AE42" i="16"/>
  <c r="S41" i="16"/>
  <c r="S39" i="16"/>
  <c r="U37" i="16"/>
  <c r="W35" i="16"/>
  <c r="Z33" i="16"/>
  <c r="AA31" i="16"/>
  <c r="AE29" i="16"/>
  <c r="V28" i="16"/>
  <c r="AA26" i="16"/>
  <c r="AE24" i="16"/>
  <c r="V23" i="16"/>
  <c r="AA21" i="16"/>
  <c r="AE19" i="16"/>
  <c r="V18" i="16"/>
  <c r="AA16" i="16"/>
  <c r="AE11" i="16"/>
  <c r="AC10" i="16"/>
  <c r="AA9" i="16"/>
  <c r="X8" i="16"/>
  <c r="V7" i="16"/>
  <c r="T6" i="16"/>
  <c r="H4" i="16"/>
  <c r="H2" i="16" s="1"/>
  <c r="AC199" i="16"/>
  <c r="S196" i="16"/>
  <c r="AD192" i="16"/>
  <c r="W188" i="16"/>
  <c r="T185" i="16"/>
  <c r="AB181" i="16"/>
  <c r="AE177" i="16"/>
  <c r="X174" i="16"/>
  <c r="S171" i="16"/>
  <c r="T167" i="16"/>
  <c r="AB163" i="16"/>
  <c r="V160" i="16"/>
  <c r="Z156" i="16"/>
  <c r="S153" i="16"/>
  <c r="T150" i="16"/>
  <c r="AC146" i="16"/>
  <c r="T143" i="16"/>
  <c r="AD139" i="16"/>
  <c r="AE136" i="16"/>
  <c r="AA133" i="16"/>
  <c r="U130" i="16"/>
  <c r="AE126" i="16"/>
  <c r="V124" i="16"/>
  <c r="S121" i="16"/>
  <c r="AD117" i="16"/>
  <c r="AE114" i="16"/>
  <c r="AA111" i="16"/>
  <c r="W108" i="16"/>
  <c r="AA105" i="16"/>
  <c r="X102" i="16"/>
  <c r="AA99" i="16"/>
  <c r="S97" i="16"/>
  <c r="U94" i="16"/>
  <c r="AD91" i="16"/>
  <c r="T89" i="16"/>
  <c r="X86" i="16"/>
  <c r="S84" i="16"/>
  <c r="V81" i="16"/>
  <c r="AE78" i="16"/>
  <c r="AA76" i="16"/>
  <c r="W74" i="16"/>
  <c r="T72" i="16"/>
  <c r="AB69" i="16"/>
  <c r="X67" i="16"/>
  <c r="V65" i="16"/>
  <c r="AB62" i="16"/>
  <c r="X60" i="16"/>
  <c r="S58" i="16"/>
  <c r="AC55" i="16"/>
  <c r="AA53" i="16"/>
  <c r="V51" i="16"/>
  <c r="T49" i="16"/>
  <c r="S47" i="16"/>
  <c r="AE44" i="16"/>
  <c r="AD42" i="16"/>
  <c r="AD40" i="16"/>
  <c r="AE38" i="16"/>
  <c r="T37" i="16"/>
  <c r="V35" i="16"/>
  <c r="W33" i="16"/>
  <c r="Z31" i="16"/>
  <c r="AD29" i="16"/>
  <c r="U28" i="16"/>
  <c r="Z26" i="16"/>
  <c r="AD24" i="16"/>
  <c r="U23" i="16"/>
  <c r="Z21" i="16"/>
  <c r="AD19" i="16"/>
  <c r="U18" i="16"/>
  <c r="Z16" i="16"/>
  <c r="AD11" i="16"/>
  <c r="AB10" i="16"/>
  <c r="Z9" i="16"/>
  <c r="W8" i="16"/>
  <c r="U7" i="16"/>
  <c r="S6" i="16"/>
  <c r="G4" i="16"/>
  <c r="G2" i="16" s="1"/>
  <c r="Z199" i="16"/>
  <c r="AE195" i="16"/>
  <c r="V192" i="16"/>
  <c r="T188" i="16"/>
  <c r="S185" i="16"/>
  <c r="AA181" i="16"/>
  <c r="AC177" i="16"/>
  <c r="W174" i="16"/>
  <c r="AE170" i="16"/>
  <c r="AE166" i="16"/>
  <c r="Z163" i="16"/>
  <c r="U160" i="16"/>
  <c r="W156" i="16"/>
  <c r="AE152" i="16"/>
  <c r="S150" i="16"/>
  <c r="X146" i="16"/>
  <c r="S143" i="16"/>
  <c r="AC139" i="16"/>
  <c r="AD136" i="16"/>
  <c r="X133" i="16"/>
  <c r="T130" i="16"/>
  <c r="AD126" i="16"/>
  <c r="U124" i="16"/>
  <c r="AE120" i="16"/>
  <c r="AC117" i="16"/>
  <c r="AC114" i="16"/>
  <c r="X111" i="16"/>
  <c r="V108" i="16"/>
  <c r="X105" i="16"/>
  <c r="W102" i="16"/>
  <c r="Z99" i="16"/>
  <c r="AE96" i="16"/>
  <c r="T94" i="16"/>
  <c r="X91" i="16"/>
  <c r="S89" i="16"/>
  <c r="W86" i="16"/>
  <c r="AD83" i="16"/>
  <c r="U81" i="16"/>
  <c r="AD78" i="16"/>
  <c r="X76" i="16"/>
  <c r="U74" i="16"/>
  <c r="S72" i="16"/>
  <c r="AA69" i="16"/>
  <c r="W67" i="16"/>
  <c r="AE64" i="16"/>
  <c r="Z62" i="16"/>
  <c r="W60" i="16"/>
  <c r="AE57" i="16"/>
  <c r="AB55" i="16"/>
  <c r="Z53" i="16"/>
  <c r="U51" i="16"/>
  <c r="S49" i="16"/>
  <c r="AE46" i="16"/>
  <c r="AC44" i="16"/>
  <c r="AC42" i="16"/>
  <c r="AC40" i="16"/>
  <c r="AD38" i="16"/>
  <c r="S37" i="16"/>
  <c r="U35" i="16"/>
  <c r="V33" i="16"/>
  <c r="X31" i="16"/>
  <c r="AC29" i="16"/>
  <c r="T28" i="16"/>
  <c r="X26" i="16"/>
  <c r="AC24" i="16"/>
  <c r="T23" i="16"/>
  <c r="X21" i="16"/>
  <c r="AC19" i="16"/>
  <c r="T18" i="16"/>
  <c r="X16" i="16"/>
  <c r="AE12" i="16"/>
  <c r="AC11" i="16"/>
  <c r="AA10" i="16"/>
  <c r="X9" i="16"/>
  <c r="V8" i="16"/>
  <c r="T7" i="16"/>
  <c r="F4" i="16"/>
  <c r="F2" i="16" s="1"/>
  <c r="AE203" i="16"/>
  <c r="X199" i="16"/>
  <c r="AD195" i="16"/>
  <c r="T192" i="16"/>
  <c r="S188" i="16"/>
  <c r="Z184" i="16"/>
  <c r="Z181" i="16"/>
  <c r="AB177" i="16"/>
  <c r="V174" i="16"/>
  <c r="AD170" i="16"/>
  <c r="AD166" i="16"/>
  <c r="X163" i="16"/>
  <c r="T160" i="16"/>
  <c r="U156" i="16"/>
  <c r="AD152" i="16"/>
  <c r="AE149" i="16"/>
  <c r="W146" i="16"/>
  <c r="AE142" i="16"/>
  <c r="AB139" i="16"/>
  <c r="W136" i="16"/>
  <c r="V133" i="16"/>
  <c r="AE129" i="16"/>
  <c r="AC126" i="16"/>
  <c r="T124" i="16"/>
  <c r="AD120" i="16"/>
  <c r="AB117" i="16"/>
  <c r="AB114" i="16"/>
  <c r="W111" i="16"/>
  <c r="U108" i="16"/>
  <c r="W105" i="16"/>
  <c r="V102" i="16"/>
  <c r="W99" i="16"/>
  <c r="AD96" i="16"/>
  <c r="S94" i="16"/>
  <c r="W91" i="16"/>
  <c r="AE88" i="16"/>
  <c r="V86" i="16"/>
  <c r="AB83" i="16"/>
  <c r="S81" i="16"/>
  <c r="AC78" i="16"/>
  <c r="W76" i="16"/>
  <c r="T74" i="16"/>
  <c r="AE71" i="16"/>
  <c r="Z69" i="16"/>
  <c r="V67" i="16"/>
  <c r="AB64" i="16"/>
  <c r="X62" i="16"/>
  <c r="V60" i="16"/>
  <c r="AD57" i="16"/>
  <c r="AA55" i="16"/>
  <c r="V53" i="16"/>
  <c r="T51" i="16"/>
  <c r="AE48" i="16"/>
  <c r="AD46" i="16"/>
  <c r="AB44" i="16"/>
  <c r="AB42" i="16"/>
  <c r="AB40" i="16"/>
  <c r="AC38" i="16"/>
  <c r="AE36" i="16"/>
  <c r="S35" i="16"/>
  <c r="U33" i="16"/>
  <c r="W31" i="16"/>
  <c r="AB29" i="16"/>
  <c r="S28" i="16"/>
  <c r="W26" i="16"/>
  <c r="AB24" i="16"/>
  <c r="S23" i="16"/>
  <c r="W21" i="16"/>
  <c r="AB19" i="16"/>
  <c r="S18" i="16"/>
  <c r="W16" i="16"/>
  <c r="AD12" i="16"/>
  <c r="AB11" i="16"/>
  <c r="Z10" i="16"/>
  <c r="W9" i="16"/>
  <c r="U8" i="16"/>
  <c r="S7" i="16"/>
  <c r="E4" i="16"/>
  <c r="E2" i="16" s="1"/>
  <c r="AC203" i="16"/>
  <c r="W199" i="16"/>
  <c r="AA195" i="16"/>
  <c r="S192" i="16"/>
  <c r="AE187" i="16"/>
  <c r="X184" i="16"/>
  <c r="X181" i="16"/>
  <c r="S177" i="16"/>
  <c r="U174" i="16"/>
  <c r="AC170" i="16"/>
  <c r="AC166" i="16"/>
  <c r="W163" i="16"/>
  <c r="S160" i="16"/>
  <c r="T156" i="16"/>
  <c r="AC152" i="16"/>
  <c r="AD149" i="16"/>
  <c r="V146" i="16"/>
  <c r="AD142" i="16"/>
  <c r="Z139" i="16"/>
  <c r="V136" i="16"/>
  <c r="U133" i="16"/>
  <c r="AD129" i="16"/>
  <c r="AB126" i="16"/>
  <c r="AE123" i="16"/>
  <c r="AC120" i="16"/>
  <c r="Z117" i="16"/>
  <c r="U114" i="16"/>
  <c r="V111" i="16"/>
  <c r="S108" i="16"/>
  <c r="AD104" i="16"/>
  <c r="U102" i="16"/>
  <c r="T99" i="16"/>
  <c r="W96" i="16"/>
  <c r="AE93" i="16"/>
  <c r="V91" i="16"/>
  <c r="AD88" i="16"/>
  <c r="U86" i="16"/>
  <c r="AA83" i="16"/>
  <c r="AD80" i="16"/>
  <c r="AB78" i="16"/>
  <c r="V76" i="16"/>
  <c r="S74" i="16"/>
  <c r="AD71" i="16"/>
  <c r="AB203" i="16"/>
  <c r="V199" i="16"/>
  <c r="X195" i="16"/>
  <c r="X191" i="16"/>
  <c r="AC187" i="16"/>
  <c r="W184" i="16"/>
  <c r="X180" i="16"/>
  <c r="AE176" i="16"/>
  <c r="T174" i="16"/>
  <c r="U170" i="16"/>
  <c r="AB166" i="16"/>
  <c r="V163" i="16"/>
  <c r="Z159" i="16"/>
  <c r="S156" i="16"/>
  <c r="AB152" i="16"/>
  <c r="W149" i="16"/>
  <c r="AA145" i="16"/>
  <c r="AC142" i="16"/>
  <c r="X139" i="16"/>
  <c r="U136" i="16"/>
  <c r="AB132" i="16"/>
  <c r="AC129" i="16"/>
  <c r="Z126" i="16"/>
  <c r="W123" i="16"/>
  <c r="AA120" i="16"/>
  <c r="T117" i="16"/>
  <c r="AE113" i="16"/>
  <c r="U111" i="16"/>
  <c r="AE107" i="16"/>
  <c r="AC104" i="16"/>
  <c r="T102" i="16"/>
  <c r="S99" i="16"/>
  <c r="V96" i="16"/>
  <c r="AD93" i="16"/>
  <c r="U91" i="16"/>
  <c r="AC88" i="16"/>
  <c r="S86" i="16"/>
  <c r="Z83" i="16"/>
  <c r="AC80" i="16"/>
  <c r="AA78" i="16"/>
  <c r="U76" i="16"/>
  <c r="AE73" i="16"/>
  <c r="AA71" i="16"/>
  <c r="W69" i="16"/>
  <c r="AE66" i="16"/>
  <c r="Z64" i="16"/>
  <c r="V62" i="16"/>
  <c r="AE59" i="16"/>
  <c r="AB57" i="16"/>
  <c r="X55" i="16"/>
  <c r="S53" i="16"/>
  <c r="AD50" i="16"/>
  <c r="AC48" i="16"/>
  <c r="AA46" i="16"/>
  <c r="X44" i="16"/>
  <c r="X42" i="16"/>
  <c r="Z40" i="16"/>
  <c r="AA38" i="16"/>
  <c r="AB36" i="16"/>
  <c r="AD34" i="16"/>
  <c r="S33" i="16"/>
  <c r="U31" i="16"/>
  <c r="Z29" i="16"/>
  <c r="AD27" i="16"/>
  <c r="U26" i="16"/>
  <c r="Z24" i="16"/>
  <c r="AD22" i="16"/>
  <c r="U21" i="16"/>
  <c r="Z19" i="16"/>
  <c r="AD17" i="16"/>
  <c r="U16" i="16"/>
  <c r="AD13" i="16"/>
  <c r="AB12" i="16"/>
  <c r="Z11" i="16"/>
  <c r="W10" i="16"/>
  <c r="S203" i="16"/>
  <c r="U199" i="16"/>
  <c r="W195" i="16"/>
  <c r="W191" i="16"/>
  <c r="AB187" i="16"/>
  <c r="V184" i="16"/>
  <c r="W180" i="16"/>
  <c r="AD176" i="16"/>
  <c r="AE173" i="16"/>
  <c r="AB169" i="16"/>
  <c r="AA166" i="16"/>
  <c r="U163" i="16"/>
  <c r="X159" i="16"/>
  <c r="AE155" i="16"/>
  <c r="Z152" i="16"/>
  <c r="AE148" i="16"/>
  <c r="X145" i="16"/>
  <c r="AB142" i="16"/>
  <c r="W139" i="16"/>
  <c r="T201" i="16"/>
  <c r="AC193" i="16"/>
  <c r="X189" i="16"/>
  <c r="AA182" i="16"/>
  <c r="AC176" i="16"/>
  <c r="T172" i="16"/>
  <c r="S166" i="16"/>
  <c r="W161" i="16"/>
  <c r="AA155" i="16"/>
  <c r="AA150" i="16"/>
  <c r="S145" i="16"/>
  <c r="AC140" i="16"/>
  <c r="U135" i="16"/>
  <c r="X131" i="16"/>
  <c r="V126" i="16"/>
  <c r="T122" i="16"/>
  <c r="S117" i="16"/>
  <c r="U113" i="16"/>
  <c r="V109" i="16"/>
  <c r="T104" i="16"/>
  <c r="X100" i="16"/>
  <c r="S96" i="16"/>
  <c r="AB92" i="16"/>
  <c r="AB88" i="16"/>
  <c r="U85" i="16"/>
  <c r="AE81" i="16"/>
  <c r="AE77" i="16"/>
  <c r="AC74" i="16"/>
  <c r="U71" i="16"/>
  <c r="V68" i="16"/>
  <c r="Z65" i="16"/>
  <c r="S62" i="16"/>
  <c r="T59" i="16"/>
  <c r="T56" i="16"/>
  <c r="AC52" i="16"/>
  <c r="AE49" i="16"/>
  <c r="V47" i="16"/>
  <c r="T44" i="16"/>
  <c r="AB41" i="16"/>
  <c r="U39" i="16"/>
  <c r="X36" i="16"/>
  <c r="T34" i="16"/>
  <c r="AD31" i="16"/>
  <c r="V29" i="16"/>
  <c r="U27" i="16"/>
  <c r="T25" i="16"/>
  <c r="AA22" i="16"/>
  <c r="Z20" i="16"/>
  <c r="X18" i="16"/>
  <c r="AE15" i="16"/>
  <c r="W14" i="16"/>
  <c r="V11" i="16"/>
  <c r="AB8" i="16"/>
  <c r="AD5" i="16"/>
  <c r="W4" i="16"/>
  <c r="S201" i="16"/>
  <c r="AA193" i="16"/>
  <c r="AA187" i="16"/>
  <c r="Z182" i="16"/>
  <c r="AB176" i="16"/>
  <c r="S172" i="16"/>
  <c r="AE165" i="16"/>
  <c r="V161" i="16"/>
  <c r="X155" i="16"/>
  <c r="X150" i="16"/>
  <c r="AE144" i="16"/>
  <c r="AA140" i="16"/>
  <c r="T135" i="16"/>
  <c r="W131" i="16"/>
  <c r="U126" i="16"/>
  <c r="S122" i="16"/>
  <c r="AE116" i="16"/>
  <c r="T113" i="16"/>
  <c r="Z108" i="16"/>
  <c r="AE103" i="16"/>
  <c r="W100" i="16"/>
  <c r="AD95" i="16"/>
  <c r="X92" i="16"/>
  <c r="AA88" i="16"/>
  <c r="AC84" i="16"/>
  <c r="AA81" i="16"/>
  <c r="AD77" i="16"/>
  <c r="AB74" i="16"/>
  <c r="S71" i="16"/>
  <c r="T68" i="16"/>
  <c r="X65" i="16"/>
  <c r="AE61" i="16"/>
  <c r="S59" i="16"/>
  <c r="S56" i="16"/>
  <c r="AB52" i="16"/>
  <c r="AC49" i="16"/>
  <c r="U47" i="16"/>
  <c r="S44" i="16"/>
  <c r="AA41" i="16"/>
  <c r="T39" i="16"/>
  <c r="W36" i="16"/>
  <c r="S34" i="16"/>
  <c r="AB31" i="16"/>
  <c r="U29" i="16"/>
  <c r="T27" i="16"/>
  <c r="S25" i="16"/>
  <c r="Z22" i="16"/>
  <c r="X20" i="16"/>
  <c r="W18" i="16"/>
  <c r="AD15" i="16"/>
  <c r="V14" i="16"/>
  <c r="U11" i="16"/>
  <c r="AA8" i="16"/>
  <c r="AC5" i="16"/>
  <c r="V4" i="16"/>
  <c r="S199" i="16"/>
  <c r="Z193" i="16"/>
  <c r="Z187" i="16"/>
  <c r="X182" i="16"/>
  <c r="Z176" i="16"/>
  <c r="Z171" i="16"/>
  <c r="AD165" i="16"/>
  <c r="U161" i="16"/>
  <c r="W155" i="16"/>
  <c r="W150" i="16"/>
  <c r="AD144" i="16"/>
  <c r="S140" i="16"/>
  <c r="S135" i="16"/>
  <c r="AD130" i="16"/>
  <c r="T126" i="16"/>
  <c r="Z121" i="16"/>
  <c r="AC116" i="16"/>
  <c r="S113" i="16"/>
  <c r="AD107" i="16"/>
  <c r="AC103" i="16"/>
  <c r="V100" i="16"/>
  <c r="AC95" i="16"/>
  <c r="W92" i="16"/>
  <c r="T88" i="16"/>
  <c r="AB84" i="16"/>
  <c r="AB80" i="16"/>
  <c r="AC77" i="16"/>
  <c r="AA74" i="16"/>
  <c r="AD70" i="16"/>
  <c r="S68" i="16"/>
  <c r="AA64" i="16"/>
  <c r="AD61" i="16"/>
  <c r="AE58" i="16"/>
  <c r="Z55" i="16"/>
  <c r="X52" i="16"/>
  <c r="AB49" i="16"/>
  <c r="AB46" i="16"/>
  <c r="AE43" i="16"/>
  <c r="X41" i="16"/>
  <c r="AB38" i="16"/>
  <c r="V36" i="16"/>
  <c r="AE33" i="16"/>
  <c r="V31" i="16"/>
  <c r="T29" i="16"/>
  <c r="S27" i="16"/>
  <c r="AA24" i="16"/>
  <c r="X22" i="16"/>
  <c r="W20" i="16"/>
  <c r="AE17" i="16"/>
  <c r="AC15" i="16"/>
  <c r="U14" i="16"/>
  <c r="AC12" i="16"/>
  <c r="T11" i="16"/>
  <c r="Z8" i="16"/>
  <c r="AB5" i="16"/>
  <c r="U4" i="16"/>
  <c r="AD198" i="16"/>
  <c r="X193" i="16"/>
  <c r="X187" i="16"/>
  <c r="V182" i="16"/>
  <c r="X176" i="16"/>
  <c r="X171" i="16"/>
  <c r="AC165" i="16"/>
  <c r="T161" i="16"/>
  <c r="AD154" i="16"/>
  <c r="V150" i="16"/>
  <c r="AC144" i="16"/>
  <c r="V139" i="16"/>
  <c r="Z134" i="16"/>
  <c r="AA130" i="16"/>
  <c r="S126" i="16"/>
  <c r="X121" i="16"/>
  <c r="AB116" i="16"/>
  <c r="AE112" i="16"/>
  <c r="AC107" i="16"/>
  <c r="AA103" i="16"/>
  <c r="U100" i="16"/>
  <c r="AB95" i="16"/>
  <c r="V92" i="16"/>
  <c r="AE87" i="16"/>
  <c r="AA84" i="16"/>
  <c r="AA80" i="16"/>
  <c r="AB77" i="16"/>
  <c r="Z74" i="16"/>
  <c r="AC70" i="16"/>
  <c r="AE67" i="16"/>
  <c r="X64" i="16"/>
  <c r="AA61" i="16"/>
  <c r="AC58" i="16"/>
  <c r="W55" i="16"/>
  <c r="V52" i="16"/>
  <c r="AA49" i="16"/>
  <c r="W46" i="16"/>
  <c r="AD43" i="16"/>
  <c r="W41" i="16"/>
  <c r="Z38" i="16"/>
  <c r="U36" i="16"/>
  <c r="AD33" i="16"/>
  <c r="T31" i="16"/>
  <c r="S29" i="16"/>
  <c r="AE26" i="16"/>
  <c r="X24" i="16"/>
  <c r="W22" i="16"/>
  <c r="V20" i="16"/>
  <c r="AC17" i="16"/>
  <c r="AB15" i="16"/>
  <c r="T14" i="16"/>
  <c r="AA12" i="16"/>
  <c r="S11" i="16"/>
  <c r="AE9" i="16"/>
  <c r="T8" i="16"/>
  <c r="AA5" i="16"/>
  <c r="T4" i="16"/>
  <c r="AC198" i="16"/>
  <c r="W193" i="16"/>
  <c r="V187" i="16"/>
  <c r="S182" i="16"/>
  <c r="W176" i="16"/>
  <c r="W171" i="16"/>
  <c r="AA165" i="16"/>
  <c r="S161" i="16"/>
  <c r="AC154" i="16"/>
  <c r="AB148" i="16"/>
  <c r="AB144" i="16"/>
  <c r="U139" i="16"/>
  <c r="X134" i="16"/>
  <c r="AB129" i="16"/>
  <c r="AE125" i="16"/>
  <c r="W121" i="16"/>
  <c r="AA116" i="16"/>
  <c r="AD112" i="16"/>
  <c r="AB107" i="16"/>
  <c r="Z103" i="16"/>
  <c r="AE98" i="16"/>
  <c r="AA95" i="16"/>
  <c r="T92" i="16"/>
  <c r="AD87" i="16"/>
  <c r="Z84" i="16"/>
  <c r="Z80" i="16"/>
  <c r="X77" i="16"/>
  <c r="AD73" i="16"/>
  <c r="AB70" i="16"/>
  <c r="AD67" i="16"/>
  <c r="W64" i="16"/>
  <c r="X61" i="16"/>
  <c r="AA58" i="16"/>
  <c r="V55" i="16"/>
  <c r="U52" i="16"/>
  <c r="Z49" i="16"/>
  <c r="V46" i="16"/>
  <c r="AC43" i="16"/>
  <c r="V41" i="16"/>
  <c r="W38" i="16"/>
  <c r="T36" i="16"/>
  <c r="AC33" i="16"/>
  <c r="S31" i="16"/>
  <c r="AE28" i="16"/>
  <c r="AD26" i="16"/>
  <c r="W24" i="16"/>
  <c r="V22" i="16"/>
  <c r="U20" i="16"/>
  <c r="AB17" i="16"/>
  <c r="AA15" i="16"/>
  <c r="S14" i="16"/>
  <c r="Z12" i="16"/>
  <c r="AD9" i="16"/>
  <c r="S8" i="16"/>
  <c r="Z5" i="16"/>
  <c r="S4" i="16"/>
  <c r="T198" i="16"/>
  <c r="V193" i="16"/>
  <c r="T187" i="16"/>
  <c r="AE181" i="16"/>
  <c r="V176" i="16"/>
  <c r="V171" i="16"/>
  <c r="W165" i="16"/>
  <c r="V159" i="16"/>
  <c r="AB154" i="16"/>
  <c r="AA148" i="16"/>
  <c r="AA144" i="16"/>
  <c r="T139" i="16"/>
  <c r="W134" i="16"/>
  <c r="AA129" i="16"/>
  <c r="U125" i="16"/>
  <c r="V121" i="16"/>
  <c r="Z116" i="16"/>
  <c r="V112" i="16"/>
  <c r="AA107" i="16"/>
  <c r="S103" i="16"/>
  <c r="S198" i="16"/>
  <c r="T193" i="16"/>
  <c r="S187" i="16"/>
  <c r="AD181" i="16"/>
  <c r="U176" i="16"/>
  <c r="Z169" i="16"/>
  <c r="V165" i="16"/>
  <c r="U159" i="16"/>
  <c r="U154" i="16"/>
  <c r="X148" i="16"/>
  <c r="Z144" i="16"/>
  <c r="U138" i="16"/>
  <c r="V134" i="16"/>
  <c r="Z129" i="16"/>
  <c r="S125" i="16"/>
  <c r="X120" i="16"/>
  <c r="S116" i="16"/>
  <c r="S112" i="16"/>
  <c r="Z107" i="16"/>
  <c r="AE102" i="16"/>
  <c r="AB98" i="16"/>
  <c r="X95" i="16"/>
  <c r="T91" i="16"/>
  <c r="Z87" i="16"/>
  <c r="W84" i="16"/>
  <c r="W80" i="16"/>
  <c r="U77" i="16"/>
  <c r="AB73" i="16"/>
  <c r="Z70" i="16"/>
  <c r="AB67" i="16"/>
  <c r="T64" i="16"/>
  <c r="V61" i="16"/>
  <c r="V58" i="16"/>
  <c r="AE54" i="16"/>
  <c r="S52" i="16"/>
  <c r="W49" i="16"/>
  <c r="T46" i="16"/>
  <c r="AA43" i="16"/>
  <c r="T41" i="16"/>
  <c r="U38" i="16"/>
  <c r="AD35" i="16"/>
  <c r="AA33" i="16"/>
  <c r="AD30" i="16"/>
  <c r="AC28" i="16"/>
  <c r="AB26" i="16"/>
  <c r="U24" i="16"/>
  <c r="T22" i="16"/>
  <c r="S20" i="16"/>
  <c r="Z17" i="16"/>
  <c r="X15" i="16"/>
  <c r="W12" i="16"/>
  <c r="AB9" i="16"/>
  <c r="AD6" i="16"/>
  <c r="W5" i="16"/>
  <c r="AD197" i="16"/>
  <c r="U191" i="16"/>
  <c r="W186" i="16"/>
  <c r="S180" i="16"/>
  <c r="T175" i="16"/>
  <c r="W169" i="16"/>
  <c r="AC164" i="16"/>
  <c r="X158" i="16"/>
  <c r="AC153" i="16"/>
  <c r="V148" i="16"/>
  <c r="Z143" i="16"/>
  <c r="S138" i="16"/>
  <c r="AE133" i="16"/>
  <c r="AC128" i="16"/>
  <c r="AD124" i="16"/>
  <c r="AB119" i="16"/>
  <c r="AD115" i="16"/>
  <c r="T111" i="16"/>
  <c r="AB106" i="16"/>
  <c r="AC102" i="16"/>
  <c r="Z98" i="16"/>
  <c r="V95" i="16"/>
  <c r="AD90" i="16"/>
  <c r="W87" i="16"/>
  <c r="S83" i="16"/>
  <c r="U80" i="16"/>
  <c r="S77" i="16"/>
  <c r="V73" i="16"/>
  <c r="W70" i="16"/>
  <c r="AD66" i="16"/>
  <c r="AE63" i="16"/>
  <c r="T61" i="16"/>
  <c r="Z57" i="16"/>
  <c r="AB54" i="16"/>
  <c r="AD51" i="16"/>
  <c r="AA48" i="16"/>
  <c r="AD45" i="16"/>
  <c r="W43" i="16"/>
  <c r="X40" i="16"/>
  <c r="S38" i="16"/>
  <c r="AB35" i="16"/>
  <c r="AE32" i="16"/>
  <c r="AB30" i="16"/>
  <c r="AA28" i="16"/>
  <c r="T26" i="16"/>
  <c r="S24" i="16"/>
  <c r="AE21" i="16"/>
  <c r="X19" i="16"/>
  <c r="W17" i="16"/>
  <c r="V15" i="16"/>
  <c r="AC13" i="16"/>
  <c r="U12" i="16"/>
  <c r="U9" i="16"/>
  <c r="AB6" i="16"/>
  <c r="U5" i="16"/>
  <c r="C4" i="16"/>
  <c r="C2" i="16" s="1"/>
  <c r="U202" i="16"/>
  <c r="T197" i="16"/>
  <c r="S191" i="16"/>
  <c r="AC185" i="16"/>
  <c r="AD179" i="16"/>
  <c r="AD174" i="16"/>
  <c r="T169" i="16"/>
  <c r="T164" i="16"/>
  <c r="V158" i="16"/>
  <c r="AA153" i="16"/>
  <c r="T148" i="16"/>
  <c r="AA142" i="16"/>
  <c r="AB137" i="16"/>
  <c r="Z132" i="16"/>
  <c r="AA128" i="16"/>
  <c r="Z124" i="16"/>
  <c r="Z119" i="16"/>
  <c r="AA115" i="16"/>
  <c r="W110" i="16"/>
  <c r="X106" i="16"/>
  <c r="AE101" i="16"/>
  <c r="S98" i="16"/>
  <c r="AA94" i="16"/>
  <c r="AB90" i="16"/>
  <c r="U87" i="16"/>
  <c r="AD82" i="16"/>
  <c r="AC79" i="16"/>
  <c r="T76" i="16"/>
  <c r="AE72" i="16"/>
  <c r="U70" i="16"/>
  <c r="X66" i="16"/>
  <c r="AC63" i="16"/>
  <c r="AC60" i="16"/>
  <c r="W57" i="16"/>
  <c r="W54" i="16"/>
  <c r="AA51" i="16"/>
  <c r="V48" i="16"/>
  <c r="AB45" i="16"/>
  <c r="T43" i="16"/>
  <c r="V40" i="16"/>
  <c r="AD37" i="16"/>
  <c r="Z35" i="16"/>
  <c r="AC32" i="16"/>
  <c r="Z30" i="16"/>
  <c r="X28" i="16"/>
  <c r="AE25" i="16"/>
  <c r="AD23" i="16"/>
  <c r="AC21" i="16"/>
  <c r="V19" i="16"/>
  <c r="U17" i="16"/>
  <c r="T15" i="16"/>
  <c r="AA13" i="16"/>
  <c r="S12" i="16"/>
  <c r="AE10" i="16"/>
  <c r="S9" i="16"/>
  <c r="Z6" i="16"/>
  <c r="S5" i="16"/>
  <c r="T202" i="16"/>
  <c r="S193" i="16"/>
  <c r="V183" i="16"/>
  <c r="AB172" i="16"/>
  <c r="AE162" i="16"/>
  <c r="V152" i="16"/>
  <c r="X143" i="16"/>
  <c r="V135" i="16"/>
  <c r="AC127" i="16"/>
  <c r="AC118" i="16"/>
  <c r="T110" i="16"/>
  <c r="W101" i="16"/>
  <c r="T96" i="16"/>
  <c r="AB89" i="16"/>
  <c r="AC82" i="16"/>
  <c r="S78" i="16"/>
  <c r="X72" i="16"/>
  <c r="W66" i="16"/>
  <c r="T62" i="16"/>
  <c r="AE56" i="16"/>
  <c r="X51" i="16"/>
  <c r="W47" i="16"/>
  <c r="U42" i="16"/>
  <c r="AC37" i="16"/>
  <c r="U34" i="16"/>
  <c r="T30" i="16"/>
  <c r="AD25" i="16"/>
  <c r="AB22" i="16"/>
  <c r="AD18" i="16"/>
  <c r="S15" i="16"/>
  <c r="T10" i="16"/>
  <c r="AE7" i="16"/>
  <c r="AE5" i="16"/>
  <c r="S202" i="16"/>
  <c r="T191" i="16"/>
  <c r="AB182" i="16"/>
  <c r="AA172" i="16"/>
  <c r="AE161" i="16"/>
  <c r="T152" i="16"/>
  <c r="Z142" i="16"/>
  <c r="U134" i="16"/>
  <c r="X126" i="16"/>
  <c r="AB118" i="16"/>
  <c r="S110" i="16"/>
  <c r="V101" i="16"/>
  <c r="Z95" i="16"/>
  <c r="AA89" i="16"/>
  <c r="AB82" i="16"/>
  <c r="V77" i="16"/>
  <c r="W72" i="16"/>
  <c r="V66" i="16"/>
  <c r="W61" i="16"/>
  <c r="AA56" i="16"/>
  <c r="S51" i="16"/>
  <c r="U46" i="16"/>
  <c r="T42" i="16"/>
  <c r="AB37" i="16"/>
  <c r="AB33" i="16"/>
  <c r="S30" i="16"/>
  <c r="AC25" i="16"/>
  <c r="U22" i="16"/>
  <c r="AC18" i="16"/>
  <c r="X12" i="16"/>
  <c r="S10" i="16"/>
  <c r="AD7" i="16"/>
  <c r="X5" i="16"/>
  <c r="AD201" i="16"/>
  <c r="AE190" i="16"/>
  <c r="T180" i="16"/>
  <c r="X172" i="16"/>
  <c r="AD161" i="16"/>
  <c r="AC151" i="16"/>
  <c r="AD141" i="16"/>
  <c r="AC133" i="16"/>
  <c r="W126" i="16"/>
  <c r="AA118" i="16"/>
  <c r="AD109" i="16"/>
  <c r="U101" i="16"/>
  <c r="W95" i="16"/>
  <c r="Z89" i="16"/>
  <c r="Z82" i="16"/>
  <c r="T77" i="16"/>
  <c r="V72" i="16"/>
  <c r="U66" i="16"/>
  <c r="U61" i="16"/>
  <c r="W56" i="16"/>
  <c r="AC50" i="16"/>
  <c r="S46" i="16"/>
  <c r="S42" i="16"/>
  <c r="Z37" i="16"/>
  <c r="T33" i="16"/>
  <c r="AA29" i="16"/>
  <c r="AB25" i="16"/>
  <c r="S22" i="16"/>
  <c r="AB18" i="16"/>
  <c r="AE14" i="16"/>
  <c r="V12" i="16"/>
  <c r="AC7" i="16"/>
  <c r="V5" i="16"/>
  <c r="AA201" i="16"/>
  <c r="V190" i="16"/>
  <c r="AE179" i="16"/>
  <c r="V172" i="16"/>
  <c r="AA161" i="16"/>
  <c r="AB151" i="16"/>
  <c r="AC141" i="16"/>
  <c r="X132" i="16"/>
  <c r="AE124" i="16"/>
  <c r="Z118" i="16"/>
  <c r="AC109" i="16"/>
  <c r="S101" i="16"/>
  <c r="AC94" i="16"/>
  <c r="X89" i="16"/>
  <c r="X82" i="16"/>
  <c r="AE76" i="16"/>
  <c r="X71" i="16"/>
  <c r="T66" i="16"/>
  <c r="S61" i="16"/>
  <c r="V56" i="16"/>
  <c r="AB50" i="16"/>
  <c r="AC45" i="16"/>
  <c r="AE41" i="16"/>
  <c r="X37" i="16"/>
  <c r="AD32" i="16"/>
  <c r="X29" i="16"/>
  <c r="AA25" i="16"/>
  <c r="AD21" i="16"/>
  <c r="AA18" i="16"/>
  <c r="AD14" i="16"/>
  <c r="T12" i="16"/>
  <c r="AB7" i="16"/>
  <c r="T5" i="16"/>
  <c r="Z201" i="16"/>
  <c r="U190" i="16"/>
  <c r="AC179" i="16"/>
  <c r="X169" i="16"/>
  <c r="Z161" i="16"/>
  <c r="U151" i="16"/>
  <c r="AB141" i="16"/>
  <c r="V132" i="16"/>
  <c r="AA124" i="16"/>
  <c r="X118" i="16"/>
  <c r="AA109" i="16"/>
  <c r="AD100" i="16"/>
  <c r="Z94" i="16"/>
  <c r="W89" i="16"/>
  <c r="W82" i="16"/>
  <c r="S76" i="16"/>
  <c r="W71" i="16"/>
  <c r="S66" i="16"/>
  <c r="AA60" i="16"/>
  <c r="U56" i="16"/>
  <c r="Z50" i="16"/>
  <c r="AA45" i="16"/>
  <c r="AD41" i="16"/>
  <c r="W37" i="16"/>
  <c r="AB32" i="16"/>
  <c r="W29" i="16"/>
  <c r="Z25" i="16"/>
  <c r="AB21" i="16"/>
  <c r="Z18" i="16"/>
  <c r="AC14" i="16"/>
  <c r="AA7" i="16"/>
  <c r="X201" i="16"/>
  <c r="T190" i="16"/>
  <c r="AB179" i="16"/>
  <c r="U169" i="16"/>
  <c r="X161" i="16"/>
  <c r="S151" i="16"/>
  <c r="AA141" i="16"/>
  <c r="S132" i="16"/>
  <c r="X124" i="16"/>
  <c r="AE115" i="16"/>
  <c r="X109" i="16"/>
  <c r="AC100" i="16"/>
  <c r="AC93" i="16"/>
  <c r="AC87" i="16"/>
  <c r="V82" i="16"/>
  <c r="AD75" i="16"/>
  <c r="AA70" i="16"/>
  <c r="AD65" i="16"/>
  <c r="U60" i="16"/>
  <c r="U55" i="16"/>
  <c r="W50" i="16"/>
  <c r="Z45" i="16"/>
  <c r="U41" i="16"/>
  <c r="V37" i="16"/>
  <c r="Z32" i="16"/>
  <c r="AD28" i="16"/>
  <c r="X25" i="16"/>
  <c r="V21" i="16"/>
  <c r="AA17" i="16"/>
  <c r="AB14" i="16"/>
  <c r="AC9" i="16"/>
  <c r="Z7" i="16"/>
  <c r="W201" i="16"/>
  <c r="S190" i="16"/>
  <c r="AA179" i="16"/>
  <c r="AE168" i="16"/>
  <c r="Z158" i="16"/>
  <c r="AE150" i="16"/>
  <c r="Z141" i="16"/>
  <c r="AE131" i="16"/>
  <c r="V123" i="16"/>
  <c r="AC115" i="16"/>
  <c r="W109" i="16"/>
  <c r="AB100" i="16"/>
  <c r="AB93" i="16"/>
  <c r="X87" i="16"/>
  <c r="U82" i="16"/>
  <c r="AC75" i="16"/>
  <c r="X70" i="16"/>
  <c r="AC65" i="16"/>
  <c r="AC59" i="16"/>
  <c r="AC54" i="16"/>
  <c r="V50" i="16"/>
  <c r="V201" i="16"/>
  <c r="AE189" i="16"/>
  <c r="Z179" i="16"/>
  <c r="AC168" i="16"/>
  <c r="W158" i="16"/>
  <c r="AD150" i="16"/>
  <c r="T141" i="16"/>
  <c r="AD131" i="16"/>
  <c r="U123" i="16"/>
  <c r="W115" i="16"/>
  <c r="X107" i="16"/>
  <c r="AA100" i="16"/>
  <c r="AA93" i="16"/>
  <c r="V87" i="16"/>
  <c r="T82" i="16"/>
  <c r="AB75" i="16"/>
  <c r="V70" i="16"/>
  <c r="AB65" i="16"/>
  <c r="AB59" i="16"/>
  <c r="Z54" i="16"/>
  <c r="U50" i="16"/>
  <c r="W45" i="16"/>
  <c r="W40" i="16"/>
  <c r="AA36" i="16"/>
  <c r="W32" i="16"/>
  <c r="Z28" i="16"/>
  <c r="V25" i="16"/>
  <c r="S21" i="16"/>
  <c r="V17" i="16"/>
  <c r="Z14" i="16"/>
  <c r="T9" i="16"/>
  <c r="W7" i="16"/>
  <c r="AD4" i="16"/>
  <c r="U201" i="16"/>
  <c r="AB189" i="16"/>
  <c r="AE178" i="16"/>
  <c r="AB168" i="16"/>
  <c r="U158" i="16"/>
  <c r="W148" i="16"/>
  <c r="S141" i="16"/>
  <c r="AC131" i="16"/>
  <c r="T123" i="16"/>
  <c r="V115" i="16"/>
  <c r="Z106" i="16"/>
  <c r="Z100" i="16"/>
  <c r="Z93" i="16"/>
  <c r="T87" i="16"/>
  <c r="S82" i="16"/>
  <c r="AA75" i="16"/>
  <c r="AE69" i="16"/>
  <c r="AA65" i="16"/>
  <c r="AC197" i="16"/>
  <c r="Z189" i="16"/>
  <c r="AB178" i="16"/>
  <c r="Z168" i="16"/>
  <c r="AE157" i="16"/>
  <c r="S148" i="16"/>
  <c r="T138" i="16"/>
  <c r="AA131" i="16"/>
  <c r="AC122" i="16"/>
  <c r="AC113" i="16"/>
  <c r="T106" i="16"/>
  <c r="AA98" i="16"/>
  <c r="S93" i="16"/>
  <c r="AE86" i="16"/>
  <c r="V80" i="16"/>
  <c r="V75" i="16"/>
  <c r="T69" i="16"/>
  <c r="S64" i="16"/>
  <c r="X59" i="16"/>
  <c r="S54" i="16"/>
  <c r="AD48" i="16"/>
  <c r="AA44" i="16"/>
  <c r="AE39" i="16"/>
  <c r="AC35" i="16"/>
  <c r="T32" i="16"/>
  <c r="AC27" i="16"/>
  <c r="T24" i="16"/>
  <c r="AC20" i="16"/>
  <c r="AE16" i="16"/>
  <c r="AE13" i="16"/>
  <c r="AA11" i="16"/>
  <c r="AC6" i="16"/>
  <c r="AA4" i="16"/>
  <c r="AA189" i="16"/>
  <c r="AA168" i="16"/>
  <c r="U148" i="16"/>
  <c r="AB131" i="16"/>
  <c r="U115" i="16"/>
  <c r="AC98" i="16"/>
  <c r="S87" i="16"/>
  <c r="X75" i="16"/>
  <c r="U64" i="16"/>
  <c r="S57" i="16"/>
  <c r="AB47" i="16"/>
  <c r="AA39" i="16"/>
  <c r="V32" i="16"/>
  <c r="AC26" i="16"/>
  <c r="T20" i="16"/>
  <c r="X14" i="16"/>
  <c r="X10" i="16"/>
  <c r="W6" i="16"/>
  <c r="AE186" i="16"/>
  <c r="X168" i="16"/>
  <c r="Z147" i="16"/>
  <c r="Z131" i="16"/>
  <c r="AB113" i="16"/>
  <c r="T98" i="16"/>
  <c r="AC85" i="16"/>
  <c r="U75" i="16"/>
  <c r="AD63" i="16"/>
  <c r="U54" i="16"/>
  <c r="Z47" i="16"/>
  <c r="Z39" i="16"/>
  <c r="U32" i="16"/>
  <c r="V26" i="16"/>
  <c r="AA19" i="16"/>
  <c r="V10" i="16"/>
  <c r="V6" i="16"/>
  <c r="AD185" i="16"/>
  <c r="W168" i="16"/>
  <c r="X147" i="16"/>
  <c r="AE128" i="16"/>
  <c r="Z113" i="16"/>
  <c r="AE97" i="16"/>
  <c r="AB85" i="16"/>
  <c r="AE74" i="16"/>
  <c r="AB63" i="16"/>
  <c r="T54" i="16"/>
  <c r="X47" i="16"/>
  <c r="X39" i="16"/>
  <c r="S32" i="16"/>
  <c r="S26" i="16"/>
  <c r="W19" i="16"/>
  <c r="AB13" i="16"/>
  <c r="U10" i="16"/>
  <c r="U6" i="16"/>
  <c r="X185" i="16"/>
  <c r="AD167" i="16"/>
  <c r="V147" i="16"/>
  <c r="AB128" i="16"/>
  <c r="X113" i="16"/>
  <c r="AD97" i="16"/>
  <c r="AA85" i="16"/>
  <c r="AC73" i="16"/>
  <c r="AA63" i="16"/>
  <c r="AE53" i="16"/>
  <c r="X45" i="16"/>
  <c r="W39" i="16"/>
  <c r="AE31" i="16"/>
  <c r="W25" i="16"/>
  <c r="U19" i="16"/>
  <c r="Z13" i="16"/>
  <c r="V9" i="16"/>
  <c r="W185" i="16"/>
  <c r="Z166" i="16"/>
  <c r="T147" i="16"/>
  <c r="Z128" i="16"/>
  <c r="W113" i="16"/>
  <c r="AC97" i="16"/>
  <c r="X85" i="16"/>
  <c r="AA73" i="16"/>
  <c r="Z63" i="16"/>
  <c r="AD53" i="16"/>
  <c r="V45" i="16"/>
  <c r="V38" i="16"/>
  <c r="AE30" i="16"/>
  <c r="U25" i="16"/>
  <c r="T19" i="16"/>
  <c r="X13" i="16"/>
  <c r="V185" i="16"/>
  <c r="AD164" i="16"/>
  <c r="S147" i="16"/>
  <c r="W128" i="16"/>
  <c r="V113" i="16"/>
  <c r="AB97" i="16"/>
  <c r="W85" i="16"/>
  <c r="S73" i="16"/>
  <c r="V63" i="16"/>
  <c r="AC53" i="16"/>
  <c r="U45" i="16"/>
  <c r="T38" i="16"/>
  <c r="AC30" i="16"/>
  <c r="V24" i="16"/>
  <c r="S19" i="16"/>
  <c r="W13" i="16"/>
  <c r="U184" i="16"/>
  <c r="U164" i="16"/>
  <c r="W145" i="16"/>
  <c r="V128" i="16"/>
  <c r="AD111" i="16"/>
  <c r="Z97" i="16"/>
  <c r="V85" i="16"/>
  <c r="AD72" i="16"/>
  <c r="T63" i="16"/>
  <c r="T53" i="16"/>
  <c r="W44" i="16"/>
  <c r="AE37" i="16"/>
  <c r="AA30" i="16"/>
  <c r="AE23" i="16"/>
  <c r="AE18" i="16"/>
  <c r="V13" i="16"/>
  <c r="AE183" i="16"/>
  <c r="AE163" i="16"/>
  <c r="V145" i="16"/>
  <c r="T128" i="16"/>
  <c r="S111" i="16"/>
  <c r="X97" i="16"/>
  <c r="X84" i="16"/>
  <c r="AC72" i="16"/>
  <c r="S63" i="16"/>
  <c r="AE52" i="16"/>
  <c r="U44" i="16"/>
  <c r="AD36" i="16"/>
  <c r="X30" i="16"/>
  <c r="AC23" i="16"/>
  <c r="X17" i="16"/>
  <c r="U13" i="16"/>
  <c r="AE4" i="16"/>
  <c r="AC183" i="16"/>
  <c r="T163" i="16"/>
  <c r="U145" i="16"/>
  <c r="AE127" i="16"/>
  <c r="V110" i="16"/>
  <c r="W97" i="16"/>
  <c r="U84" i="16"/>
  <c r="AB72" i="16"/>
  <c r="W62" i="16"/>
  <c r="AD52" i="16"/>
  <c r="AB43" i="16"/>
  <c r="Z36" i="16"/>
  <c r="W30" i="16"/>
  <c r="AB23" i="16"/>
  <c r="T17" i="16"/>
  <c r="T13" i="16"/>
  <c r="AC4" i="16"/>
  <c r="AE197" i="16"/>
  <c r="AC178" i="16"/>
  <c r="S158" i="16"/>
  <c r="AE140" i="16"/>
  <c r="S123" i="16"/>
  <c r="W106" i="16"/>
  <c r="T93" i="16"/>
  <c r="X80" i="16"/>
  <c r="X69" i="16"/>
  <c r="AA59" i="16"/>
  <c r="AE51" i="16"/>
  <c r="V43" i="16"/>
  <c r="AA35" i="16"/>
  <c r="U30" i="16"/>
  <c r="Z23" i="16"/>
  <c r="AD16" i="16"/>
  <c r="AD8" i="16"/>
  <c r="Z4" i="16"/>
  <c r="U196" i="16"/>
  <c r="AA157" i="16"/>
  <c r="V120" i="16"/>
  <c r="S91" i="16"/>
  <c r="AB68" i="16"/>
  <c r="W48" i="16"/>
  <c r="AB34" i="16"/>
  <c r="AC22" i="16"/>
  <c r="X11" i="16"/>
  <c r="D4" i="16"/>
  <c r="D2" i="16" s="1"/>
  <c r="V195" i="16"/>
  <c r="AD155" i="16"/>
  <c r="AA119" i="16"/>
  <c r="AC90" i="16"/>
  <c r="AA68" i="16"/>
  <c r="T48" i="16"/>
  <c r="AA34" i="16"/>
  <c r="T21" i="16"/>
  <c r="W11" i="16"/>
  <c r="U195" i="16"/>
  <c r="AC155" i="16"/>
  <c r="W119" i="16"/>
  <c r="Z90" i="16"/>
  <c r="Z68" i="16"/>
  <c r="S48" i="16"/>
  <c r="Z34" i="16"/>
  <c r="AE20" i="16"/>
  <c r="T195" i="16"/>
  <c r="T154" i="16"/>
  <c r="U119" i="16"/>
  <c r="W90" i="16"/>
  <c r="AC67" i="16"/>
  <c r="AE47" i="16"/>
  <c r="X34" i="16"/>
  <c r="AD20" i="16"/>
  <c r="U194" i="16"/>
  <c r="AB153" i="16"/>
  <c r="T119" i="16"/>
  <c r="V90" i="16"/>
  <c r="T67" i="16"/>
  <c r="AD47" i="16"/>
  <c r="W34" i="16"/>
  <c r="AB20" i="16"/>
  <c r="T194" i="16"/>
  <c r="X152" i="16"/>
  <c r="AE118" i="16"/>
  <c r="U90" i="16"/>
  <c r="AA66" i="16"/>
  <c r="AC47" i="16"/>
  <c r="X32" i="16"/>
  <c r="AA20" i="16"/>
  <c r="AD10" i="16"/>
  <c r="W183" i="16"/>
  <c r="X144" i="16"/>
  <c r="U110" i="16"/>
  <c r="AE82" i="16"/>
  <c r="U62" i="16"/>
  <c r="Z43" i="16"/>
  <c r="V30" i="16"/>
  <c r="S17" i="16"/>
  <c r="AE8" i="16"/>
  <c r="AA178" i="16"/>
  <c r="AD137" i="16"/>
  <c r="S106" i="16"/>
  <c r="AE79" i="16"/>
  <c r="Z59" i="16"/>
  <c r="S43" i="16"/>
  <c r="AB28" i="16"/>
  <c r="AC16" i="16"/>
  <c r="AC8" i="16"/>
  <c r="Z178" i="16"/>
  <c r="AA137" i="16"/>
  <c r="AE105" i="16"/>
  <c r="AB79" i="16"/>
  <c r="W59" i="16"/>
  <c r="Z42" i="16"/>
  <c r="W28" i="16"/>
  <c r="AB16" i="16"/>
  <c r="S175" i="16"/>
  <c r="X137" i="16"/>
  <c r="AB104" i="16"/>
  <c r="W79" i="16"/>
  <c r="Z58" i="16"/>
  <c r="V42" i="16"/>
  <c r="AB27" i="16"/>
  <c r="T16" i="16"/>
  <c r="V137" i="16"/>
  <c r="U79" i="16"/>
  <c r="AA40" i="16"/>
  <c r="S16" i="16"/>
  <c r="T137" i="16"/>
  <c r="T79" i="16"/>
  <c r="U40" i="16"/>
  <c r="Z15" i="16"/>
  <c r="AC135" i="16"/>
  <c r="Z78" i="16"/>
  <c r="S40" i="16"/>
  <c r="W15" i="16"/>
  <c r="AA135" i="16"/>
  <c r="V78" i="16"/>
  <c r="AC39" i="16"/>
  <c r="U15" i="16"/>
  <c r="X135" i="16"/>
  <c r="T78" i="16"/>
  <c r="AB39" i="16"/>
  <c r="AA14" i="16"/>
  <c r="V202" i="16"/>
  <c r="AD127" i="16"/>
  <c r="Z72" i="16"/>
  <c r="S36" i="16"/>
  <c r="S13" i="16"/>
  <c r="S197" i="16"/>
  <c r="AA122" i="16"/>
  <c r="AE68" i="16"/>
  <c r="X35" i="16"/>
  <c r="AB174" i="16"/>
  <c r="AA104" i="16"/>
  <c r="AC57" i="16"/>
  <c r="AA27" i="16"/>
  <c r="AA174" i="16"/>
  <c r="Z104" i="16"/>
  <c r="X57" i="16"/>
  <c r="Z27" i="16"/>
  <c r="T176" i="16"/>
  <c r="AD68" i="16"/>
  <c r="AE22" i="16"/>
  <c r="W173" i="16"/>
  <c r="AC68" i="16"/>
  <c r="V16" i="16"/>
  <c r="V173" i="16"/>
  <c r="U59" i="16"/>
  <c r="U173" i="16"/>
  <c r="V57" i="16"/>
  <c r="S163" i="16"/>
  <c r="U57" i="16"/>
  <c r="AD157" i="16"/>
  <c r="T57" i="16"/>
  <c r="AC157" i="16"/>
  <c r="T52" i="16"/>
  <c r="X122" i="16"/>
  <c r="W42" i="16"/>
  <c r="AE6" i="16"/>
  <c r="AD105" i="16"/>
  <c r="AE34" i="16"/>
  <c r="AA6" i="16"/>
  <c r="V104" i="16"/>
  <c r="AD102" i="16"/>
  <c r="AB102" i="16"/>
  <c r="U96" i="16"/>
  <c r="AE92" i="16"/>
  <c r="AD92" i="16"/>
  <c r="X7" i="16"/>
  <c r="S92" i="16"/>
  <c r="Z79" i="16"/>
  <c r="X6" i="16"/>
  <c r="Z122" i="16"/>
  <c r="X49" i="16"/>
  <c r="AC34" i="16"/>
  <c r="AE27" i="16"/>
  <c r="X27" i="16"/>
  <c r="W27" i="16"/>
  <c r="V27" i="16"/>
  <c r="AA23" i="16"/>
  <c r="X23" i="16"/>
  <c r="W23" i="16"/>
  <c r="AB4" i="16"/>
  <c r="S50" i="16"/>
  <c r="AB157" i="16"/>
  <c r="Z137" i="16"/>
  <c r="AB51" i="16"/>
  <c r="AC196" i="16"/>
  <c r="AD196" i="16"/>
  <c r="X4" i="16"/>
  <c r="D2" i="13"/>
  <c r="H2" i="23"/>
  <c r="V203" i="28"/>
  <c r="AA201" i="28"/>
  <c r="AE199" i="28"/>
  <c r="V198" i="28"/>
  <c r="AA196" i="28"/>
  <c r="AE194" i="28"/>
  <c r="V193" i="28"/>
  <c r="AA191" i="28"/>
  <c r="AE189" i="28"/>
  <c r="V188" i="28"/>
  <c r="AA186" i="28"/>
  <c r="AE184" i="28"/>
  <c r="V183" i="28"/>
  <c r="AA181" i="28"/>
  <c r="AE179" i="28"/>
  <c r="V178" i="28"/>
  <c r="AA176" i="28"/>
  <c r="AE174" i="28"/>
  <c r="V173" i="28"/>
  <c r="AA171" i="28"/>
  <c r="AE169" i="28"/>
  <c r="V168" i="28"/>
  <c r="AA166" i="28"/>
  <c r="AE164" i="28"/>
  <c r="V163" i="28"/>
  <c r="AA161" i="28"/>
  <c r="AE159" i="28"/>
  <c r="V158" i="28"/>
  <c r="AA156" i="28"/>
  <c r="AE154" i="28"/>
  <c r="V153" i="28"/>
  <c r="AA151" i="28"/>
  <c r="AE149" i="28"/>
  <c r="V148" i="28"/>
  <c r="AA146" i="28"/>
  <c r="AE144" i="28"/>
  <c r="V143" i="28"/>
  <c r="AA141" i="28"/>
  <c r="AE139" i="28"/>
  <c r="V138" i="28"/>
  <c r="AA136" i="28"/>
  <c r="AE134" i="28"/>
  <c r="V133" i="28"/>
  <c r="AA131" i="28"/>
  <c r="AB202" i="28"/>
  <c r="AE200" i="28"/>
  <c r="U199" i="28"/>
  <c r="X197" i="28"/>
  <c r="AB195" i="28"/>
  <c r="AE193" i="28"/>
  <c r="U192" i="28"/>
  <c r="X190" i="28"/>
  <c r="AB188" i="28"/>
  <c r="AE186" i="28"/>
  <c r="U185" i="28"/>
  <c r="X183" i="28"/>
  <c r="AB181" i="28"/>
  <c r="AD179" i="28"/>
  <c r="T178" i="28"/>
  <c r="W176" i="28"/>
  <c r="AA174" i="28"/>
  <c r="AD172" i="28"/>
  <c r="T171" i="28"/>
  <c r="W169" i="28"/>
  <c r="AA167" i="28"/>
  <c r="AD165" i="28"/>
  <c r="T164" i="28"/>
  <c r="W162" i="28"/>
  <c r="AA160" i="28"/>
  <c r="AD158" i="28"/>
  <c r="T157" i="28"/>
  <c r="W155" i="28"/>
  <c r="AA153" i="28"/>
  <c r="AD151" i="28"/>
  <c r="T150" i="28"/>
  <c r="W148" i="28"/>
  <c r="Z146" i="28"/>
  <c r="AC144" i="28"/>
  <c r="S143" i="28"/>
  <c r="V141" i="28"/>
  <c r="Z139" i="28"/>
  <c r="AC137" i="28"/>
  <c r="S136" i="28"/>
  <c r="V134" i="28"/>
  <c r="Z132" i="28"/>
  <c r="AC130" i="28"/>
  <c r="T129" i="28"/>
  <c r="X127" i="28"/>
  <c r="AC125" i="28"/>
  <c r="T124" i="28"/>
  <c r="X122" i="28"/>
  <c r="AC120" i="28"/>
  <c r="T119" i="28"/>
  <c r="X117" i="28"/>
  <c r="AC115" i="28"/>
  <c r="T114" i="28"/>
  <c r="X112" i="28"/>
  <c r="AC110" i="28"/>
  <c r="T109" i="28"/>
  <c r="X107" i="28"/>
  <c r="AC105" i="28"/>
  <c r="T104" i="28"/>
  <c r="X102" i="28"/>
  <c r="AC100" i="28"/>
  <c r="T99" i="28"/>
  <c r="X97" i="28"/>
  <c r="AC95" i="28"/>
  <c r="T94" i="28"/>
  <c r="X92" i="28"/>
  <c r="AC90" i="28"/>
  <c r="T89" i="28"/>
  <c r="X87" i="28"/>
  <c r="AC85" i="28"/>
  <c r="T84" i="28"/>
  <c r="X202" i="28"/>
  <c r="AB200" i="28"/>
  <c r="AE198" i="28"/>
  <c r="U197" i="28"/>
  <c r="X195" i="28"/>
  <c r="AB193" i="28"/>
  <c r="AE191" i="28"/>
  <c r="U190" i="28"/>
  <c r="X188" i="28"/>
  <c r="AB186" i="28"/>
  <c r="AD184" i="28"/>
  <c r="T183" i="28"/>
  <c r="W181" i="28"/>
  <c r="AA179" i="28"/>
  <c r="AD177" i="28"/>
  <c r="T176" i="28"/>
  <c r="W174" i="28"/>
  <c r="AA172" i="28"/>
  <c r="AD170" i="28"/>
  <c r="T169" i="28"/>
  <c r="W167" i="28"/>
  <c r="AA165" i="28"/>
  <c r="AD163" i="28"/>
  <c r="T162" i="28"/>
  <c r="W160" i="28"/>
  <c r="AA158" i="28"/>
  <c r="AD156" i="28"/>
  <c r="T155" i="28"/>
  <c r="W153" i="28"/>
  <c r="Z151" i="28"/>
  <c r="AC149" i="28"/>
  <c r="S148" i="28"/>
  <c r="V146" i="28"/>
  <c r="Z144" i="28"/>
  <c r="AC142" i="28"/>
  <c r="S141" i="28"/>
  <c r="V139" i="28"/>
  <c r="Z137" i="28"/>
  <c r="AC135" i="28"/>
  <c r="S134" i="28"/>
  <c r="V132" i="28"/>
  <c r="Z130" i="28"/>
  <c r="AD128" i="28"/>
  <c r="W202" i="28"/>
  <c r="AA200" i="28"/>
  <c r="AD198" i="28"/>
  <c r="T197" i="28"/>
  <c r="W195" i="28"/>
  <c r="AA193" i="28"/>
  <c r="AD191" i="28"/>
  <c r="T190" i="28"/>
  <c r="W188" i="28"/>
  <c r="Z186" i="28"/>
  <c r="AC184" i="28"/>
  <c r="S183" i="28"/>
  <c r="V181" i="28"/>
  <c r="Z179" i="28"/>
  <c r="AC177" i="28"/>
  <c r="S176" i="28"/>
  <c r="V174" i="28"/>
  <c r="Z172" i="28"/>
  <c r="AC170" i="28"/>
  <c r="S169" i="28"/>
  <c r="V167" i="28"/>
  <c r="Z165" i="28"/>
  <c r="AC163" i="28"/>
  <c r="S162" i="28"/>
  <c r="V160" i="28"/>
  <c r="Z158" i="28"/>
  <c r="AC156" i="28"/>
  <c r="S155" i="28"/>
  <c r="U153" i="28"/>
  <c r="X151" i="28"/>
  <c r="AB149" i="28"/>
  <c r="AE147" i="28"/>
  <c r="U146" i="28"/>
  <c r="X144" i="28"/>
  <c r="AB142" i="28"/>
  <c r="AE140" i="28"/>
  <c r="U139" i="28"/>
  <c r="X137" i="28"/>
  <c r="AB135" i="28"/>
  <c r="AE133" i="28"/>
  <c r="U132" i="28"/>
  <c r="X130" i="28"/>
  <c r="AC128" i="28"/>
  <c r="T127" i="28"/>
  <c r="X125" i="28"/>
  <c r="AC123" i="28"/>
  <c r="T122" i="28"/>
  <c r="X120" i="28"/>
  <c r="AC118" i="28"/>
  <c r="T117" i="28"/>
  <c r="X115" i="28"/>
  <c r="AC113" i="28"/>
  <c r="T112" i="28"/>
  <c r="X110" i="28"/>
  <c r="AC108" i="28"/>
  <c r="T107" i="28"/>
  <c r="X105" i="28"/>
  <c r="AC103" i="28"/>
  <c r="T102" i="28"/>
  <c r="X100" i="28"/>
  <c r="AC98" i="28"/>
  <c r="T97" i="28"/>
  <c r="X95" i="28"/>
  <c r="AC93" i="28"/>
  <c r="T92" i="28"/>
  <c r="X90" i="28"/>
  <c r="AC88" i="28"/>
  <c r="T87" i="28"/>
  <c r="X85" i="28"/>
  <c r="AC83" i="28"/>
  <c r="T82" i="28"/>
  <c r="X80" i="28"/>
  <c r="AC78" i="28"/>
  <c r="T77" i="28"/>
  <c r="X75" i="28"/>
  <c r="AC73" i="28"/>
  <c r="AA202" i="28"/>
  <c r="X200" i="28"/>
  <c r="X198" i="28"/>
  <c r="W196" i="28"/>
  <c r="W194" i="28"/>
  <c r="W192" i="28"/>
  <c r="V190" i="28"/>
  <c r="S188" i="28"/>
  <c r="S186" i="28"/>
  <c r="S184" i="28"/>
  <c r="S182" i="28"/>
  <c r="S180" i="28"/>
  <c r="AB177" i="28"/>
  <c r="AB175" i="28"/>
  <c r="AB173" i="28"/>
  <c r="AB171" i="28"/>
  <c r="AA169" i="28"/>
  <c r="Z167" i="28"/>
  <c r="W165" i="28"/>
  <c r="W163" i="28"/>
  <c r="V161" i="28"/>
  <c r="V159" i="28"/>
  <c r="V157" i="28"/>
  <c r="U155" i="28"/>
  <c r="AE152" i="28"/>
  <c r="AE150" i="28"/>
  <c r="AE148" i="28"/>
  <c r="AE146" i="28"/>
  <c r="AD144" i="28"/>
  <c r="AA142" i="28"/>
  <c r="AA140" i="28"/>
  <c r="AA138" i="28"/>
  <c r="Z136" i="28"/>
  <c r="Z134" i="28"/>
  <c r="X132" i="28"/>
  <c r="V130" i="28"/>
  <c r="W128" i="28"/>
  <c r="Z126" i="28"/>
  <c r="AB124" i="28"/>
  <c r="AD122" i="28"/>
  <c r="S121" i="28"/>
  <c r="U119" i="28"/>
  <c r="V117" i="28"/>
  <c r="W115" i="28"/>
  <c r="Z113" i="28"/>
  <c r="AB111" i="28"/>
  <c r="AD109" i="28"/>
  <c r="S108" i="28"/>
  <c r="U106" i="28"/>
  <c r="W104" i="28"/>
  <c r="Z102" i="28"/>
  <c r="AA100" i="28"/>
  <c r="AB98" i="28"/>
  <c r="AD96" i="28"/>
  <c r="S95" i="28"/>
  <c r="U93" i="28"/>
  <c r="W91" i="28"/>
  <c r="Z89" i="28"/>
  <c r="AB87" i="28"/>
  <c r="AD85" i="28"/>
  <c r="AE83" i="28"/>
  <c r="U82" i="28"/>
  <c r="W80" i="28"/>
  <c r="AA78" i="28"/>
  <c r="AD76" i="28"/>
  <c r="T75" i="28"/>
  <c r="W73" i="28"/>
  <c r="AB71" i="28"/>
  <c r="S70" i="28"/>
  <c r="W68" i="28"/>
  <c r="AB66" i="28"/>
  <c r="S65" i="28"/>
  <c r="W63" i="28"/>
  <c r="AB61" i="28"/>
  <c r="S60" i="28"/>
  <c r="W58" i="28"/>
  <c r="AB56" i="28"/>
  <c r="S55" i="28"/>
  <c r="W53" i="28"/>
  <c r="AB51" i="28"/>
  <c r="S50" i="28"/>
  <c r="W48" i="28"/>
  <c r="AB46" i="28"/>
  <c r="S45" i="28"/>
  <c r="W43" i="28"/>
  <c r="AB41" i="28"/>
  <c r="S40" i="28"/>
  <c r="W38" i="28"/>
  <c r="AB36" i="28"/>
  <c r="S35" i="28"/>
  <c r="W33" i="28"/>
  <c r="AB31" i="28"/>
  <c r="S30" i="28"/>
  <c r="W28" i="28"/>
  <c r="AB26" i="28"/>
  <c r="S25" i="28"/>
  <c r="W23" i="28"/>
  <c r="AB21" i="28"/>
  <c r="S20" i="28"/>
  <c r="W18" i="28"/>
  <c r="AB16" i="28"/>
  <c r="S15" i="28"/>
  <c r="AD10" i="28"/>
  <c r="AB9" i="28"/>
  <c r="Z8" i="28"/>
  <c r="Z202" i="28"/>
  <c r="W200" i="28"/>
  <c r="W198" i="28"/>
  <c r="V196" i="28"/>
  <c r="V194" i="28"/>
  <c r="V192" i="28"/>
  <c r="S190" i="28"/>
  <c r="AE187" i="28"/>
  <c r="AE185" i="28"/>
  <c r="AE183" i="28"/>
  <c r="AE181" i="28"/>
  <c r="AC179" i="28"/>
  <c r="AA177" i="28"/>
  <c r="AA175" i="28"/>
  <c r="AA173" i="28"/>
  <c r="Z171" i="28"/>
  <c r="Z169" i="28"/>
  <c r="X167" i="28"/>
  <c r="V165" i="28"/>
  <c r="U163" i="28"/>
  <c r="U161" i="28"/>
  <c r="U159" i="28"/>
  <c r="U157" i="28"/>
  <c r="AD154" i="28"/>
  <c r="AD152" i="28"/>
  <c r="AD150" i="28"/>
  <c r="AD148" i="28"/>
  <c r="AD146" i="28"/>
  <c r="AB144" i="28"/>
  <c r="Z142" i="28"/>
  <c r="Z140" i="28"/>
  <c r="Z138" i="28"/>
  <c r="X136" i="28"/>
  <c r="X134" i="28"/>
  <c r="W132" i="28"/>
  <c r="U130" i="28"/>
  <c r="V128" i="28"/>
  <c r="X126" i="28"/>
  <c r="AA124" i="28"/>
  <c r="AC122" i="28"/>
  <c r="AE120" i="28"/>
  <c r="S119" i="28"/>
  <c r="U117" i="28"/>
  <c r="V115" i="28"/>
  <c r="X113" i="28"/>
  <c r="AA111" i="28"/>
  <c r="AC109" i="28"/>
  <c r="AE107" i="28"/>
  <c r="T106" i="28"/>
  <c r="V104" i="28"/>
  <c r="W102" i="28"/>
  <c r="Z100" i="28"/>
  <c r="AA98" i="28"/>
  <c r="AC96" i="28"/>
  <c r="AE94" i="28"/>
  <c r="T93" i="28"/>
  <c r="V91" i="28"/>
  <c r="X89" i="28"/>
  <c r="AA87" i="28"/>
  <c r="AB85" i="28"/>
  <c r="AD83" i="28"/>
  <c r="S82" i="28"/>
  <c r="V80" i="28"/>
  <c r="Z78" i="28"/>
  <c r="AC76" i="28"/>
  <c r="S75" i="28"/>
  <c r="V73" i="28"/>
  <c r="AA71" i="28"/>
  <c r="AE69" i="28"/>
  <c r="V68" i="28"/>
  <c r="AA66" i="28"/>
  <c r="AE64" i="28"/>
  <c r="V63" i="28"/>
  <c r="AA61" i="28"/>
  <c r="AE59" i="28"/>
  <c r="V58" i="28"/>
  <c r="AA56" i="28"/>
  <c r="AE54" i="28"/>
  <c r="V53" i="28"/>
  <c r="AA51" i="28"/>
  <c r="AE49" i="28"/>
  <c r="V48" i="28"/>
  <c r="AA46" i="28"/>
  <c r="AE44" i="28"/>
  <c r="V43" i="28"/>
  <c r="AA41" i="28"/>
  <c r="AE39" i="28"/>
  <c r="V38" i="28"/>
  <c r="AA36" i="28"/>
  <c r="AE34" i="28"/>
  <c r="V33" i="28"/>
  <c r="AA31" i="28"/>
  <c r="AE29" i="28"/>
  <c r="V28" i="28"/>
  <c r="AA26" i="28"/>
  <c r="AE24" i="28"/>
  <c r="V23" i="28"/>
  <c r="AA21" i="28"/>
  <c r="AE19" i="28"/>
  <c r="V18" i="28"/>
  <c r="AA16" i="28"/>
  <c r="AE11" i="28"/>
  <c r="AC10" i="28"/>
  <c r="AA9" i="28"/>
  <c r="X8" i="28"/>
  <c r="V7" i="28"/>
  <c r="T6" i="28"/>
  <c r="H4" i="28"/>
  <c r="H2" i="28" s="1"/>
  <c r="V202" i="28"/>
  <c r="V200" i="28"/>
  <c r="U198" i="28"/>
  <c r="U196" i="28"/>
  <c r="U194" i="28"/>
  <c r="T192" i="28"/>
  <c r="AD189" i="28"/>
  <c r="AD187" i="28"/>
  <c r="AD185" i="28"/>
  <c r="AD183" i="28"/>
  <c r="AD181" i="28"/>
  <c r="AB179" i="28"/>
  <c r="Z177" i="28"/>
  <c r="Z175" i="28"/>
  <c r="Z173" i="28"/>
  <c r="X171" i="28"/>
  <c r="X169" i="28"/>
  <c r="U167" i="28"/>
  <c r="U165" i="28"/>
  <c r="T163" i="28"/>
  <c r="T161" i="28"/>
  <c r="T159" i="28"/>
  <c r="S157" i="28"/>
  <c r="AC154" i="28"/>
  <c r="AC152" i="28"/>
  <c r="AC150" i="28"/>
  <c r="AC148" i="28"/>
  <c r="AC146" i="28"/>
  <c r="AA144" i="28"/>
  <c r="X142" i="28"/>
  <c r="X140" i="28"/>
  <c r="X138" i="28"/>
  <c r="W136" i="28"/>
  <c r="W134" i="28"/>
  <c r="T132" i="28"/>
  <c r="T130" i="28"/>
  <c r="U128" i="28"/>
  <c r="W126" i="28"/>
  <c r="Z124" i="28"/>
  <c r="AB122" i="28"/>
  <c r="AD120" i="28"/>
  <c r="AE118" i="28"/>
  <c r="S117" i="28"/>
  <c r="U115" i="28"/>
  <c r="W113" i="28"/>
  <c r="Z111" i="28"/>
  <c r="AB109" i="28"/>
  <c r="AD107" i="28"/>
  <c r="S106" i="28"/>
  <c r="U104" i="28"/>
  <c r="V102" i="28"/>
  <c r="W100" i="28"/>
  <c r="Z98" i="28"/>
  <c r="AB96" i="28"/>
  <c r="AD94" i="28"/>
  <c r="S93" i="28"/>
  <c r="U91" i="28"/>
  <c r="W89" i="28"/>
  <c r="Z87" i="28"/>
  <c r="AA85" i="28"/>
  <c r="AB83" i="28"/>
  <c r="AE81" i="28"/>
  <c r="U80" i="28"/>
  <c r="X78" i="28"/>
  <c r="AB76" i="28"/>
  <c r="AE74" i="28"/>
  <c r="U73" i="28"/>
  <c r="Z71" i="28"/>
  <c r="AD69" i="28"/>
  <c r="U68" i="28"/>
  <c r="Z66" i="28"/>
  <c r="AD64" i="28"/>
  <c r="U63" i="28"/>
  <c r="Z61" i="28"/>
  <c r="AD59" i="28"/>
  <c r="U58" i="28"/>
  <c r="Z56" i="28"/>
  <c r="AD54" i="28"/>
  <c r="U53" i="28"/>
  <c r="Z51" i="28"/>
  <c r="AD49" i="28"/>
  <c r="U48" i="28"/>
  <c r="Z46" i="28"/>
  <c r="AD44" i="28"/>
  <c r="U43" i="28"/>
  <c r="Z41" i="28"/>
  <c r="AD39" i="28"/>
  <c r="U38" i="28"/>
  <c r="Z36" i="28"/>
  <c r="AD34" i="28"/>
  <c r="U33" i="28"/>
  <c r="Z31" i="28"/>
  <c r="AD29" i="28"/>
  <c r="U28" i="28"/>
  <c r="Z26" i="28"/>
  <c r="AD24" i="28"/>
  <c r="U202" i="28"/>
  <c r="U200" i="28"/>
  <c r="T198" i="28"/>
  <c r="T196" i="28"/>
  <c r="T194" i="28"/>
  <c r="S192" i="28"/>
  <c r="AC189" i="28"/>
  <c r="AC187" i="28"/>
  <c r="AC185" i="28"/>
  <c r="AC183" i="28"/>
  <c r="AC181" i="28"/>
  <c r="X179" i="28"/>
  <c r="X177" i="28"/>
  <c r="X175" i="28"/>
  <c r="X173" i="28"/>
  <c r="W171" i="28"/>
  <c r="V169" i="28"/>
  <c r="T167" i="28"/>
  <c r="T165" i="28"/>
  <c r="S163" i="28"/>
  <c r="S161" i="28"/>
  <c r="S159" i="28"/>
  <c r="AE156" i="28"/>
  <c r="AB154" i="28"/>
  <c r="AB152" i="28"/>
  <c r="AB150" i="28"/>
  <c r="AB148" i="28"/>
  <c r="AB146" i="28"/>
  <c r="W144" i="28"/>
  <c r="W142" i="28"/>
  <c r="W140" i="28"/>
  <c r="W138" i="28"/>
  <c r="V136" i="28"/>
  <c r="U134" i="28"/>
  <c r="S132" i="28"/>
  <c r="S130" i="28"/>
  <c r="T128" i="28"/>
  <c r="V126" i="28"/>
  <c r="X124" i="28"/>
  <c r="AA122" i="28"/>
  <c r="AB120" i="28"/>
  <c r="AD118" i="28"/>
  <c r="AE116" i="28"/>
  <c r="T115" i="28"/>
  <c r="V113" i="28"/>
  <c r="X111" i="28"/>
  <c r="AA109" i="28"/>
  <c r="AC107" i="28"/>
  <c r="AE105" i="28"/>
  <c r="S104" i="28"/>
  <c r="U102" i="28"/>
  <c r="V100" i="28"/>
  <c r="X98" i="28"/>
  <c r="AA96" i="28"/>
  <c r="AC94" i="28"/>
  <c r="AE92" i="28"/>
  <c r="T91" i="28"/>
  <c r="V89" i="28"/>
  <c r="W87" i="28"/>
  <c r="Z85" i="28"/>
  <c r="AA83" i="28"/>
  <c r="AD81" i="28"/>
  <c r="T80" i="28"/>
  <c r="W78" i="28"/>
  <c r="AA76" i="28"/>
  <c r="AD74" i="28"/>
  <c r="T73" i="28"/>
  <c r="X71" i="28"/>
  <c r="AC69" i="28"/>
  <c r="T68" i="28"/>
  <c r="X66" i="28"/>
  <c r="AC64" i="28"/>
  <c r="T63" i="28"/>
  <c r="X61" i="28"/>
  <c r="AC59" i="28"/>
  <c r="T58" i="28"/>
  <c r="X56" i="28"/>
  <c r="AC54" i="28"/>
  <c r="T53" i="28"/>
  <c r="X51" i="28"/>
  <c r="AC49" i="28"/>
  <c r="T48" i="28"/>
  <c r="X46" i="28"/>
  <c r="AC44" i="28"/>
  <c r="T43" i="28"/>
  <c r="X41" i="28"/>
  <c r="AC39" i="28"/>
  <c r="T38" i="28"/>
  <c r="X36" i="28"/>
  <c r="AC34" i="28"/>
  <c r="T33" i="28"/>
  <c r="X31" i="28"/>
  <c r="AC29" i="28"/>
  <c r="T28" i="28"/>
  <c r="X26" i="28"/>
  <c r="AC24" i="28"/>
  <c r="T202" i="28"/>
  <c r="T200" i="28"/>
  <c r="S198" i="28"/>
  <c r="S196" i="28"/>
  <c r="S194" i="28"/>
  <c r="AA203" i="28"/>
  <c r="Z201" i="28"/>
  <c r="Z199" i="28"/>
  <c r="Z197" i="28"/>
  <c r="V195" i="28"/>
  <c r="U193" i="28"/>
  <c r="U191" i="28"/>
  <c r="U189" i="28"/>
  <c r="U187" i="28"/>
  <c r="T185" i="28"/>
  <c r="AD182" i="28"/>
  <c r="AD180" i="28"/>
  <c r="AD178" i="28"/>
  <c r="AD176" i="28"/>
  <c r="AC174" i="28"/>
  <c r="AB172" i="28"/>
  <c r="Z170" i="28"/>
  <c r="Z168" i="28"/>
  <c r="X166" i="28"/>
  <c r="X164" i="28"/>
  <c r="X162" i="28"/>
  <c r="U160" i="28"/>
  <c r="T158" i="28"/>
  <c r="T156" i="28"/>
  <c r="T154" i="28"/>
  <c r="T152" i="28"/>
  <c r="S150" i="28"/>
  <c r="AC147" i="28"/>
  <c r="AC145" i="28"/>
  <c r="AC143" i="28"/>
  <c r="AC141" i="28"/>
  <c r="AB139" i="28"/>
  <c r="AA137" i="28"/>
  <c r="X135" i="28"/>
  <c r="X133" i="28"/>
  <c r="W131" i="28"/>
  <c r="X129" i="28"/>
  <c r="Z127" i="28"/>
  <c r="AA125" i="28"/>
  <c r="AB123" i="28"/>
  <c r="AD121" i="28"/>
  <c r="S120" i="28"/>
  <c r="U118" i="28"/>
  <c r="W116" i="28"/>
  <c r="Z114" i="28"/>
  <c r="AB112" i="28"/>
  <c r="AD110" i="28"/>
  <c r="AE108" i="28"/>
  <c r="S107" i="28"/>
  <c r="U105" i="28"/>
  <c r="W103" i="28"/>
  <c r="Z101" i="28"/>
  <c r="AB99" i="28"/>
  <c r="AD97" i="28"/>
  <c r="S96" i="28"/>
  <c r="U94" i="28"/>
  <c r="V92" i="28"/>
  <c r="W90" i="28"/>
  <c r="Z88" i="28"/>
  <c r="AB86" i="28"/>
  <c r="AD84" i="28"/>
  <c r="S83" i="28"/>
  <c r="V81" i="28"/>
  <c r="Z79" i="28"/>
  <c r="AC77" i="28"/>
  <c r="S76" i="28"/>
  <c r="V74" i="28"/>
  <c r="Z72" i="28"/>
  <c r="AD70" i="28"/>
  <c r="U69" i="28"/>
  <c r="Z67" i="28"/>
  <c r="AD65" i="28"/>
  <c r="U64" i="28"/>
  <c r="Z62" i="28"/>
  <c r="AD60" i="28"/>
  <c r="U59" i="28"/>
  <c r="Z57" i="28"/>
  <c r="AD55" i="28"/>
  <c r="AD202" i="28"/>
  <c r="AA199" i="28"/>
  <c r="AC196" i="28"/>
  <c r="Z193" i="28"/>
  <c r="AE190" i="28"/>
  <c r="U188" i="28"/>
  <c r="X185" i="28"/>
  <c r="AA182" i="28"/>
  <c r="U180" i="28"/>
  <c r="T177" i="28"/>
  <c r="X174" i="28"/>
  <c r="AD171" i="28"/>
  <c r="AC168" i="28"/>
  <c r="U166" i="28"/>
  <c r="Z163" i="28"/>
  <c r="AB160" i="28"/>
  <c r="AD157" i="28"/>
  <c r="X155" i="28"/>
  <c r="W152" i="28"/>
  <c r="Z149" i="28"/>
  <c r="T147" i="28"/>
  <c r="S144" i="28"/>
  <c r="X141" i="28"/>
  <c r="AC138" i="28"/>
  <c r="AD135" i="28"/>
  <c r="T133" i="28"/>
  <c r="AA130" i="28"/>
  <c r="AC127" i="28"/>
  <c r="V125" i="28"/>
  <c r="S123" i="28"/>
  <c r="V120" i="28"/>
  <c r="AE117" i="28"/>
  <c r="AA115" i="28"/>
  <c r="AE112" i="28"/>
  <c r="Z110" i="28"/>
  <c r="U108" i="28"/>
  <c r="Z105" i="28"/>
  <c r="T103" i="28"/>
  <c r="AD100" i="28"/>
  <c r="T98" i="28"/>
  <c r="AB95" i="28"/>
  <c r="W93" i="28"/>
  <c r="AB90" i="28"/>
  <c r="V88" i="28"/>
  <c r="S86" i="28"/>
  <c r="V83" i="28"/>
  <c r="S81" i="28"/>
  <c r="AD78" i="28"/>
  <c r="V76" i="28"/>
  <c r="S74" i="28"/>
  <c r="AD71" i="28"/>
  <c r="X69" i="28"/>
  <c r="V67" i="28"/>
  <c r="U65" i="28"/>
  <c r="AC62" i="28"/>
  <c r="AA60" i="28"/>
  <c r="Z58" i="28"/>
  <c r="T56" i="28"/>
  <c r="S54" i="28"/>
  <c r="S52" i="28"/>
  <c r="AB49" i="28"/>
  <c r="AB47" i="28"/>
  <c r="AB45" i="28"/>
  <c r="AB43" i="28"/>
  <c r="W41" i="28"/>
  <c r="W39" i="28"/>
  <c r="W37" i="28"/>
  <c r="W35" i="28"/>
  <c r="S33" i="28"/>
  <c r="S31" i="28"/>
  <c r="S29" i="28"/>
  <c r="S27" i="28"/>
  <c r="AB24" i="28"/>
  <c r="AD22" i="28"/>
  <c r="S21" i="28"/>
  <c r="U19" i="28"/>
  <c r="W17" i="28"/>
  <c r="Z15" i="28"/>
  <c r="U14" i="28"/>
  <c r="AD11" i="28"/>
  <c r="Z10" i="28"/>
  <c r="U9" i="28"/>
  <c r="AD5" i="28"/>
  <c r="AA4" i="28"/>
  <c r="AC202" i="28"/>
  <c r="X199" i="28"/>
  <c r="AB196" i="28"/>
  <c r="X193" i="28"/>
  <c r="AD190" i="28"/>
  <c r="T188" i="28"/>
  <c r="W185" i="28"/>
  <c r="Z182" i="28"/>
  <c r="T180" i="28"/>
  <c r="S177" i="28"/>
  <c r="U174" i="28"/>
  <c r="AC171" i="28"/>
  <c r="AB168" i="28"/>
  <c r="T166" i="28"/>
  <c r="X163" i="28"/>
  <c r="Z160" i="28"/>
  <c r="AC157" i="28"/>
  <c r="V155" i="28"/>
  <c r="V152" i="28"/>
  <c r="X149" i="28"/>
  <c r="S147" i="28"/>
  <c r="AE143" i="28"/>
  <c r="W141" i="28"/>
  <c r="AB138" i="28"/>
  <c r="AA135" i="28"/>
  <c r="S133" i="28"/>
  <c r="W130" i="28"/>
  <c r="AB127" i="28"/>
  <c r="U125" i="28"/>
  <c r="AE122" i="28"/>
  <c r="U120" i="28"/>
  <c r="AD117" i="28"/>
  <c r="Z115" i="28"/>
  <c r="AD112" i="28"/>
  <c r="W110" i="28"/>
  <c r="T108" i="28"/>
  <c r="W105" i="28"/>
  <c r="S103" i="28"/>
  <c r="AB100" i="28"/>
  <c r="S98" i="28"/>
  <c r="AA95" i="28"/>
  <c r="V93" i="28"/>
  <c r="S202" i="28"/>
  <c r="W199" i="28"/>
  <c r="Z196" i="28"/>
  <c r="W193" i="28"/>
  <c r="AC190" i="28"/>
  <c r="AB187" i="28"/>
  <c r="V185" i="28"/>
  <c r="X182" i="28"/>
  <c r="W179" i="28"/>
  <c r="AE176" i="28"/>
  <c r="T174" i="28"/>
  <c r="V171" i="28"/>
  <c r="AA168" i="28"/>
  <c r="S166" i="28"/>
  <c r="AE162" i="28"/>
  <c r="X160" i="28"/>
  <c r="AB157" i="28"/>
  <c r="AA154" i="28"/>
  <c r="U152" i="28"/>
  <c r="W149" i="28"/>
  <c r="X146" i="28"/>
  <c r="AD143" i="28"/>
  <c r="U141" i="28"/>
  <c r="U138" i="28"/>
  <c r="Z135" i="28"/>
  <c r="AE132" i="28"/>
  <c r="AE129" i="28"/>
  <c r="AA127" i="28"/>
  <c r="T125" i="28"/>
  <c r="Z122" i="28"/>
  <c r="T120" i="28"/>
  <c r="AC117" i="28"/>
  <c r="S115" i="28"/>
  <c r="AC112" i="28"/>
  <c r="V110" i="28"/>
  <c r="AB107" i="28"/>
  <c r="V105" i="28"/>
  <c r="AE102" i="28"/>
  <c r="U100" i="28"/>
  <c r="AE97" i="28"/>
  <c r="Z95" i="28"/>
  <c r="AD92" i="28"/>
  <c r="Z90" i="28"/>
  <c r="T88" i="28"/>
  <c r="W85" i="28"/>
  <c r="T83" i="28"/>
  <c r="AD80" i="28"/>
  <c r="V78" i="28"/>
  <c r="T76" i="28"/>
  <c r="AD73" i="28"/>
  <c r="W71" i="28"/>
  <c r="V69" i="28"/>
  <c r="T67" i="28"/>
  <c r="AB64" i="28"/>
  <c r="AA62" i="28"/>
  <c r="X60" i="28"/>
  <c r="S58" i="28"/>
  <c r="AE55" i="28"/>
  <c r="AD53" i="28"/>
  <c r="AD51" i="28"/>
  <c r="Z49" i="28"/>
  <c r="Z47" i="28"/>
  <c r="Z45" i="28"/>
  <c r="Z43" i="28"/>
  <c r="U41" i="28"/>
  <c r="U39" i="28"/>
  <c r="U37" i="28"/>
  <c r="U35" i="28"/>
  <c r="AD32" i="28"/>
  <c r="AD30" i="28"/>
  <c r="AD28" i="28"/>
  <c r="AD26" i="28"/>
  <c r="Z24" i="28"/>
  <c r="AB22" i="28"/>
  <c r="AD20" i="28"/>
  <c r="S19" i="28"/>
  <c r="U17" i="28"/>
  <c r="W15" i="28"/>
  <c r="S14" i="28"/>
  <c r="AB11" i="28"/>
  <c r="W10" i="28"/>
  <c r="S9" i="28"/>
  <c r="AE6" i="28"/>
  <c r="AB5" i="28"/>
  <c r="X4" i="28"/>
  <c r="AE201" i="28"/>
  <c r="V199" i="28"/>
  <c r="X196" i="28"/>
  <c r="T193" i="28"/>
  <c r="AB190" i="28"/>
  <c r="AA187" i="28"/>
  <c r="S185" i="28"/>
  <c r="W182" i="28"/>
  <c r="V179" i="28"/>
  <c r="AC176" i="28"/>
  <c r="S174" i="28"/>
  <c r="U171" i="28"/>
  <c r="X168" i="28"/>
  <c r="AE165" i="28"/>
  <c r="AD162" i="28"/>
  <c r="T160" i="28"/>
  <c r="AA157" i="28"/>
  <c r="Z154" i="28"/>
  <c r="S152" i="28"/>
  <c r="V149" i="28"/>
  <c r="W146" i="28"/>
  <c r="AB143" i="28"/>
  <c r="T141" i="28"/>
  <c r="T138" i="28"/>
  <c r="W135" i="28"/>
  <c r="AD132" i="28"/>
  <c r="AD129" i="28"/>
  <c r="W127" i="28"/>
  <c r="S125" i="28"/>
  <c r="W122" i="28"/>
  <c r="AE119" i="28"/>
  <c r="AB117" i="28"/>
  <c r="AE114" i="28"/>
  <c r="AA112" i="28"/>
  <c r="U110" i="28"/>
  <c r="AA107" i="28"/>
  <c r="T105" i="28"/>
  <c r="AD201" i="28"/>
  <c r="T199" i="28"/>
  <c r="AE195" i="28"/>
  <c r="S193" i="28"/>
  <c r="AA190" i="28"/>
  <c r="Z187" i="28"/>
  <c r="AB184" i="28"/>
  <c r="V182" i="28"/>
  <c r="U179" i="28"/>
  <c r="AB176" i="28"/>
  <c r="AE173" i="28"/>
  <c r="S171" i="28"/>
  <c r="W168" i="28"/>
  <c r="AC165" i="28"/>
  <c r="AC162" i="28"/>
  <c r="S160" i="28"/>
  <c r="Z157" i="28"/>
  <c r="X154" i="28"/>
  <c r="AE151" i="28"/>
  <c r="U149" i="28"/>
  <c r="T146" i="28"/>
  <c r="AA143" i="28"/>
  <c r="AD140" i="28"/>
  <c r="S138" i="28"/>
  <c r="V135" i="28"/>
  <c r="AC132" i="28"/>
  <c r="AC129" i="28"/>
  <c r="V127" i="28"/>
  <c r="AE124" i="28"/>
  <c r="V122" i="28"/>
  <c r="AD119" i="28"/>
  <c r="AA117" i="28"/>
  <c r="AD114" i="28"/>
  <c r="Z112" i="28"/>
  <c r="T110" i="28"/>
  <c r="Z107" i="28"/>
  <c r="W201" i="28"/>
  <c r="AA198" i="28"/>
  <c r="Z195" i="28"/>
  <c r="AB192" i="28"/>
  <c r="AA189" i="28"/>
  <c r="T187" i="28"/>
  <c r="W184" i="28"/>
  <c r="X181" i="28"/>
  <c r="AC178" i="28"/>
  <c r="U176" i="28"/>
  <c r="U173" i="28"/>
  <c r="X170" i="28"/>
  <c r="AE167" i="28"/>
  <c r="AD164" i="28"/>
  <c r="V162" i="28"/>
  <c r="AA159" i="28"/>
  <c r="Z156" i="28"/>
  <c r="S154" i="28"/>
  <c r="AD203" i="28"/>
  <c r="U201" i="28"/>
  <c r="AE197" i="28"/>
  <c r="T195" i="28"/>
  <c r="Z192" i="28"/>
  <c r="X189" i="28"/>
  <c r="AD186" i="28"/>
  <c r="U184" i="28"/>
  <c r="T181" i="28"/>
  <c r="AA178" i="28"/>
  <c r="AD175" i="28"/>
  <c r="S173" i="28"/>
  <c r="V170" i="28"/>
  <c r="AC167" i="28"/>
  <c r="AB164" i="28"/>
  <c r="AE161" i="28"/>
  <c r="X159" i="28"/>
  <c r="W156" i="28"/>
  <c r="AD153" i="28"/>
  <c r="T151" i="28"/>
  <c r="U148" i="28"/>
  <c r="Z145" i="28"/>
  <c r="AE142" i="28"/>
  <c r="S140" i="28"/>
  <c r="U137" i="28"/>
  <c r="AB134" i="28"/>
  <c r="AB131" i="28"/>
  <c r="U129" i="28"/>
  <c r="AB126" i="28"/>
  <c r="S124" i="28"/>
  <c r="AA121" i="28"/>
  <c r="W119" i="28"/>
  <c r="AA116" i="28"/>
  <c r="V114" i="28"/>
  <c r="AD111" i="28"/>
  <c r="V109" i="28"/>
  <c r="AC106" i="28"/>
  <c r="Z104" i="28"/>
  <c r="AC101" i="28"/>
  <c r="X99" i="28"/>
  <c r="S97" i="28"/>
  <c r="X94" i="28"/>
  <c r="AE91" i="28"/>
  <c r="AB89" i="28"/>
  <c r="AE86" i="28"/>
  <c r="AA84" i="28"/>
  <c r="W82" i="28"/>
  <c r="AC79" i="28"/>
  <c r="Z77" i="28"/>
  <c r="V75" i="28"/>
  <c r="AC72" i="28"/>
  <c r="AA70" i="28"/>
  <c r="Z68" i="28"/>
  <c r="T66" i="28"/>
  <c r="AE63" i="28"/>
  <c r="AD61" i="28"/>
  <c r="X59" i="28"/>
  <c r="V57" i="28"/>
  <c r="U55" i="28"/>
  <c r="AD52" i="28"/>
  <c r="AD50" i="28"/>
  <c r="AD48" i="28"/>
  <c r="AD46" i="28"/>
  <c r="Z44" i="28"/>
  <c r="Z42" i="28"/>
  <c r="Z40" i="28"/>
  <c r="Z38" i="28"/>
  <c r="U36" i="28"/>
  <c r="U34" i="28"/>
  <c r="U32" i="28"/>
  <c r="U30" i="28"/>
  <c r="AD27" i="28"/>
  <c r="AD25" i="28"/>
  <c r="AD23" i="28"/>
  <c r="S22" i="28"/>
  <c r="U20" i="28"/>
  <c r="U18" i="28"/>
  <c r="W16" i="28"/>
  <c r="AB13" i="28"/>
  <c r="W12" i="28"/>
  <c r="S11" i="28"/>
  <c r="AD8" i="28"/>
  <c r="Z7" i="28"/>
  <c r="V6" i="28"/>
  <c r="S5" i="28"/>
  <c r="G4" i="28"/>
  <c r="G2" i="28" s="1"/>
  <c r="AC201" i="28"/>
  <c r="AA197" i="28"/>
  <c r="AD192" i="28"/>
  <c r="AE188" i="28"/>
  <c r="X184" i="28"/>
  <c r="Z180" i="28"/>
  <c r="AE175" i="28"/>
  <c r="T172" i="28"/>
  <c r="AB167" i="28"/>
  <c r="AB163" i="28"/>
  <c r="AE158" i="28"/>
  <c r="Z155" i="28"/>
  <c r="AA150" i="28"/>
  <c r="V147" i="28"/>
  <c r="T143" i="28"/>
  <c r="T139" i="28"/>
  <c r="S135" i="28"/>
  <c r="U131" i="28"/>
  <c r="U127" i="28"/>
  <c r="AD123" i="28"/>
  <c r="Z120" i="28"/>
  <c r="AB116" i="28"/>
  <c r="AA113" i="28"/>
  <c r="Z109" i="28"/>
  <c r="X106" i="28"/>
  <c r="U103" i="28"/>
  <c r="AD99" i="28"/>
  <c r="AE96" i="28"/>
  <c r="AD93" i="28"/>
  <c r="AD90" i="28"/>
  <c r="AE87" i="28"/>
  <c r="AE84" i="28"/>
  <c r="V82" i="28"/>
  <c r="W79" i="28"/>
  <c r="Z76" i="28"/>
  <c r="AE73" i="28"/>
  <c r="T71" i="28"/>
  <c r="AB68" i="28"/>
  <c r="AE65" i="28"/>
  <c r="Z63" i="28"/>
  <c r="AC60" i="28"/>
  <c r="AE57" i="28"/>
  <c r="Z55" i="28"/>
  <c r="AE52" i="28"/>
  <c r="AA50" i="28"/>
  <c r="S48" i="28"/>
  <c r="AC45" i="28"/>
  <c r="S43" i="28"/>
  <c r="AC40" i="28"/>
  <c r="X38" i="28"/>
  <c r="AD35" i="28"/>
  <c r="AA33" i="28"/>
  <c r="AE30" i="28"/>
  <c r="AA28" i="28"/>
  <c r="S26" i="28"/>
  <c r="AB23" i="28"/>
  <c r="X21" i="28"/>
  <c r="W19" i="28"/>
  <c r="T17" i="28"/>
  <c r="AC13" i="28"/>
  <c r="T12" i="28"/>
  <c r="V9" i="28"/>
  <c r="Z6" i="28"/>
  <c r="C4" i="28"/>
  <c r="C2" i="28" s="1"/>
  <c r="AB201" i="28"/>
  <c r="W197" i="28"/>
  <c r="AC192" i="28"/>
  <c r="AD188" i="28"/>
  <c r="V184" i="28"/>
  <c r="X180" i="28"/>
  <c r="AC175" i="28"/>
  <c r="S172" i="28"/>
  <c r="S167" i="28"/>
  <c r="AA163" i="28"/>
  <c r="AC158" i="28"/>
  <c r="W154" i="28"/>
  <c r="Z150" i="28"/>
  <c r="U147" i="28"/>
  <c r="AD142" i="28"/>
  <c r="S139" i="28"/>
  <c r="AD134" i="28"/>
  <c r="T131" i="28"/>
  <c r="S127" i="28"/>
  <c r="AA123" i="28"/>
  <c r="W120" i="28"/>
  <c r="Z116" i="28"/>
  <c r="U113" i="28"/>
  <c r="X109" i="28"/>
  <c r="W106" i="28"/>
  <c r="AD102" i="28"/>
  <c r="AC99" i="28"/>
  <c r="Z96" i="28"/>
  <c r="AB93" i="28"/>
  <c r="AA90" i="28"/>
  <c r="AD87" i="28"/>
  <c r="AC84" i="28"/>
  <c r="AC81" i="28"/>
  <c r="V79" i="28"/>
  <c r="X76" i="28"/>
  <c r="AB73" i="28"/>
  <c r="S71" i="28"/>
  <c r="AA68" i="28"/>
  <c r="AC65" i="28"/>
  <c r="X63" i="28"/>
  <c r="AB60" i="28"/>
  <c r="AD57" i="28"/>
  <c r="X55" i="28"/>
  <c r="AC52" i="28"/>
  <c r="Z50" i="28"/>
  <c r="AE47" i="28"/>
  <c r="AA45" i="28"/>
  <c r="AE42" i="28"/>
  <c r="AB40" i="28"/>
  <c r="S38" i="28"/>
  <c r="AC35" i="28"/>
  <c r="Z33" i="28"/>
  <c r="AC30" i="28"/>
  <c r="Z28" i="28"/>
  <c r="AE25" i="28"/>
  <c r="AA23" i="28"/>
  <c r="W21" i="28"/>
  <c r="V19" i="28"/>
  <c r="S17" i="28"/>
  <c r="AA13" i="28"/>
  <c r="S12" i="28"/>
  <c r="AE10" i="28"/>
  <c r="T9" i="28"/>
  <c r="AE7" i="28"/>
  <c r="X6" i="28"/>
  <c r="X201" i="28"/>
  <c r="V197" i="28"/>
  <c r="AA192" i="28"/>
  <c r="AC188" i="28"/>
  <c r="T184" i="28"/>
  <c r="W180" i="28"/>
  <c r="W175" i="28"/>
  <c r="AE171" i="28"/>
  <c r="AE166" i="28"/>
  <c r="AB162" i="28"/>
  <c r="AB158" i="28"/>
  <c r="V154" i="28"/>
  <c r="X150" i="28"/>
  <c r="S146" i="28"/>
  <c r="V142" i="28"/>
  <c r="AE138" i="28"/>
  <c r="AC134" i="28"/>
  <c r="S131" i="28"/>
  <c r="AE126" i="28"/>
  <c r="Z123" i="28"/>
  <c r="AC119" i="28"/>
  <c r="X116" i="28"/>
  <c r="T113" i="28"/>
  <c r="W109" i="28"/>
  <c r="V106" i="28"/>
  <c r="AC102" i="28"/>
  <c r="AA99" i="28"/>
  <c r="X96" i="28"/>
  <c r="AA93" i="28"/>
  <c r="V90" i="28"/>
  <c r="AC87" i="28"/>
  <c r="AB84" i="28"/>
  <c r="AB81" i="28"/>
  <c r="U79" i="28"/>
  <c r="W76" i="28"/>
  <c r="AA73" i="28"/>
  <c r="AE70" i="28"/>
  <c r="X68" i="28"/>
  <c r="AB65" i="28"/>
  <c r="S63" i="28"/>
  <c r="Z60" i="28"/>
  <c r="AC57" i="28"/>
  <c r="W55" i="28"/>
  <c r="AB52" i="28"/>
  <c r="X50" i="28"/>
  <c r="AD47" i="28"/>
  <c r="X45" i="28"/>
  <c r="AD42" i="28"/>
  <c r="AA40" i="28"/>
  <c r="AE37" i="28"/>
  <c r="AB35" i="28"/>
  <c r="X33" i="28"/>
  <c r="AB30" i="28"/>
  <c r="X28" i="28"/>
  <c r="AC25" i="28"/>
  <c r="Z23" i="28"/>
  <c r="V21" i="28"/>
  <c r="T19" i="28"/>
  <c r="AE16" i="28"/>
  <c r="Z13" i="28"/>
  <c r="AB10" i="28"/>
  <c r="AD7" i="28"/>
  <c r="W6" i="28"/>
  <c r="V201" i="28"/>
  <c r="S197" i="28"/>
  <c r="X192" i="28"/>
  <c r="AA188" i="28"/>
  <c r="AB183" i="28"/>
  <c r="V180" i="28"/>
  <c r="V175" i="28"/>
  <c r="AE170" i="28"/>
  <c r="AD166" i="28"/>
  <c r="AA162" i="28"/>
  <c r="X158" i="28"/>
  <c r="U154" i="28"/>
  <c r="W150" i="28"/>
  <c r="AE145" i="28"/>
  <c r="U142" i="28"/>
  <c r="AD138" i="28"/>
  <c r="AA134" i="28"/>
  <c r="AE130" i="28"/>
  <c r="AD126" i="28"/>
  <c r="X123" i="28"/>
  <c r="AB119" i="28"/>
  <c r="V116" i="28"/>
  <c r="S113" i="28"/>
  <c r="U109" i="28"/>
  <c r="AD105" i="28"/>
  <c r="AB102" i="28"/>
  <c r="Z99" i="28"/>
  <c r="W96" i="28"/>
  <c r="Z93" i="28"/>
  <c r="U90" i="28"/>
  <c r="V87" i="28"/>
  <c r="Z84" i="28"/>
  <c r="AA81" i="28"/>
  <c r="T79" i="28"/>
  <c r="U76" i="28"/>
  <c r="Z73" i="28"/>
  <c r="AC70" i="28"/>
  <c r="S68" i="28"/>
  <c r="AA65" i="28"/>
  <c r="AE62" i="28"/>
  <c r="W60" i="28"/>
  <c r="AB57" i="28"/>
  <c r="V55" i="28"/>
  <c r="AA52" i="28"/>
  <c r="W50" i="28"/>
  <c r="AC47" i="28"/>
  <c r="W45" i="28"/>
  <c r="AC42" i="28"/>
  <c r="X40" i="28"/>
  <c r="AD37" i="28"/>
  <c r="AA35" i="28"/>
  <c r="AE32" i="28"/>
  <c r="AA30" i="28"/>
  <c r="S28" i="28"/>
  <c r="AB25" i="28"/>
  <c r="X23" i="28"/>
  <c r="U21" i="28"/>
  <c r="AE18" i="28"/>
  <c r="AD16" i="28"/>
  <c r="X13" i="28"/>
  <c r="AA10" i="28"/>
  <c r="AC7" i="28"/>
  <c r="U6" i="28"/>
  <c r="T201" i="28"/>
  <c r="AE196" i="28"/>
  <c r="AC191" i="28"/>
  <c r="Z188" i="28"/>
  <c r="AA183" i="28"/>
  <c r="T179" i="28"/>
  <c r="U175" i="28"/>
  <c r="AB170" i="28"/>
  <c r="AC166" i="28"/>
  <c r="Z162" i="28"/>
  <c r="W158" i="28"/>
  <c r="AE153" i="28"/>
  <c r="V150" i="28"/>
  <c r="AD145" i="28"/>
  <c r="T142" i="28"/>
  <c r="AE137" i="28"/>
  <c r="T134" i="28"/>
  <c r="AD130" i="28"/>
  <c r="AC126" i="28"/>
  <c r="W123" i="28"/>
  <c r="AA119" i="28"/>
  <c r="U116" i="28"/>
  <c r="W112" i="28"/>
  <c r="S109" i="28"/>
  <c r="AB105" i="28"/>
  <c r="AA102" i="28"/>
  <c r="W99" i="28"/>
  <c r="V96" i="28"/>
  <c r="X93" i="28"/>
  <c r="T90" i="28"/>
  <c r="U87" i="28"/>
  <c r="X84" i="28"/>
  <c r="Z81" i="28"/>
  <c r="S79" i="28"/>
  <c r="AE75" i="28"/>
  <c r="X73" i="28"/>
  <c r="AB70" i="28"/>
  <c r="AE67" i="28"/>
  <c r="Z65" i="28"/>
  <c r="AD62" i="28"/>
  <c r="V60" i="28"/>
  <c r="AA57" i="28"/>
  <c r="T55" i="28"/>
  <c r="Z52" i="28"/>
  <c r="V50" i="28"/>
  <c r="AA47" i="28"/>
  <c r="V45" i="28"/>
  <c r="AB42" i="28"/>
  <c r="W40" i="28"/>
  <c r="AC37" i="28"/>
  <c r="Z35" i="28"/>
  <c r="AC32" i="28"/>
  <c r="Z30" i="28"/>
  <c r="AE27" i="28"/>
  <c r="AA25" i="28"/>
  <c r="U23" i="28"/>
  <c r="T21" i="28"/>
  <c r="AD18" i="28"/>
  <c r="AC16" i="28"/>
  <c r="AE14" i="28"/>
  <c r="W13" i="28"/>
  <c r="X10" i="28"/>
  <c r="AB7" i="28"/>
  <c r="S6" i="28"/>
  <c r="S201" i="28"/>
  <c r="AD196" i="28"/>
  <c r="AB191" i="28"/>
  <c r="X187" i="28"/>
  <c r="Z183" i="28"/>
  <c r="S179" i="28"/>
  <c r="T175" i="28"/>
  <c r="AA170" i="28"/>
  <c r="AB166" i="28"/>
  <c r="U162" i="28"/>
  <c r="U158" i="28"/>
  <c r="AC153" i="28"/>
  <c r="U150" i="28"/>
  <c r="AB145" i="28"/>
  <c r="S142" i="28"/>
  <c r="AD137" i="28"/>
  <c r="AD133" i="28"/>
  <c r="AB130" i="28"/>
  <c r="AA126" i="28"/>
  <c r="V123" i="28"/>
  <c r="Z119" i="28"/>
  <c r="T116" i="28"/>
  <c r="V112" i="28"/>
  <c r="AD108" i="28"/>
  <c r="AA105" i="28"/>
  <c r="S102" i="28"/>
  <c r="V99" i="28"/>
  <c r="U96" i="28"/>
  <c r="AC92" i="28"/>
  <c r="S90" i="28"/>
  <c r="S87" i="28"/>
  <c r="W84" i="28"/>
  <c r="X81" i="28"/>
  <c r="AE78" i="28"/>
  <c r="AD75" i="28"/>
  <c r="S73" i="28"/>
  <c r="Z70" i="28"/>
  <c r="AD67" i="28"/>
  <c r="X65" i="28"/>
  <c r="AB62" i="28"/>
  <c r="U60" i="28"/>
  <c r="X57" i="28"/>
  <c r="AB54" i="28"/>
  <c r="X52" i="28"/>
  <c r="U50" i="28"/>
  <c r="X47" i="28"/>
  <c r="U45" i="28"/>
  <c r="AA42" i="28"/>
  <c r="V40" i="28"/>
  <c r="AB37" i="28"/>
  <c r="X35" i="28"/>
  <c r="AB32" i="28"/>
  <c r="X30" i="28"/>
  <c r="AC27" i="28"/>
  <c r="Z25" i="28"/>
  <c r="T23" i="28"/>
  <c r="AE20" i="28"/>
  <c r="AC18" i="28"/>
  <c r="Z16" i="28"/>
  <c r="AD14" i="28"/>
  <c r="V13" i="28"/>
  <c r="AD200" i="28"/>
  <c r="AD195" i="28"/>
  <c r="Z191" i="28"/>
  <c r="W187" i="28"/>
  <c r="W183" i="28"/>
  <c r="AE178" i="28"/>
  <c r="S175" i="28"/>
  <c r="W170" i="28"/>
  <c r="Z166" i="28"/>
  <c r="AD161" i="28"/>
  <c r="S158" i="28"/>
  <c r="AB153" i="28"/>
  <c r="AD149" i="28"/>
  <c r="AA145" i="28"/>
  <c r="AE141" i="28"/>
  <c r="AB137" i="28"/>
  <c r="AC133" i="28"/>
  <c r="AB129" i="28"/>
  <c r="U126" i="28"/>
  <c r="U123" i="28"/>
  <c r="X119" i="28"/>
  <c r="S116" i="28"/>
  <c r="U112" i="28"/>
  <c r="AB108" i="28"/>
  <c r="S105" i="28"/>
  <c r="AE101" i="28"/>
  <c r="U99" i="28"/>
  <c r="T96" i="28"/>
  <c r="AB92" i="28"/>
  <c r="AE89" i="28"/>
  <c r="AD86" i="28"/>
  <c r="V84" i="28"/>
  <c r="W81" i="28"/>
  <c r="AB78" i="28"/>
  <c r="AC75" i="28"/>
  <c r="AE72" i="28"/>
  <c r="X70" i="28"/>
  <c r="AC67" i="28"/>
  <c r="W65" i="28"/>
  <c r="X62" i="28"/>
  <c r="T60" i="28"/>
  <c r="W57" i="28"/>
  <c r="AA54" i="28"/>
  <c r="W52" i="28"/>
  <c r="T50" i="28"/>
  <c r="W47" i="28"/>
  <c r="T45" i="28"/>
  <c r="X42" i="28"/>
  <c r="U40" i="28"/>
  <c r="AA37" i="28"/>
  <c r="V35" i="28"/>
  <c r="AA32" i="28"/>
  <c r="W30" i="28"/>
  <c r="AB27" i="28"/>
  <c r="X25" i="28"/>
  <c r="S23" i="28"/>
  <c r="AC20" i="28"/>
  <c r="AB18" i="28"/>
  <c r="X16" i="28"/>
  <c r="AC14" i="28"/>
  <c r="U13" i="28"/>
  <c r="AC200" i="28"/>
  <c r="AC195" i="28"/>
  <c r="X191" i="28"/>
  <c r="V187" i="28"/>
  <c r="U183" i="28"/>
  <c r="AB178" i="28"/>
  <c r="AD174" i="28"/>
  <c r="U170" i="28"/>
  <c r="W166" i="28"/>
  <c r="AC161" i="28"/>
  <c r="AE157" i="28"/>
  <c r="Z153" i="28"/>
  <c r="AA149" i="28"/>
  <c r="X145" i="28"/>
  <c r="AD141" i="28"/>
  <c r="W137" i="28"/>
  <c r="AB133" i="28"/>
  <c r="AA129" i="28"/>
  <c r="T126" i="28"/>
  <c r="T123" i="28"/>
  <c r="V119" i="28"/>
  <c r="AE115" i="28"/>
  <c r="S112" i="28"/>
  <c r="AA108" i="28"/>
  <c r="AE104" i="28"/>
  <c r="AD101" i="28"/>
  <c r="S99" i="28"/>
  <c r="AE95" i="28"/>
  <c r="AA92" i="28"/>
  <c r="AD89" i="28"/>
  <c r="AC86" i="28"/>
  <c r="U84" i="28"/>
  <c r="U81" i="28"/>
  <c r="U78" i="28"/>
  <c r="AB75" i="28"/>
  <c r="AD72" i="28"/>
  <c r="Z200" i="28"/>
  <c r="AA195" i="28"/>
  <c r="W191" i="28"/>
  <c r="S187" i="28"/>
  <c r="AE182" i="28"/>
  <c r="Z178" i="28"/>
  <c r="AB174" i="28"/>
  <c r="T170" i="28"/>
  <c r="V166" i="28"/>
  <c r="AB161" i="28"/>
  <c r="X157" i="28"/>
  <c r="X153" i="28"/>
  <c r="T149" i="28"/>
  <c r="W145" i="28"/>
  <c r="AB141" i="28"/>
  <c r="V137" i="28"/>
  <c r="AA133" i="28"/>
  <c r="Z129" i="28"/>
  <c r="S126" i="28"/>
  <c r="U122" i="28"/>
  <c r="AB118" i="28"/>
  <c r="AD115" i="28"/>
  <c r="AE111" i="28"/>
  <c r="Z108" i="28"/>
  <c r="AD104" i="28"/>
  <c r="AB101" i="28"/>
  <c r="AE98" i="28"/>
  <c r="AD95" i="28"/>
  <c r="Z92" i="28"/>
  <c r="AC89" i="28"/>
  <c r="AA86" i="28"/>
  <c r="S84" i="28"/>
  <c r="T81" i="28"/>
  <c r="T78" i="28"/>
  <c r="AA75" i="28"/>
  <c r="AB72" i="28"/>
  <c r="V70" i="28"/>
  <c r="AA67" i="28"/>
  <c r="T65" i="28"/>
  <c r="V62" i="28"/>
  <c r="AA59" i="28"/>
  <c r="T57" i="28"/>
  <c r="X54" i="28"/>
  <c r="U52" i="28"/>
  <c r="X49" i="28"/>
  <c r="U47" i="28"/>
  <c r="AA44" i="28"/>
  <c r="V42" i="28"/>
  <c r="AB39" i="28"/>
  <c r="X37" i="28"/>
  <c r="AB34" i="28"/>
  <c r="X32" i="28"/>
  <c r="T30" i="28"/>
  <c r="Z27" i="28"/>
  <c r="V25" i="28"/>
  <c r="AC22" i="28"/>
  <c r="AA20" i="28"/>
  <c r="Z18" i="28"/>
  <c r="U16" i="28"/>
  <c r="AA14" i="28"/>
  <c r="S13" i="28"/>
  <c r="AA11" i="28"/>
  <c r="S10" i="28"/>
  <c r="AE8" i="28"/>
  <c r="U7" i="28"/>
  <c r="AE203" i="28"/>
  <c r="AD199" i="28"/>
  <c r="S195" i="28"/>
  <c r="T191" i="28"/>
  <c r="X186" i="28"/>
  <c r="AB182" i="28"/>
  <c r="W178" i="28"/>
  <c r="AD173" i="28"/>
  <c r="AD169" i="28"/>
  <c r="X165" i="28"/>
  <c r="X161" i="28"/>
  <c r="AB156" i="28"/>
  <c r="S153" i="28"/>
  <c r="AA148" i="28"/>
  <c r="U145" i="28"/>
  <c r="AC140" i="28"/>
  <c r="S137" i="28"/>
  <c r="W133" i="28"/>
  <c r="V129" i="28"/>
  <c r="AD125" i="28"/>
  <c r="AE121" i="28"/>
  <c r="Z118" i="28"/>
  <c r="AC114" i="28"/>
  <c r="W111" i="28"/>
  <c r="W108" i="28"/>
  <c r="AB104" i="28"/>
  <c r="X101" i="28"/>
  <c r="W98" i="28"/>
  <c r="V95" i="28"/>
  <c r="U92" i="28"/>
  <c r="U89" i="28"/>
  <c r="X86" i="28"/>
  <c r="X83" i="28"/>
  <c r="AC80" i="28"/>
  <c r="AE77" i="28"/>
  <c r="W75" i="28"/>
  <c r="X72" i="28"/>
  <c r="T70" i="28"/>
  <c r="W67" i="28"/>
  <c r="Z64" i="28"/>
  <c r="T62" i="28"/>
  <c r="W59" i="28"/>
  <c r="AE56" i="28"/>
  <c r="V54" i="28"/>
  <c r="AE51" i="28"/>
  <c r="V49" i="28"/>
  <c r="S47" i="28"/>
  <c r="W44" i="28"/>
  <c r="T42" i="28"/>
  <c r="Z39" i="28"/>
  <c r="T37" i="28"/>
  <c r="Z34" i="28"/>
  <c r="V32" i="28"/>
  <c r="AA29" i="28"/>
  <c r="W27" i="28"/>
  <c r="T25" i="28"/>
  <c r="Z22" i="28"/>
  <c r="X20" i="28"/>
  <c r="T18" i="28"/>
  <c r="S16" i="28"/>
  <c r="X14" i="28"/>
  <c r="X11" i="28"/>
  <c r="AB8" i="28"/>
  <c r="S7" i="28"/>
  <c r="W4" i="28"/>
  <c r="AC198" i="28"/>
  <c r="AB189" i="28"/>
  <c r="U181" i="28"/>
  <c r="AE172" i="28"/>
  <c r="Z164" i="28"/>
  <c r="S156" i="28"/>
  <c r="AD147" i="28"/>
  <c r="T140" i="28"/>
  <c r="AE131" i="28"/>
  <c r="AD124" i="28"/>
  <c r="T118" i="28"/>
  <c r="S111" i="28"/>
  <c r="AD103" i="28"/>
  <c r="AB97" i="28"/>
  <c r="AB91" i="28"/>
  <c r="T86" i="28"/>
  <c r="S80" i="28"/>
  <c r="AA74" i="28"/>
  <c r="Z69" i="28"/>
  <c r="X64" i="28"/>
  <c r="AB59" i="28"/>
  <c r="AB55" i="28"/>
  <c r="S51" i="28"/>
  <c r="V46" i="28"/>
  <c r="AE41" i="28"/>
  <c r="V37" i="28"/>
  <c r="AB33" i="28"/>
  <c r="AE28" i="28"/>
  <c r="U24" i="28"/>
  <c r="T20" i="28"/>
  <c r="AE15" i="28"/>
  <c r="T13" i="28"/>
  <c r="AC8" i="28"/>
  <c r="AC6" i="28"/>
  <c r="AB4" i="28"/>
  <c r="AB198" i="28"/>
  <c r="Z189" i="28"/>
  <c r="S181" i="28"/>
  <c r="AC172" i="28"/>
  <c r="W164" i="28"/>
  <c r="AE155" i="28"/>
  <c r="AB147" i="28"/>
  <c r="AD139" i="28"/>
  <c r="AD131" i="28"/>
  <c r="AC124" i="28"/>
  <c r="S118" i="28"/>
  <c r="AE110" i="28"/>
  <c r="AB103" i="28"/>
  <c r="AA97" i="28"/>
  <c r="AA91" i="28"/>
  <c r="AE85" i="28"/>
  <c r="AE79" i="28"/>
  <c r="Z74" i="28"/>
  <c r="W69" i="28"/>
  <c r="W64" i="28"/>
  <c r="Z59" i="28"/>
  <c r="AA55" i="28"/>
  <c r="AE50" i="28"/>
  <c r="U46" i="28"/>
  <c r="AD41" i="28"/>
  <c r="S37" i="28"/>
  <c r="Z32" i="28"/>
  <c r="AC28" i="28"/>
  <c r="T24" i="28"/>
  <c r="AD19" i="28"/>
  <c r="AD15" i="28"/>
  <c r="AA8" i="28"/>
  <c r="AB6" i="28"/>
  <c r="Z4" i="28"/>
  <c r="Z198" i="28"/>
  <c r="W189" i="28"/>
  <c r="AE180" i="28"/>
  <c r="X172" i="28"/>
  <c r="V164" i="28"/>
  <c r="AD155" i="28"/>
  <c r="AA147" i="28"/>
  <c r="AC139" i="28"/>
  <c r="AC131" i="28"/>
  <c r="W124" i="28"/>
  <c r="Z117" i="28"/>
  <c r="AB110" i="28"/>
  <c r="AA103" i="28"/>
  <c r="Z97" i="28"/>
  <c r="Z91" i="28"/>
  <c r="V85" i="28"/>
  <c r="AD79" i="28"/>
  <c r="X74" i="28"/>
  <c r="T69" i="28"/>
  <c r="V64" i="28"/>
  <c r="V59" i="28"/>
  <c r="Z54" i="28"/>
  <c r="AC50" i="28"/>
  <c r="T46" i="28"/>
  <c r="AC41" i="28"/>
  <c r="AE36" i="28"/>
  <c r="W32" i="28"/>
  <c r="AB28" i="28"/>
  <c r="S24" i="28"/>
  <c r="AC19" i="28"/>
  <c r="AC15" i="28"/>
  <c r="AE12" i="28"/>
  <c r="W8" i="28"/>
  <c r="AA6" i="28"/>
  <c r="V4" i="28"/>
  <c r="AD197" i="28"/>
  <c r="V189" i="28"/>
  <c r="AC180" i="28"/>
  <c r="W172" i="28"/>
  <c r="U164" i="28"/>
  <c r="AC155" i="28"/>
  <c r="Z147" i="28"/>
  <c r="AA139" i="28"/>
  <c r="Z131" i="28"/>
  <c r="V124" i="28"/>
  <c r="W117" i="28"/>
  <c r="AA110" i="28"/>
  <c r="Z103" i="28"/>
  <c r="W97" i="28"/>
  <c r="X91" i="28"/>
  <c r="U85" i="28"/>
  <c r="AB79" i="28"/>
  <c r="W74" i="28"/>
  <c r="S69" i="28"/>
  <c r="T64" i="28"/>
  <c r="T59" i="28"/>
  <c r="W54" i="28"/>
  <c r="AB50" i="28"/>
  <c r="S46" i="28"/>
  <c r="V41" i="28"/>
  <c r="AD36" i="28"/>
  <c r="T32" i="28"/>
  <c r="AA27" i="28"/>
  <c r="AE23" i="28"/>
  <c r="AB19" i="28"/>
  <c r="AB15" i="28"/>
  <c r="AD12" i="28"/>
  <c r="V8" i="28"/>
  <c r="U4" i="28"/>
  <c r="AC197" i="28"/>
  <c r="T189" i="28"/>
  <c r="AB180" i="28"/>
  <c r="V172" i="28"/>
  <c r="S164" i="28"/>
  <c r="AB155" i="28"/>
  <c r="X147" i="28"/>
  <c r="X139" i="28"/>
  <c r="X131" i="28"/>
  <c r="U124" i="28"/>
  <c r="AD116" i="28"/>
  <c r="S110" i="28"/>
  <c r="X103" i="28"/>
  <c r="V97" i="28"/>
  <c r="S91" i="28"/>
  <c r="T85" i="28"/>
  <c r="AA79" i="28"/>
  <c r="U74" i="28"/>
  <c r="AE68" i="28"/>
  <c r="S64" i="28"/>
  <c r="S59" i="28"/>
  <c r="U54" i="28"/>
  <c r="AA49" i="28"/>
  <c r="AE45" i="28"/>
  <c r="T41" i="28"/>
  <c r="AC36" i="28"/>
  <c r="S32" i="28"/>
  <c r="X27" i="28"/>
  <c r="AC23" i="28"/>
  <c r="AA19" i="28"/>
  <c r="AA15" i="28"/>
  <c r="AC12" i="28"/>
  <c r="V10" i="28"/>
  <c r="U8" i="28"/>
  <c r="T4" i="28"/>
  <c r="AB197" i="28"/>
  <c r="S189" i="28"/>
  <c r="AA180" i="28"/>
  <c r="U172" i="28"/>
  <c r="AE163" i="28"/>
  <c r="AA155" i="28"/>
  <c r="W147" i="28"/>
  <c r="W139" i="28"/>
  <c r="V131" i="28"/>
  <c r="AE123" i="28"/>
  <c r="AC116" i="28"/>
  <c r="AE109" i="28"/>
  <c r="V103" i="28"/>
  <c r="U97" i="28"/>
  <c r="AE90" i="28"/>
  <c r="S85" i="28"/>
  <c r="X79" i="28"/>
  <c r="T74" i="28"/>
  <c r="AD68" i="28"/>
  <c r="AD63" i="28"/>
  <c r="AE58" i="28"/>
  <c r="T54" i="28"/>
  <c r="W49" i="28"/>
  <c r="AD45" i="28"/>
  <c r="S41" i="28"/>
  <c r="W36" i="28"/>
  <c r="AE31" i="28"/>
  <c r="V27" i="28"/>
  <c r="AE22" i="28"/>
  <c r="Z19" i="28"/>
  <c r="X15" i="28"/>
  <c r="AB12" i="28"/>
  <c r="U10" i="28"/>
  <c r="T8" i="28"/>
  <c r="U195" i="28"/>
  <c r="AC186" i="28"/>
  <c r="X178" i="28"/>
  <c r="S170" i="28"/>
  <c r="Z161" i="28"/>
  <c r="T153" i="28"/>
  <c r="V145" i="28"/>
  <c r="T137" i="28"/>
  <c r="W129" i="28"/>
  <c r="S122" i="28"/>
  <c r="AB115" i="28"/>
  <c r="X108" i="28"/>
  <c r="AA101" i="28"/>
  <c r="W95" i="28"/>
  <c r="AA89" i="28"/>
  <c r="Z83" i="28"/>
  <c r="S78" i="28"/>
  <c r="AA72" i="28"/>
  <c r="AC68" i="28"/>
  <c r="AC63" i="28"/>
  <c r="AD58" i="28"/>
  <c r="AE53" i="28"/>
  <c r="U49" i="28"/>
  <c r="AB44" i="28"/>
  <c r="AE40" i="28"/>
  <c r="V36" i="28"/>
  <c r="AD31" i="28"/>
  <c r="U27" i="28"/>
  <c r="AA22" i="28"/>
  <c r="X19" i="28"/>
  <c r="V15" i="28"/>
  <c r="AA12" i="28"/>
  <c r="T10" i="28"/>
  <c r="S8" i="28"/>
  <c r="AC203" i="28"/>
  <c r="AD194" i="28"/>
  <c r="W186" i="28"/>
  <c r="U178" i="28"/>
  <c r="AC169" i="28"/>
  <c r="W161" i="28"/>
  <c r="AA152" i="28"/>
  <c r="T145" i="28"/>
  <c r="AE136" i="28"/>
  <c r="S129" i="28"/>
  <c r="AC121" i="28"/>
  <c r="AB114" i="28"/>
  <c r="V108" i="28"/>
  <c r="W101" i="28"/>
  <c r="U95" i="28"/>
  <c r="S89" i="28"/>
  <c r="W83" i="28"/>
  <c r="AD77" i="28"/>
  <c r="W72" i="28"/>
  <c r="AB67" i="28"/>
  <c r="AB63" i="28"/>
  <c r="AC58" i="28"/>
  <c r="AC53" i="28"/>
  <c r="T49" i="28"/>
  <c r="X44" i="28"/>
  <c r="AD40" i="28"/>
  <c r="T36" i="28"/>
  <c r="AC31" i="28"/>
  <c r="T27" i="28"/>
  <c r="X22" i="28"/>
  <c r="AA18" i="28"/>
  <c r="U15" i="28"/>
  <c r="Z12" i="28"/>
  <c r="AB203" i="28"/>
  <c r="AC194" i="28"/>
  <c r="V186" i="28"/>
  <c r="S178" i="28"/>
  <c r="AB169" i="28"/>
  <c r="AE160" i="28"/>
  <c r="Z152" i="28"/>
  <c r="S145" i="28"/>
  <c r="AD136" i="28"/>
  <c r="AE128" i="28"/>
  <c r="AB121" i="28"/>
  <c r="AA114" i="28"/>
  <c r="W107" i="28"/>
  <c r="V101" i="28"/>
  <c r="T95" i="28"/>
  <c r="AE88" i="28"/>
  <c r="U83" i="28"/>
  <c r="AB77" i="28"/>
  <c r="V72" i="28"/>
  <c r="X67" i="28"/>
  <c r="AA63" i="28"/>
  <c r="AB58" i="28"/>
  <c r="AB53" i="28"/>
  <c r="S49" i="28"/>
  <c r="V44" i="28"/>
  <c r="T40" i="28"/>
  <c r="S36" i="28"/>
  <c r="W31" i="28"/>
  <c r="AE26" i="28"/>
  <c r="W22" i="28"/>
  <c r="X18" i="28"/>
  <c r="T15" i="28"/>
  <c r="X12" i="28"/>
  <c r="S191" i="28"/>
  <c r="V176" i="28"/>
  <c r="AB159" i="28"/>
  <c r="T144" i="28"/>
  <c r="AB128" i="28"/>
  <c r="W118" i="28"/>
  <c r="AC104" i="28"/>
  <c r="S94" i="28"/>
  <c r="AB82" i="28"/>
  <c r="T72" i="28"/>
  <c r="AA64" i="28"/>
  <c r="U56" i="28"/>
  <c r="V47" i="28"/>
  <c r="S39" i="28"/>
  <c r="T31" i="28"/>
  <c r="V22" i="28"/>
  <c r="V16" i="28"/>
  <c r="W11" i="28"/>
  <c r="AE5" i="28"/>
  <c r="Z203" i="28"/>
  <c r="Z190" i="28"/>
  <c r="Z174" i="28"/>
  <c r="Z159" i="28"/>
  <c r="Z143" i="28"/>
  <c r="AA128" i="28"/>
  <c r="V118" i="28"/>
  <c r="AA104" i="28"/>
  <c r="AE93" i="28"/>
  <c r="AA82" i="28"/>
  <c r="S72" i="28"/>
  <c r="W62" i="28"/>
  <c r="S56" i="28"/>
  <c r="T47" i="28"/>
  <c r="AE38" i="28"/>
  <c r="V30" i="28"/>
  <c r="U22" i="28"/>
  <c r="T16" i="28"/>
  <c r="V11" i="28"/>
  <c r="AC5" i="28"/>
  <c r="X203" i="28"/>
  <c r="W190" i="28"/>
  <c r="AC173" i="28"/>
  <c r="W159" i="28"/>
  <c r="X143" i="28"/>
  <c r="Z128" i="28"/>
  <c r="X114" i="28"/>
  <c r="X104" i="28"/>
  <c r="W92" i="28"/>
  <c r="Z82" i="28"/>
  <c r="AE71" i="28"/>
  <c r="U62" i="28"/>
  <c r="AC55" i="28"/>
  <c r="AE46" i="28"/>
  <c r="AD38" i="28"/>
  <c r="AB29" i="28"/>
  <c r="T22" i="28"/>
  <c r="AB14" i="28"/>
  <c r="U11" i="28"/>
  <c r="AA5" i="28"/>
  <c r="W203" i="28"/>
  <c r="U186" i="28"/>
  <c r="W173" i="28"/>
  <c r="W157" i="28"/>
  <c r="W143" i="28"/>
  <c r="X128" i="28"/>
  <c r="W114" i="28"/>
  <c r="AE103" i="28"/>
  <c r="S92" i="28"/>
  <c r="X82" i="28"/>
  <c r="AC71" i="28"/>
  <c r="S62" i="28"/>
  <c r="AA53" i="28"/>
  <c r="AC46" i="28"/>
  <c r="AC38" i="28"/>
  <c r="Z29" i="28"/>
  <c r="AE21" i="28"/>
  <c r="Z14" i="28"/>
  <c r="T11" i="28"/>
  <c r="Z5" i="28"/>
  <c r="U203" i="28"/>
  <c r="T186" i="28"/>
  <c r="T173" i="28"/>
  <c r="X156" i="28"/>
  <c r="U143" i="28"/>
  <c r="S128" i="28"/>
  <c r="U114" i="28"/>
  <c r="U101" i="28"/>
  <c r="AD91" i="28"/>
  <c r="AE80" i="28"/>
  <c r="V71" i="28"/>
  <c r="AE61" i="28"/>
  <c r="Z53" i="28"/>
  <c r="W46" i="28"/>
  <c r="AB38" i="28"/>
  <c r="X29" i="28"/>
  <c r="AD21" i="28"/>
  <c r="W14" i="28"/>
  <c r="X5" i="28"/>
  <c r="T203" i="28"/>
  <c r="AB185" i="28"/>
  <c r="U169" i="28"/>
  <c r="V156" i="28"/>
  <c r="Z141" i="28"/>
  <c r="AE127" i="28"/>
  <c r="S114" i="28"/>
  <c r="T101" i="28"/>
  <c r="AC91" i="28"/>
  <c r="AB80" i="28"/>
  <c r="U71" i="28"/>
  <c r="AC61" i="28"/>
  <c r="X53" i="28"/>
  <c r="U44" i="28"/>
  <c r="AA38" i="28"/>
  <c r="W29" i="28"/>
  <c r="AC21" i="28"/>
  <c r="V14" i="28"/>
  <c r="AA7" i="28"/>
  <c r="W5" i="28"/>
  <c r="S203" i="28"/>
  <c r="AA185" i="28"/>
  <c r="AE168" i="28"/>
  <c r="U156" i="28"/>
  <c r="AB140" i="28"/>
  <c r="AD127" i="28"/>
  <c r="AE113" i="28"/>
  <c r="S101" i="28"/>
  <c r="AD88" i="28"/>
  <c r="AA80" i="28"/>
  <c r="W70" i="28"/>
  <c r="W61" i="28"/>
  <c r="S53" i="28"/>
  <c r="T44" i="28"/>
  <c r="Z37" i="28"/>
  <c r="V29" i="28"/>
  <c r="Z21" i="28"/>
  <c r="T14" i="28"/>
  <c r="X7" i="28"/>
  <c r="V5" i="28"/>
  <c r="AE202" i="28"/>
  <c r="Z185" i="28"/>
  <c r="AD168" i="28"/>
  <c r="X152" i="28"/>
  <c r="V140" i="28"/>
  <c r="AE125" i="28"/>
  <c r="AD113" i="28"/>
  <c r="AE100" i="28"/>
  <c r="AB88" i="28"/>
  <c r="Z80" i="28"/>
  <c r="U70" i="28"/>
  <c r="V61" i="28"/>
  <c r="V52" i="28"/>
  <c r="S44" i="28"/>
  <c r="AE35" i="28"/>
  <c r="U29" i="28"/>
  <c r="AB20" i="28"/>
  <c r="AB199" i="28"/>
  <c r="AC182" i="28"/>
  <c r="S168" i="28"/>
  <c r="W151" i="28"/>
  <c r="AB136" i="28"/>
  <c r="W125" i="28"/>
  <c r="V111" i="28"/>
  <c r="AE99" i="28"/>
  <c r="AD193" i="28"/>
  <c r="AC164" i="28"/>
  <c r="T136" i="28"/>
  <c r="AC111" i="28"/>
  <c r="V94" i="28"/>
  <c r="Z75" i="28"/>
  <c r="AE60" i="28"/>
  <c r="X48" i="28"/>
  <c r="AE33" i="28"/>
  <c r="S18" i="28"/>
  <c r="AC11" i="28"/>
  <c r="AC4" i="28"/>
  <c r="AC193" i="28"/>
  <c r="AA164" i="28"/>
  <c r="AE135" i="28"/>
  <c r="U111" i="28"/>
  <c r="AA88" i="28"/>
  <c r="U75" i="28"/>
  <c r="AA58" i="28"/>
  <c r="AE43" i="28"/>
  <c r="AD33" i="28"/>
  <c r="AE17" i="28"/>
  <c r="Z11" i="28"/>
  <c r="S4" i="28"/>
  <c r="AE192" i="28"/>
  <c r="AD160" i="28"/>
  <c r="U135" i="28"/>
  <c r="T111" i="28"/>
  <c r="X88" i="28"/>
  <c r="AC74" i="28"/>
  <c r="X58" i="28"/>
  <c r="AD43" i="28"/>
  <c r="AC33" i="28"/>
  <c r="AD17" i="28"/>
  <c r="V191" i="28"/>
  <c r="AC160" i="28"/>
  <c r="T135" i="28"/>
  <c r="V107" i="28"/>
  <c r="W88" i="28"/>
  <c r="AB74" i="28"/>
  <c r="U57" i="28"/>
  <c r="AC43" i="28"/>
  <c r="V31" i="28"/>
  <c r="AC17" i="28"/>
  <c r="W7" i="28"/>
  <c r="F4" i="28"/>
  <c r="F2" i="28" s="1"/>
  <c r="AA184" i="28"/>
  <c r="AD159" i="28"/>
  <c r="Z133" i="28"/>
  <c r="U107" i="28"/>
  <c r="U88" i="28"/>
  <c r="U72" i="28"/>
  <c r="S57" i="28"/>
  <c r="AA43" i="28"/>
  <c r="U31" i="28"/>
  <c r="AB17" i="28"/>
  <c r="T7" i="28"/>
  <c r="E4" i="28"/>
  <c r="E2" i="28" s="1"/>
  <c r="Z184" i="28"/>
  <c r="AC159" i="28"/>
  <c r="U133" i="28"/>
  <c r="AE106" i="28"/>
  <c r="S88" i="28"/>
  <c r="AB69" i="28"/>
  <c r="AD56" i="28"/>
  <c r="X43" i="28"/>
  <c r="T29" i="28"/>
  <c r="AA17" i="28"/>
  <c r="D4" i="28"/>
  <c r="D2" i="28" s="1"/>
  <c r="U182" i="28"/>
  <c r="AC151" i="28"/>
  <c r="AB132" i="28"/>
  <c r="AD106" i="28"/>
  <c r="Z86" i="28"/>
  <c r="AA69" i="28"/>
  <c r="AC56" i="28"/>
  <c r="W42" i="28"/>
  <c r="AC26" i="28"/>
  <c r="Z17" i="28"/>
  <c r="T182" i="28"/>
  <c r="AB151" i="28"/>
  <c r="AA132" i="28"/>
  <c r="AB106" i="28"/>
  <c r="W86" i="28"/>
  <c r="U67" i="28"/>
  <c r="W56" i="28"/>
  <c r="U42" i="28"/>
  <c r="W26" i="28"/>
  <c r="X17" i="28"/>
  <c r="Z181" i="28"/>
  <c r="V151" i="28"/>
  <c r="AB125" i="28"/>
  <c r="AA106" i="28"/>
  <c r="V86" i="28"/>
  <c r="S67" i="28"/>
  <c r="V56" i="28"/>
  <c r="S42" i="28"/>
  <c r="V26" i="28"/>
  <c r="V17" i="28"/>
  <c r="W177" i="28"/>
  <c r="S151" i="28"/>
  <c r="Z121" i="28"/>
  <c r="T100" i="28"/>
  <c r="AE82" i="28"/>
  <c r="AD66" i="28"/>
  <c r="AC51" i="28"/>
  <c r="X39" i="28"/>
  <c r="T26" i="28"/>
  <c r="AD6" i="28"/>
  <c r="AE177" i="28"/>
  <c r="Z125" i="28"/>
  <c r="U86" i="28"/>
  <c r="T52" i="28"/>
  <c r="U26" i="28"/>
  <c r="V177" i="28"/>
  <c r="X121" i="28"/>
  <c r="AD82" i="28"/>
  <c r="W51" i="28"/>
  <c r="W25" i="28"/>
  <c r="U177" i="28"/>
  <c r="W121" i="28"/>
  <c r="AC82" i="28"/>
  <c r="V51" i="28"/>
  <c r="U25" i="28"/>
  <c r="Z176" i="28"/>
  <c r="V121" i="28"/>
  <c r="AA77" i="28"/>
  <c r="U51" i="28"/>
  <c r="AA24" i="28"/>
  <c r="X176" i="28"/>
  <c r="U121" i="28"/>
  <c r="X77" i="28"/>
  <c r="T51" i="28"/>
  <c r="X24" i="28"/>
  <c r="U168" i="28"/>
  <c r="T121" i="28"/>
  <c r="W77" i="28"/>
  <c r="AE48" i="28"/>
  <c r="W24" i="28"/>
  <c r="T168" i="28"/>
  <c r="AA120" i="28"/>
  <c r="V77" i="28"/>
  <c r="AC48" i="28"/>
  <c r="V24" i="28"/>
  <c r="AD167" i="28"/>
  <c r="AA118" i="28"/>
  <c r="U77" i="28"/>
  <c r="AB48" i="28"/>
  <c r="Z20" i="28"/>
  <c r="AB165" i="28"/>
  <c r="X118" i="28"/>
  <c r="S77" i="28"/>
  <c r="AA48" i="28"/>
  <c r="W20" i="28"/>
  <c r="U151" i="28"/>
  <c r="Z106" i="28"/>
  <c r="AE66" i="28"/>
  <c r="AA39" i="28"/>
  <c r="AE9" i="28"/>
  <c r="S165" i="28"/>
  <c r="AE76" i="28"/>
  <c r="V20" i="28"/>
  <c r="S149" i="28"/>
  <c r="AC66" i="28"/>
  <c r="AD9" i="28"/>
  <c r="Z148" i="28"/>
  <c r="W66" i="28"/>
  <c r="AC9" i="28"/>
  <c r="U5" i="28"/>
  <c r="X148" i="28"/>
  <c r="V66" i="28"/>
  <c r="Z9" i="28"/>
  <c r="T5" i="28"/>
  <c r="T148" i="28"/>
  <c r="U66" i="28"/>
  <c r="X9" i="28"/>
  <c r="AE4" i="28"/>
  <c r="V144" i="28"/>
  <c r="S66" i="28"/>
  <c r="AE13" i="28"/>
  <c r="W9" i="28"/>
  <c r="AD4" i="28"/>
  <c r="U144" i="28"/>
  <c r="V65" i="28"/>
  <c r="AD13" i="28"/>
  <c r="U140" i="28"/>
  <c r="U61" i="28"/>
  <c r="AC136" i="28"/>
  <c r="T61" i="28"/>
  <c r="V12" i="28"/>
  <c r="AB113" i="28"/>
  <c r="Z48" i="28"/>
  <c r="U136" i="28"/>
  <c r="S100" i="28"/>
  <c r="AD98" i="28"/>
  <c r="V98" i="28"/>
  <c r="U98" i="28"/>
  <c r="AC97" i="28"/>
  <c r="U12" i="28"/>
  <c r="AB94" i="28"/>
  <c r="AA94" i="28"/>
  <c r="Z94" i="28"/>
  <c r="S61" i="28"/>
  <c r="W94" i="28"/>
  <c r="V39" i="28"/>
  <c r="T39" i="28"/>
  <c r="T35" i="28"/>
  <c r="AA34" i="28"/>
  <c r="X34" i="28"/>
  <c r="W34" i="28"/>
  <c r="V34" i="28"/>
  <c r="T34" i="28"/>
  <c r="S34" i="28"/>
  <c r="X194" i="28"/>
  <c r="AB194" i="28"/>
  <c r="S199" i="28"/>
  <c r="Z194" i="28"/>
  <c r="AC199" i="28"/>
  <c r="AA194" i="28"/>
  <c r="S200" i="28"/>
  <c r="X202" i="18"/>
  <c r="AC200" i="18"/>
  <c r="T199" i="18"/>
  <c r="X197" i="18"/>
  <c r="AC195" i="18"/>
  <c r="T194" i="18"/>
  <c r="X192" i="18"/>
  <c r="AC190" i="18"/>
  <c r="T189" i="18"/>
  <c r="X187" i="18"/>
  <c r="AC185" i="18"/>
  <c r="T184" i="18"/>
  <c r="X182" i="18"/>
  <c r="AC180" i="18"/>
  <c r="T179" i="18"/>
  <c r="X177" i="18"/>
  <c r="AC175" i="18"/>
  <c r="T174" i="18"/>
  <c r="X172" i="18"/>
  <c r="AC170" i="18"/>
  <c r="T169" i="18"/>
  <c r="X167" i="18"/>
  <c r="AC165" i="18"/>
  <c r="T164" i="18"/>
  <c r="X162" i="18"/>
  <c r="AC160" i="18"/>
  <c r="T159" i="18"/>
  <c r="X157" i="18"/>
  <c r="AC155" i="18"/>
  <c r="T154" i="18"/>
  <c r="X152" i="18"/>
  <c r="AC150" i="18"/>
  <c r="T149" i="18"/>
  <c r="W202" i="18"/>
  <c r="AB200" i="18"/>
  <c r="S199" i="18"/>
  <c r="W197" i="18"/>
  <c r="AB195" i="18"/>
  <c r="S194" i="18"/>
  <c r="W192" i="18"/>
  <c r="AB190" i="18"/>
  <c r="S189" i="18"/>
  <c r="W187" i="18"/>
  <c r="AB185" i="18"/>
  <c r="S184" i="18"/>
  <c r="W182" i="18"/>
  <c r="AB180" i="18"/>
  <c r="S179" i="18"/>
  <c r="W177" i="18"/>
  <c r="AB175" i="18"/>
  <c r="S174" i="18"/>
  <c r="W172" i="18"/>
  <c r="AB170" i="18"/>
  <c r="S169" i="18"/>
  <c r="W167" i="18"/>
  <c r="AB165" i="18"/>
  <c r="S164" i="18"/>
  <c r="W162" i="18"/>
  <c r="AB160" i="18"/>
  <c r="S159" i="18"/>
  <c r="W157" i="18"/>
  <c r="AB155" i="18"/>
  <c r="S154" i="18"/>
  <c r="W152" i="18"/>
  <c r="AB150" i="18"/>
  <c r="S149" i="18"/>
  <c r="AE203" i="18"/>
  <c r="V202" i="18"/>
  <c r="AA200" i="18"/>
  <c r="AE198" i="18"/>
  <c r="V197" i="18"/>
  <c r="AA195" i="18"/>
  <c r="AE193" i="18"/>
  <c r="V192" i="18"/>
  <c r="AA190" i="18"/>
  <c r="AE188" i="18"/>
  <c r="V187" i="18"/>
  <c r="AA185" i="18"/>
  <c r="AE183" i="18"/>
  <c r="V182" i="18"/>
  <c r="AA180" i="18"/>
  <c r="AE178" i="18"/>
  <c r="V177" i="18"/>
  <c r="AA175" i="18"/>
  <c r="AE173" i="18"/>
  <c r="V172" i="18"/>
  <c r="AA170" i="18"/>
  <c r="AE168" i="18"/>
  <c r="V167" i="18"/>
  <c r="AA165" i="18"/>
  <c r="AE163" i="18"/>
  <c r="V162" i="18"/>
  <c r="AA160" i="18"/>
  <c r="AE158" i="18"/>
  <c r="V157" i="18"/>
  <c r="AA155" i="18"/>
  <c r="AE153" i="18"/>
  <c r="V152" i="18"/>
  <c r="AA150" i="18"/>
  <c r="AE148" i="18"/>
  <c r="AD203" i="18"/>
  <c r="U202" i="18"/>
  <c r="Z200" i="18"/>
  <c r="AD198" i="18"/>
  <c r="U197" i="18"/>
  <c r="Z195" i="18"/>
  <c r="AD193" i="18"/>
  <c r="U192" i="18"/>
  <c r="Z190" i="18"/>
  <c r="AD188" i="18"/>
  <c r="U187" i="18"/>
  <c r="Z185" i="18"/>
  <c r="AD183" i="18"/>
  <c r="U182" i="18"/>
  <c r="Z180" i="18"/>
  <c r="AD178" i="18"/>
  <c r="U177" i="18"/>
  <c r="Z175" i="18"/>
  <c r="AD173" i="18"/>
  <c r="U172" i="18"/>
  <c r="Z170" i="18"/>
  <c r="AD168" i="18"/>
  <c r="U167" i="18"/>
  <c r="Z165" i="18"/>
  <c r="AD163" i="18"/>
  <c r="U162" i="18"/>
  <c r="Z160" i="18"/>
  <c r="AD158" i="18"/>
  <c r="AC203" i="18"/>
  <c r="T202" i="18"/>
  <c r="X200" i="18"/>
  <c r="AC198" i="18"/>
  <c r="T197" i="18"/>
  <c r="X195" i="18"/>
  <c r="AC193" i="18"/>
  <c r="T192" i="18"/>
  <c r="X190" i="18"/>
  <c r="AC188" i="18"/>
  <c r="T187" i="18"/>
  <c r="X185" i="18"/>
  <c r="AC183" i="18"/>
  <c r="T182" i="18"/>
  <c r="X180" i="18"/>
  <c r="AC178" i="18"/>
  <c r="AC201" i="18"/>
  <c r="AB199" i="18"/>
  <c r="AA197" i="18"/>
  <c r="T195" i="18"/>
  <c r="S193" i="18"/>
  <c r="AE190" i="18"/>
  <c r="X188" i="18"/>
  <c r="W186" i="18"/>
  <c r="V184" i="18"/>
  <c r="AC181" i="18"/>
  <c r="AB179" i="18"/>
  <c r="AA177" i="18"/>
  <c r="V175" i="18"/>
  <c r="V173" i="18"/>
  <c r="V171" i="18"/>
  <c r="V169" i="18"/>
  <c r="AE166" i="18"/>
  <c r="AE164" i="18"/>
  <c r="AE162" i="18"/>
  <c r="AE160" i="18"/>
  <c r="AA158" i="18"/>
  <c r="AB156" i="18"/>
  <c r="AC154" i="18"/>
  <c r="AD152" i="18"/>
  <c r="AE150" i="18"/>
  <c r="AC148" i="18"/>
  <c r="T147" i="18"/>
  <c r="X145" i="18"/>
  <c r="AC143" i="18"/>
  <c r="T142" i="18"/>
  <c r="X140" i="18"/>
  <c r="AC138" i="18"/>
  <c r="T137" i="18"/>
  <c r="X135" i="18"/>
  <c r="AC133" i="18"/>
  <c r="T132" i="18"/>
  <c r="X130" i="18"/>
  <c r="AC128" i="18"/>
  <c r="T127" i="18"/>
  <c r="X125" i="18"/>
  <c r="AC123" i="18"/>
  <c r="T122" i="18"/>
  <c r="X120" i="18"/>
  <c r="AC118" i="18"/>
  <c r="T117" i="18"/>
  <c r="X115" i="18"/>
  <c r="AC113" i="18"/>
  <c r="T112" i="18"/>
  <c r="X110" i="18"/>
  <c r="AC108" i="18"/>
  <c r="T107" i="18"/>
  <c r="X105" i="18"/>
  <c r="AC103" i="18"/>
  <c r="T102" i="18"/>
  <c r="X100" i="18"/>
  <c r="AC98" i="18"/>
  <c r="T97" i="18"/>
  <c r="X95" i="18"/>
  <c r="AC93" i="18"/>
  <c r="T92" i="18"/>
  <c r="X90" i="18"/>
  <c r="AC88" i="18"/>
  <c r="T87" i="18"/>
  <c r="X85" i="18"/>
  <c r="AC83" i="18"/>
  <c r="T82" i="18"/>
  <c r="X80" i="18"/>
  <c r="AC78" i="18"/>
  <c r="T77" i="18"/>
  <c r="X75" i="18"/>
  <c r="AC73" i="18"/>
  <c r="T72" i="18"/>
  <c r="X70" i="18"/>
  <c r="AC68" i="18"/>
  <c r="T67" i="18"/>
  <c r="X65" i="18"/>
  <c r="AC63" i="18"/>
  <c r="T62" i="18"/>
  <c r="X60" i="18"/>
  <c r="AC58" i="18"/>
  <c r="T57" i="18"/>
  <c r="X55" i="18"/>
  <c r="AC53" i="18"/>
  <c r="T52" i="18"/>
  <c r="X50" i="18"/>
  <c r="AC48" i="18"/>
  <c r="T47" i="18"/>
  <c r="X45" i="18"/>
  <c r="AC43" i="18"/>
  <c r="T42" i="18"/>
  <c r="X40" i="18"/>
  <c r="AC38" i="18"/>
  <c r="T37" i="18"/>
  <c r="X35" i="18"/>
  <c r="AC33" i="18"/>
  <c r="T32" i="18"/>
  <c r="X30" i="18"/>
  <c r="AC28" i="18"/>
  <c r="T27" i="18"/>
  <c r="X25" i="18"/>
  <c r="AC23" i="18"/>
  <c r="T22" i="18"/>
  <c r="X20" i="18"/>
  <c r="AC18" i="18"/>
  <c r="T17" i="18"/>
  <c r="X15" i="18"/>
  <c r="V14" i="18"/>
  <c r="T13" i="18"/>
  <c r="AE8" i="18"/>
  <c r="AC7" i="18"/>
  <c r="AA6" i="18"/>
  <c r="X5" i="18"/>
  <c r="V4" i="18"/>
  <c r="AB201" i="18"/>
  <c r="AA199" i="18"/>
  <c r="Z197" i="18"/>
  <c r="S195" i="18"/>
  <c r="AE192" i="18"/>
  <c r="AD190" i="18"/>
  <c r="W188" i="18"/>
  <c r="V186" i="18"/>
  <c r="U184" i="18"/>
  <c r="AB181" i="18"/>
  <c r="AA179" i="18"/>
  <c r="Z177" i="18"/>
  <c r="U175" i="18"/>
  <c r="U173" i="18"/>
  <c r="U171" i="18"/>
  <c r="U169" i="18"/>
  <c r="AD166" i="18"/>
  <c r="AD164" i="18"/>
  <c r="AD162" i="18"/>
  <c r="AD160" i="18"/>
  <c r="Z158" i="18"/>
  <c r="AA156" i="18"/>
  <c r="AB154" i="18"/>
  <c r="AC152" i="18"/>
  <c r="AD150" i="18"/>
  <c r="AB148" i="18"/>
  <c r="S147" i="18"/>
  <c r="W145" i="18"/>
  <c r="AB143" i="18"/>
  <c r="S142" i="18"/>
  <c r="W140" i="18"/>
  <c r="AB138" i="18"/>
  <c r="S137" i="18"/>
  <c r="W135" i="18"/>
  <c r="AB133" i="18"/>
  <c r="S132" i="18"/>
  <c r="W130" i="18"/>
  <c r="AB128" i="18"/>
  <c r="S127" i="18"/>
  <c r="W125" i="18"/>
  <c r="AB123" i="18"/>
  <c r="S122" i="18"/>
  <c r="W120" i="18"/>
  <c r="AB118" i="18"/>
  <c r="S117" i="18"/>
  <c r="W115" i="18"/>
  <c r="AB113" i="18"/>
  <c r="S112" i="18"/>
  <c r="W110" i="18"/>
  <c r="AB108" i="18"/>
  <c r="S107" i="18"/>
  <c r="W105" i="18"/>
  <c r="AB103" i="18"/>
  <c r="S102" i="18"/>
  <c r="W100" i="18"/>
  <c r="AB98" i="18"/>
  <c r="S97" i="18"/>
  <c r="W95" i="18"/>
  <c r="AB93" i="18"/>
  <c r="S92" i="18"/>
  <c r="W90" i="18"/>
  <c r="AB88" i="18"/>
  <c r="S87" i="18"/>
  <c r="W85" i="18"/>
  <c r="AB83" i="18"/>
  <c r="S82" i="18"/>
  <c r="W80" i="18"/>
  <c r="AB78" i="18"/>
  <c r="S77" i="18"/>
  <c r="W75" i="18"/>
  <c r="AB73" i="18"/>
  <c r="S72" i="18"/>
  <c r="W70" i="18"/>
  <c r="AB68" i="18"/>
  <c r="S67" i="18"/>
  <c r="W65" i="18"/>
  <c r="AB63" i="18"/>
  <c r="S62" i="18"/>
  <c r="W60" i="18"/>
  <c r="AB58" i="18"/>
  <c r="S57" i="18"/>
  <c r="W55" i="18"/>
  <c r="AB53" i="18"/>
  <c r="S52" i="18"/>
  <c r="W50" i="18"/>
  <c r="AB48" i="18"/>
  <c r="S47" i="18"/>
  <c r="W45" i="18"/>
  <c r="AB43" i="18"/>
  <c r="S42" i="18"/>
  <c r="W40" i="18"/>
  <c r="AB38" i="18"/>
  <c r="S37" i="18"/>
  <c r="W35" i="18"/>
  <c r="AB33" i="18"/>
  <c r="S32" i="18"/>
  <c r="AB203" i="18"/>
  <c r="AA201" i="18"/>
  <c r="Z199" i="18"/>
  <c r="S197" i="18"/>
  <c r="AE194" i="18"/>
  <c r="AD192" i="18"/>
  <c r="W190" i="18"/>
  <c r="V188" i="18"/>
  <c r="U186" i="18"/>
  <c r="AB183" i="18"/>
  <c r="AA181" i="18"/>
  <c r="Z179" i="18"/>
  <c r="T177" i="18"/>
  <c r="T175" i="18"/>
  <c r="T173" i="18"/>
  <c r="T171" i="18"/>
  <c r="AC168" i="18"/>
  <c r="AC166" i="18"/>
  <c r="AC164" i="18"/>
  <c r="AC162" i="18"/>
  <c r="X160" i="18"/>
  <c r="X158" i="18"/>
  <c r="Z156" i="18"/>
  <c r="AA154" i="18"/>
  <c r="AB152" i="18"/>
  <c r="Z150" i="18"/>
  <c r="AA148" i="18"/>
  <c r="AE146" i="18"/>
  <c r="V145" i="18"/>
  <c r="AA143" i="18"/>
  <c r="AE141" i="18"/>
  <c r="V140" i="18"/>
  <c r="AA138" i="18"/>
  <c r="AE136" i="18"/>
  <c r="V135" i="18"/>
  <c r="AA133" i="18"/>
  <c r="AE131" i="18"/>
  <c r="V130" i="18"/>
  <c r="AA128" i="18"/>
  <c r="AE126" i="18"/>
  <c r="V125" i="18"/>
  <c r="AA123" i="18"/>
  <c r="AE121" i="18"/>
  <c r="V120" i="18"/>
  <c r="AA118" i="18"/>
  <c r="AE116" i="18"/>
  <c r="V115" i="18"/>
  <c r="AA113" i="18"/>
  <c r="AE111" i="18"/>
  <c r="V110" i="18"/>
  <c r="AA108" i="18"/>
  <c r="AE106" i="18"/>
  <c r="V105" i="18"/>
  <c r="AA103" i="18"/>
  <c r="AE101" i="18"/>
  <c r="V100" i="18"/>
  <c r="AA98" i="18"/>
  <c r="AE96" i="18"/>
  <c r="V95" i="18"/>
  <c r="AA93" i="18"/>
  <c r="AE91" i="18"/>
  <c r="V90" i="18"/>
  <c r="AA88" i="18"/>
  <c r="AE86" i="18"/>
  <c r="V85" i="18"/>
  <c r="AA83" i="18"/>
  <c r="AE81" i="18"/>
  <c r="V80" i="18"/>
  <c r="AA78" i="18"/>
  <c r="AE76" i="18"/>
  <c r="V75" i="18"/>
  <c r="AA73" i="18"/>
  <c r="AE71" i="18"/>
  <c r="V70" i="18"/>
  <c r="AA68" i="18"/>
  <c r="AE66" i="18"/>
  <c r="V65" i="18"/>
  <c r="AA63" i="18"/>
  <c r="AE61" i="18"/>
  <c r="V60" i="18"/>
  <c r="AA58" i="18"/>
  <c r="AE56" i="18"/>
  <c r="V55" i="18"/>
  <c r="AA53" i="18"/>
  <c r="AE51" i="18"/>
  <c r="V50" i="18"/>
  <c r="AA48" i="18"/>
  <c r="AE46" i="18"/>
  <c r="V45" i="18"/>
  <c r="AA43" i="18"/>
  <c r="AE41" i="18"/>
  <c r="V40" i="18"/>
  <c r="AA38" i="18"/>
  <c r="AE36" i="18"/>
  <c r="V35" i="18"/>
  <c r="AA33" i="18"/>
  <c r="AE31" i="18"/>
  <c r="V30" i="18"/>
  <c r="AA28" i="18"/>
  <c r="AE26" i="18"/>
  <c r="V25" i="18"/>
  <c r="AA23" i="18"/>
  <c r="AE21" i="18"/>
  <c r="V20" i="18"/>
  <c r="AA18" i="18"/>
  <c r="AE16" i="18"/>
  <c r="V15" i="18"/>
  <c r="T14" i="18"/>
  <c r="AE9" i="18"/>
  <c r="AC8" i="18"/>
  <c r="AA7" i="18"/>
  <c r="X6" i="18"/>
  <c r="V5" i="18"/>
  <c r="T4" i="18"/>
  <c r="AA203" i="18"/>
  <c r="Z201" i="18"/>
  <c r="X199" i="18"/>
  <c r="AE196" i="18"/>
  <c r="AD194" i="18"/>
  <c r="AC192" i="18"/>
  <c r="V190" i="18"/>
  <c r="U188" i="18"/>
  <c r="T186" i="18"/>
  <c r="AA183" i="18"/>
  <c r="Z181" i="18"/>
  <c r="X179" i="18"/>
  <c r="S177" i="18"/>
  <c r="S175" i="18"/>
  <c r="S173" i="18"/>
  <c r="S171" i="18"/>
  <c r="AB168" i="18"/>
  <c r="AB166" i="18"/>
  <c r="AB164" i="18"/>
  <c r="AB162" i="18"/>
  <c r="W160" i="18"/>
  <c r="W158" i="18"/>
  <c r="X156" i="18"/>
  <c r="Z154" i="18"/>
  <c r="AA152" i="18"/>
  <c r="X150" i="18"/>
  <c r="Z148" i="18"/>
  <c r="AD146" i="18"/>
  <c r="U145" i="18"/>
  <c r="Z143" i="18"/>
  <c r="AD141" i="18"/>
  <c r="U140" i="18"/>
  <c r="Z138" i="18"/>
  <c r="AD136" i="18"/>
  <c r="U135" i="18"/>
  <c r="Z133" i="18"/>
  <c r="AD131" i="18"/>
  <c r="U130" i="18"/>
  <c r="Z128" i="18"/>
  <c r="AD126" i="18"/>
  <c r="U125" i="18"/>
  <c r="Z123" i="18"/>
  <c r="AD121" i="18"/>
  <c r="U120" i="18"/>
  <c r="Z118" i="18"/>
  <c r="AD116" i="18"/>
  <c r="U115" i="18"/>
  <c r="Z113" i="18"/>
  <c r="AD111" i="18"/>
  <c r="U110" i="18"/>
  <c r="Z108" i="18"/>
  <c r="AD106" i="18"/>
  <c r="U105" i="18"/>
  <c r="Z103" i="18"/>
  <c r="AD101" i="18"/>
  <c r="U100" i="18"/>
  <c r="Z98" i="18"/>
  <c r="AD96" i="18"/>
  <c r="U95" i="18"/>
  <c r="Z93" i="18"/>
  <c r="AD91" i="18"/>
  <c r="U90" i="18"/>
  <c r="Z88" i="18"/>
  <c r="AD86" i="18"/>
  <c r="U85" i="18"/>
  <c r="Z83" i="18"/>
  <c r="AD81" i="18"/>
  <c r="U80" i="18"/>
  <c r="Z78" i="18"/>
  <c r="AD76" i="18"/>
  <c r="U75" i="18"/>
  <c r="Z73" i="18"/>
  <c r="AD71" i="18"/>
  <c r="U70" i="18"/>
  <c r="Z68" i="18"/>
  <c r="AD66" i="18"/>
  <c r="U65" i="18"/>
  <c r="Z63" i="18"/>
  <c r="AD61" i="18"/>
  <c r="U60" i="18"/>
  <c r="Z58" i="18"/>
  <c r="AD56" i="18"/>
  <c r="U55" i="18"/>
  <c r="Z53" i="18"/>
  <c r="AD51" i="18"/>
  <c r="U50" i="18"/>
  <c r="Z48" i="18"/>
  <c r="AD46" i="18"/>
  <c r="U45" i="18"/>
  <c r="Z43" i="18"/>
  <c r="AD41" i="18"/>
  <c r="U40" i="18"/>
  <c r="Z38" i="18"/>
  <c r="AD36" i="18"/>
  <c r="Z203" i="18"/>
  <c r="X201" i="18"/>
  <c r="W199" i="18"/>
  <c r="AD196" i="18"/>
  <c r="AC194" i="18"/>
  <c r="AB192" i="18"/>
  <c r="U190" i="18"/>
  <c r="T188" i="18"/>
  <c r="S186" i="18"/>
  <c r="Z183" i="18"/>
  <c r="X181" i="18"/>
  <c r="W179" i="18"/>
  <c r="AE176" i="18"/>
  <c r="AE174" i="18"/>
  <c r="AE172" i="18"/>
  <c r="AE170" i="18"/>
  <c r="AA168" i="18"/>
  <c r="AA166" i="18"/>
  <c r="AA164" i="18"/>
  <c r="AA162" i="18"/>
  <c r="V160" i="18"/>
  <c r="V158" i="18"/>
  <c r="W156" i="18"/>
  <c r="X154" i="18"/>
  <c r="Z152" i="18"/>
  <c r="W150" i="18"/>
  <c r="X148" i="18"/>
  <c r="AC146" i="18"/>
  <c r="T145" i="18"/>
  <c r="X143" i="18"/>
  <c r="AC141" i="18"/>
  <c r="T140" i="18"/>
  <c r="X138" i="18"/>
  <c r="AC136" i="18"/>
  <c r="T135" i="18"/>
  <c r="X133" i="18"/>
  <c r="AC131" i="18"/>
  <c r="T130" i="18"/>
  <c r="X128" i="18"/>
  <c r="AC126" i="18"/>
  <c r="T125" i="18"/>
  <c r="X123" i="18"/>
  <c r="AC121" i="18"/>
  <c r="T120" i="18"/>
  <c r="X118" i="18"/>
  <c r="AC116" i="18"/>
  <c r="T115" i="18"/>
  <c r="X113" i="18"/>
  <c r="AC111" i="18"/>
  <c r="T110" i="18"/>
  <c r="X108" i="18"/>
  <c r="AC106" i="18"/>
  <c r="T105" i="18"/>
  <c r="X103" i="18"/>
  <c r="AC101" i="18"/>
  <c r="T100" i="18"/>
  <c r="X98" i="18"/>
  <c r="AC96" i="18"/>
  <c r="T95" i="18"/>
  <c r="X93" i="18"/>
  <c r="AC91" i="18"/>
  <c r="T90" i="18"/>
  <c r="X88" i="18"/>
  <c r="AC86" i="18"/>
  <c r="T85" i="18"/>
  <c r="X83" i="18"/>
  <c r="AC81" i="18"/>
  <c r="X203" i="18"/>
  <c r="W201" i="18"/>
  <c r="V199" i="18"/>
  <c r="AC196" i="18"/>
  <c r="AB194" i="18"/>
  <c r="AA192" i="18"/>
  <c r="T190" i="18"/>
  <c r="S188" i="18"/>
  <c r="AE185" i="18"/>
  <c r="X183" i="18"/>
  <c r="W181" i="18"/>
  <c r="V179" i="18"/>
  <c r="AD176" i="18"/>
  <c r="AD174" i="18"/>
  <c r="V203" i="18"/>
  <c r="U201" i="18"/>
  <c r="AB198" i="18"/>
  <c r="AA196" i="18"/>
  <c r="Z194" i="18"/>
  <c r="S192" i="18"/>
  <c r="AE189" i="18"/>
  <c r="AD187" i="18"/>
  <c r="W185" i="18"/>
  <c r="V183" i="18"/>
  <c r="U181" i="18"/>
  <c r="AB178" i="18"/>
  <c r="AB176" i="18"/>
  <c r="AB174" i="18"/>
  <c r="AB172" i="18"/>
  <c r="W170" i="18"/>
  <c r="S203" i="18"/>
  <c r="AE200" i="18"/>
  <c r="X198" i="18"/>
  <c r="W196" i="18"/>
  <c r="V194" i="18"/>
  <c r="AC191" i="18"/>
  <c r="AB189" i="18"/>
  <c r="AA187" i="18"/>
  <c r="T185" i="18"/>
  <c r="S183" i="18"/>
  <c r="AE180" i="18"/>
  <c r="X178" i="18"/>
  <c r="X176" i="18"/>
  <c r="X174" i="18"/>
  <c r="T172" i="18"/>
  <c r="T170" i="18"/>
  <c r="T168" i="18"/>
  <c r="T166" i="18"/>
  <c r="AC163" i="18"/>
  <c r="AC161" i="18"/>
  <c r="AC159" i="18"/>
  <c r="AC157" i="18"/>
  <c r="AD155" i="18"/>
  <c r="AB153" i="18"/>
  <c r="AC151" i="18"/>
  <c r="AD149" i="18"/>
  <c r="AE147" i="18"/>
  <c r="V146" i="18"/>
  <c r="AA144" i="18"/>
  <c r="AE142" i="18"/>
  <c r="V141" i="18"/>
  <c r="AA139" i="18"/>
  <c r="AE137" i="18"/>
  <c r="V136" i="18"/>
  <c r="AA134" i="18"/>
  <c r="AE132" i="18"/>
  <c r="V131" i="18"/>
  <c r="AA129" i="18"/>
  <c r="AE127" i="18"/>
  <c r="V126" i="18"/>
  <c r="AA124" i="18"/>
  <c r="AE122" i="18"/>
  <c r="V121" i="18"/>
  <c r="AA119" i="18"/>
  <c r="AE117" i="18"/>
  <c r="V116" i="18"/>
  <c r="AA114" i="18"/>
  <c r="AE112" i="18"/>
  <c r="V111" i="18"/>
  <c r="AA109" i="18"/>
  <c r="AE107" i="18"/>
  <c r="V106" i="18"/>
  <c r="AA104" i="18"/>
  <c r="AE102" i="18"/>
  <c r="V101" i="18"/>
  <c r="AA99" i="18"/>
  <c r="AE97" i="18"/>
  <c r="V96" i="18"/>
  <c r="AA94" i="18"/>
  <c r="AE92" i="18"/>
  <c r="V91" i="18"/>
  <c r="AA89" i="18"/>
  <c r="AE87" i="18"/>
  <c r="V86" i="18"/>
  <c r="AA84" i="18"/>
  <c r="AE82" i="18"/>
  <c r="V81" i="18"/>
  <c r="AA79" i="18"/>
  <c r="AE77" i="18"/>
  <c r="V76" i="18"/>
  <c r="AA74" i="18"/>
  <c r="AE72" i="18"/>
  <c r="V71" i="18"/>
  <c r="AA69" i="18"/>
  <c r="AE67" i="18"/>
  <c r="V66" i="18"/>
  <c r="AA64" i="18"/>
  <c r="AE62" i="18"/>
  <c r="V61" i="18"/>
  <c r="AA59" i="18"/>
  <c r="AE57" i="18"/>
  <c r="V56" i="18"/>
  <c r="AA54" i="18"/>
  <c r="AE52" i="18"/>
  <c r="V51" i="18"/>
  <c r="AA49" i="18"/>
  <c r="AE47" i="18"/>
  <c r="V46" i="18"/>
  <c r="AA44" i="18"/>
  <c r="AE42" i="18"/>
  <c r="V41" i="18"/>
  <c r="AA39" i="18"/>
  <c r="AE37" i="18"/>
  <c r="V36" i="18"/>
  <c r="AA34" i="18"/>
  <c r="AE32" i="18"/>
  <c r="V31" i="18"/>
  <c r="AA29" i="18"/>
  <c r="AE27" i="18"/>
  <c r="V26" i="18"/>
  <c r="AA24" i="18"/>
  <c r="AE22" i="18"/>
  <c r="V21" i="18"/>
  <c r="AA19" i="18"/>
  <c r="AE17" i="18"/>
  <c r="V16" i="18"/>
  <c r="AE13" i="18"/>
  <c r="AC12" i="18"/>
  <c r="AA11" i="18"/>
  <c r="AD202" i="18"/>
  <c r="U199" i="18"/>
  <c r="AD195" i="18"/>
  <c r="AA191" i="18"/>
  <c r="AE187" i="18"/>
  <c r="AA184" i="18"/>
  <c r="W180" i="18"/>
  <c r="AC176" i="18"/>
  <c r="AA173" i="18"/>
  <c r="U170" i="18"/>
  <c r="AA167" i="18"/>
  <c r="W164" i="18"/>
  <c r="X161" i="18"/>
  <c r="U158" i="18"/>
  <c r="X155" i="18"/>
  <c r="S153" i="18"/>
  <c r="AE149" i="18"/>
  <c r="X147" i="18"/>
  <c r="AD144" i="18"/>
  <c r="AA142" i="18"/>
  <c r="S140" i="18"/>
  <c r="AC137" i="18"/>
  <c r="AA135" i="18"/>
  <c r="S133" i="18"/>
  <c r="AC130" i="18"/>
  <c r="U128" i="18"/>
  <c r="AE125" i="18"/>
  <c r="W123" i="18"/>
  <c r="T121" i="18"/>
  <c r="AE118" i="18"/>
  <c r="W116" i="18"/>
  <c r="T114" i="18"/>
  <c r="Z111" i="18"/>
  <c r="V109" i="18"/>
  <c r="AB106" i="18"/>
  <c r="X104" i="18"/>
  <c r="V102" i="18"/>
  <c r="AB99" i="18"/>
  <c r="X97" i="18"/>
  <c r="AD94" i="18"/>
  <c r="AA92" i="18"/>
  <c r="S90" i="18"/>
  <c r="AC87" i="18"/>
  <c r="AA85" i="18"/>
  <c r="S83" i="18"/>
  <c r="AC80" i="18"/>
  <c r="W78" i="18"/>
  <c r="U76" i="18"/>
  <c r="T74" i="18"/>
  <c r="AB71" i="18"/>
  <c r="Z69" i="18"/>
  <c r="X67" i="18"/>
  <c r="S65" i="18"/>
  <c r="AD62" i="18"/>
  <c r="AC60" i="18"/>
  <c r="W58" i="18"/>
  <c r="U56" i="18"/>
  <c r="T54" i="18"/>
  <c r="AB51" i="18"/>
  <c r="Z49" i="18"/>
  <c r="X47" i="18"/>
  <c r="S45" i="18"/>
  <c r="AD42" i="18"/>
  <c r="AC40" i="18"/>
  <c r="W38" i="18"/>
  <c r="U36" i="18"/>
  <c r="U34" i="18"/>
  <c r="U32" i="18"/>
  <c r="S30" i="18"/>
  <c r="T28" i="18"/>
  <c r="T26" i="18"/>
  <c r="U24" i="18"/>
  <c r="V22" i="18"/>
  <c r="U20" i="18"/>
  <c r="V18" i="18"/>
  <c r="W16" i="18"/>
  <c r="AD14" i="18"/>
  <c r="X13" i="18"/>
  <c r="S12" i="18"/>
  <c r="AE10" i="18"/>
  <c r="AA9" i="18"/>
  <c r="V8" i="18"/>
  <c r="AC4" i="18"/>
  <c r="AC202" i="18"/>
  <c r="AA198" i="18"/>
  <c r="W195" i="18"/>
  <c r="Z191" i="18"/>
  <c r="AC187" i="18"/>
  <c r="Z184" i="18"/>
  <c r="V180" i="18"/>
  <c r="AA176" i="18"/>
  <c r="Z173" i="18"/>
  <c r="S170" i="18"/>
  <c r="Z167" i="18"/>
  <c r="V164" i="18"/>
  <c r="W161" i="18"/>
  <c r="T158" i="18"/>
  <c r="W155" i="18"/>
  <c r="AE152" i="18"/>
  <c r="AC149" i="18"/>
  <c r="W147" i="18"/>
  <c r="AC144" i="18"/>
  <c r="Z142" i="18"/>
  <c r="AE139" i="18"/>
  <c r="AB137" i="18"/>
  <c r="Z135" i="18"/>
  <c r="AD132" i="18"/>
  <c r="AB130" i="18"/>
  <c r="T128" i="18"/>
  <c r="AD125" i="18"/>
  <c r="V123" i="18"/>
  <c r="S121" i="18"/>
  <c r="AD118" i="18"/>
  <c r="U116" i="18"/>
  <c r="S114" i="18"/>
  <c r="X111" i="18"/>
  <c r="U109" i="18"/>
  <c r="AA106" i="18"/>
  <c r="W104" i="18"/>
  <c r="U102" i="18"/>
  <c r="Z99" i="18"/>
  <c r="W97" i="18"/>
  <c r="AC94" i="18"/>
  <c r="Z92" i="18"/>
  <c r="AE89" i="18"/>
  <c r="AB87" i="18"/>
  <c r="Z85" i="18"/>
  <c r="AD82" i="18"/>
  <c r="AB80" i="18"/>
  <c r="V78" i="18"/>
  <c r="T76" i="18"/>
  <c r="S74" i="18"/>
  <c r="AA71" i="18"/>
  <c r="X69" i="18"/>
  <c r="W67" i="18"/>
  <c r="AE64" i="18"/>
  <c r="AC62" i="18"/>
  <c r="AB60" i="18"/>
  <c r="V58" i="18"/>
  <c r="T56" i="18"/>
  <c r="S54" i="18"/>
  <c r="AA51" i="18"/>
  <c r="X49" i="18"/>
  <c r="W47" i="18"/>
  <c r="AE44" i="18"/>
  <c r="AC42" i="18"/>
  <c r="AB40" i="18"/>
  <c r="V38" i="18"/>
  <c r="T36" i="18"/>
  <c r="T34" i="18"/>
  <c r="AD31" i="18"/>
  <c r="AE29" i="18"/>
  <c r="S28" i="18"/>
  <c r="S26" i="18"/>
  <c r="T24" i="18"/>
  <c r="U22" i="18"/>
  <c r="T20" i="18"/>
  <c r="U18" i="18"/>
  <c r="U16" i="18"/>
  <c r="AC14" i="18"/>
  <c r="W13" i="18"/>
  <c r="AD10" i="18"/>
  <c r="Z9" i="18"/>
  <c r="U8" i="18"/>
  <c r="AB4" i="18"/>
  <c r="AB202" i="18"/>
  <c r="Z198" i="18"/>
  <c r="V195" i="18"/>
  <c r="X191" i="18"/>
  <c r="AB187" i="18"/>
  <c r="X184" i="18"/>
  <c r="U180" i="18"/>
  <c r="Z176" i="18"/>
  <c r="X173" i="18"/>
  <c r="AE169" i="18"/>
  <c r="T167" i="18"/>
  <c r="U164" i="18"/>
  <c r="V161" i="18"/>
  <c r="S158" i="18"/>
  <c r="V155" i="18"/>
  <c r="U152" i="18"/>
  <c r="AB149" i="18"/>
  <c r="V147" i="18"/>
  <c r="AB144" i="18"/>
  <c r="X142" i="18"/>
  <c r="AD139" i="18"/>
  <c r="AA137" i="18"/>
  <c r="S135" i="18"/>
  <c r="AC132" i="18"/>
  <c r="AA130" i="18"/>
  <c r="S128" i="18"/>
  <c r="AC125" i="18"/>
  <c r="U123" i="18"/>
  <c r="AE120" i="18"/>
  <c r="W118" i="18"/>
  <c r="T116" i="18"/>
  <c r="AE113" i="18"/>
  <c r="W111" i="18"/>
  <c r="T109" i="18"/>
  <c r="Z106" i="18"/>
  <c r="V104" i="18"/>
  <c r="AB101" i="18"/>
  <c r="X99" i="18"/>
  <c r="V97" i="18"/>
  <c r="AB94" i="18"/>
  <c r="X92" i="18"/>
  <c r="AD89" i="18"/>
  <c r="AA87" i="18"/>
  <c r="S85" i="18"/>
  <c r="AC82" i="18"/>
  <c r="AA80" i="18"/>
  <c r="U78" i="18"/>
  <c r="S76" i="18"/>
  <c r="AE73" i="18"/>
  <c r="Z71" i="18"/>
  <c r="W69" i="18"/>
  <c r="V67" i="18"/>
  <c r="AD64" i="18"/>
  <c r="AB62" i="18"/>
  <c r="AA60" i="18"/>
  <c r="U58" i="18"/>
  <c r="S56" i="18"/>
  <c r="AE53" i="18"/>
  <c r="Z51" i="18"/>
  <c r="W49" i="18"/>
  <c r="V47" i="18"/>
  <c r="AD44" i="18"/>
  <c r="AB42" i="18"/>
  <c r="AA40" i="18"/>
  <c r="U38" i="18"/>
  <c r="S36" i="18"/>
  <c r="S34" i="18"/>
  <c r="AC31" i="18"/>
  <c r="AD29" i="18"/>
  <c r="AD27" i="18"/>
  <c r="AE25" i="18"/>
  <c r="S24" i="18"/>
  <c r="S22" i="18"/>
  <c r="S20" i="18"/>
  <c r="T18" i="18"/>
  <c r="T16" i="18"/>
  <c r="AB14" i="18"/>
  <c r="V13" i="18"/>
  <c r="AC10" i="18"/>
  <c r="X9" i="18"/>
  <c r="T8" i="18"/>
  <c r="AE5" i="18"/>
  <c r="AA4" i="18"/>
  <c r="AA202" i="18"/>
  <c r="W198" i="18"/>
  <c r="U195" i="18"/>
  <c r="W191" i="18"/>
  <c r="Z187" i="18"/>
  <c r="W184" i="18"/>
  <c r="T180" i="18"/>
  <c r="W176" i="18"/>
  <c r="W173" i="18"/>
  <c r="AD169" i="18"/>
  <c r="S167" i="18"/>
  <c r="AB163" i="18"/>
  <c r="U161" i="18"/>
  <c r="AE157" i="18"/>
  <c r="U155" i="18"/>
  <c r="T152" i="18"/>
  <c r="AA149" i="18"/>
  <c r="U147" i="18"/>
  <c r="Z144" i="18"/>
  <c r="W142" i="18"/>
  <c r="AC139" i="18"/>
  <c r="Z137" i="18"/>
  <c r="AE134" i="18"/>
  <c r="AB132" i="18"/>
  <c r="Z130" i="18"/>
  <c r="AD127" i="18"/>
  <c r="AB125" i="18"/>
  <c r="T123" i="18"/>
  <c r="AD120" i="18"/>
  <c r="V118" i="18"/>
  <c r="S116" i="18"/>
  <c r="AD113" i="18"/>
  <c r="U111" i="18"/>
  <c r="S109" i="18"/>
  <c r="X106" i="18"/>
  <c r="U104" i="18"/>
  <c r="AA101" i="18"/>
  <c r="W99" i="18"/>
  <c r="U97" i="18"/>
  <c r="Z94" i="18"/>
  <c r="W92" i="18"/>
  <c r="AC89" i="18"/>
  <c r="Z87" i="18"/>
  <c r="AE84" i="18"/>
  <c r="AB82" i="18"/>
  <c r="Z80" i="18"/>
  <c r="T78" i="18"/>
  <c r="AE75" i="18"/>
  <c r="AD73" i="18"/>
  <c r="X71" i="18"/>
  <c r="V69" i="18"/>
  <c r="U67" i="18"/>
  <c r="AC64" i="18"/>
  <c r="AA62" i="18"/>
  <c r="Z60" i="18"/>
  <c r="T58" i="18"/>
  <c r="AE55" i="18"/>
  <c r="AD53" i="18"/>
  <c r="X51" i="18"/>
  <c r="V49" i="18"/>
  <c r="U47" i="18"/>
  <c r="AC44" i="18"/>
  <c r="AA42" i="18"/>
  <c r="Z40" i="18"/>
  <c r="T38" i="18"/>
  <c r="AE35" i="18"/>
  <c r="AE33" i="18"/>
  <c r="AB31" i="18"/>
  <c r="AC29" i="18"/>
  <c r="AC27" i="18"/>
  <c r="AD25" i="18"/>
  <c r="AE23" i="18"/>
  <c r="AD21" i="18"/>
  <c r="AE19" i="18"/>
  <c r="S18" i="18"/>
  <c r="S16" i="18"/>
  <c r="AA14" i="18"/>
  <c r="U13" i="18"/>
  <c r="AB10" i="18"/>
  <c r="W9" i="18"/>
  <c r="S8" i="18"/>
  <c r="AD5" i="18"/>
  <c r="Z4" i="18"/>
  <c r="Z202" i="18"/>
  <c r="V198" i="18"/>
  <c r="AA194" i="18"/>
  <c r="V191" i="18"/>
  <c r="S187" i="18"/>
  <c r="W183" i="18"/>
  <c r="S180" i="18"/>
  <c r="V176" i="18"/>
  <c r="AD172" i="18"/>
  <c r="AC169" i="18"/>
  <c r="Z166" i="18"/>
  <c r="AA163" i="18"/>
  <c r="T161" i="18"/>
  <c r="AD157" i="18"/>
  <c r="T155" i="18"/>
  <c r="S152" i="18"/>
  <c r="Z149" i="18"/>
  <c r="AB146" i="18"/>
  <c r="X144" i="18"/>
  <c r="V142" i="18"/>
  <c r="AB139" i="18"/>
  <c r="X137" i="18"/>
  <c r="AD134" i="18"/>
  <c r="AA132" i="18"/>
  <c r="S130" i="18"/>
  <c r="AC127" i="18"/>
  <c r="AA125" i="18"/>
  <c r="S123" i="18"/>
  <c r="AC120" i="18"/>
  <c r="U118" i="18"/>
  <c r="AE115" i="18"/>
  <c r="W113" i="18"/>
  <c r="T111" i="18"/>
  <c r="AE108" i="18"/>
  <c r="W106" i="18"/>
  <c r="T104" i="18"/>
  <c r="Z101" i="18"/>
  <c r="V99" i="18"/>
  <c r="AB96" i="18"/>
  <c r="X94" i="18"/>
  <c r="V92" i="18"/>
  <c r="AB89" i="18"/>
  <c r="X87" i="18"/>
  <c r="AD84" i="18"/>
  <c r="AA82" i="18"/>
  <c r="T80" i="18"/>
  <c r="S78" i="18"/>
  <c r="AD75" i="18"/>
  <c r="X73" i="18"/>
  <c r="W71" i="18"/>
  <c r="U69" i="18"/>
  <c r="AC66" i="18"/>
  <c r="AB64" i="18"/>
  <c r="Z62" i="18"/>
  <c r="T60" i="18"/>
  <c r="S58" i="18"/>
  <c r="AD55" i="18"/>
  <c r="X53" i="18"/>
  <c r="W51" i="18"/>
  <c r="U49" i="18"/>
  <c r="AC46" i="18"/>
  <c r="AB44" i="18"/>
  <c r="Z42" i="18"/>
  <c r="T40" i="18"/>
  <c r="S38" i="18"/>
  <c r="AD35" i="18"/>
  <c r="AD33" i="18"/>
  <c r="AA31" i="18"/>
  <c r="AB29" i="18"/>
  <c r="AB27" i="18"/>
  <c r="AC25" i="18"/>
  <c r="AD23" i="18"/>
  <c r="AC21" i="18"/>
  <c r="AD19" i="18"/>
  <c r="AD17" i="18"/>
  <c r="AE15" i="18"/>
  <c r="Z14" i="18"/>
  <c r="S13" i="18"/>
  <c r="AA10" i="18"/>
  <c r="V9" i="18"/>
  <c r="AC5" i="18"/>
  <c r="X4" i="18"/>
  <c r="S202" i="18"/>
  <c r="U198" i="18"/>
  <c r="X194" i="18"/>
  <c r="U191" i="18"/>
  <c r="AE186" i="18"/>
  <c r="U183" i="18"/>
  <c r="AE179" i="18"/>
  <c r="U176" i="18"/>
  <c r="AC172" i="18"/>
  <c r="AB169" i="18"/>
  <c r="X166" i="18"/>
  <c r="Z163" i="18"/>
  <c r="S161" i="18"/>
  <c r="AB157" i="18"/>
  <c r="S155" i="18"/>
  <c r="AE151" i="18"/>
  <c r="X149" i="18"/>
  <c r="AA146" i="18"/>
  <c r="W144" i="18"/>
  <c r="U142" i="18"/>
  <c r="Z139" i="18"/>
  <c r="W137" i="18"/>
  <c r="AC134" i="18"/>
  <c r="Z132" i="18"/>
  <c r="AE129" i="18"/>
  <c r="AB127" i="18"/>
  <c r="Z125" i="18"/>
  <c r="AD122" i="18"/>
  <c r="AB120" i="18"/>
  <c r="T118" i="18"/>
  <c r="AD115" i="18"/>
  <c r="V113" i="18"/>
  <c r="S111" i="18"/>
  <c r="AD108" i="18"/>
  <c r="U106" i="18"/>
  <c r="S104" i="18"/>
  <c r="X101" i="18"/>
  <c r="U99" i="18"/>
  <c r="AA96" i="18"/>
  <c r="W94" i="18"/>
  <c r="U92" i="18"/>
  <c r="Z89" i="18"/>
  <c r="W87" i="18"/>
  <c r="AC84" i="18"/>
  <c r="Z82" i="18"/>
  <c r="S80" i="18"/>
  <c r="AD77" i="18"/>
  <c r="AC75" i="18"/>
  <c r="W73" i="18"/>
  <c r="U71" i="18"/>
  <c r="T69" i="18"/>
  <c r="AB66" i="18"/>
  <c r="Z64" i="18"/>
  <c r="X62" i="18"/>
  <c r="S60" i="18"/>
  <c r="AD57" i="18"/>
  <c r="AC55" i="18"/>
  <c r="W53" i="18"/>
  <c r="U51" i="18"/>
  <c r="T49" i="18"/>
  <c r="AB46" i="18"/>
  <c r="Z44" i="18"/>
  <c r="X42" i="18"/>
  <c r="S40" i="18"/>
  <c r="AD37" i="18"/>
  <c r="AC35" i="18"/>
  <c r="Z33" i="18"/>
  <c r="Z31" i="18"/>
  <c r="Z29" i="18"/>
  <c r="AA27" i="18"/>
  <c r="AB25" i="18"/>
  <c r="AB23" i="18"/>
  <c r="AB21" i="18"/>
  <c r="AC19" i="18"/>
  <c r="AC17" i="18"/>
  <c r="AD15" i="18"/>
  <c r="X14" i="18"/>
  <c r="AE11" i="18"/>
  <c r="Z10" i="18"/>
  <c r="U9" i="18"/>
  <c r="AB5" i="18"/>
  <c r="W4" i="18"/>
  <c r="AE201" i="18"/>
  <c r="T198" i="18"/>
  <c r="W194" i="18"/>
  <c r="T191" i="18"/>
  <c r="AD186" i="18"/>
  <c r="T183" i="18"/>
  <c r="AD179" i="18"/>
  <c r="T176" i="18"/>
  <c r="AA172" i="18"/>
  <c r="AA169" i="18"/>
  <c r="W166" i="18"/>
  <c r="X163" i="18"/>
  <c r="U160" i="18"/>
  <c r="AA157" i="18"/>
  <c r="AE154" i="18"/>
  <c r="AD151" i="18"/>
  <c r="W149" i="18"/>
  <c r="Z146" i="18"/>
  <c r="V144" i="18"/>
  <c r="AB141" i="18"/>
  <c r="X139" i="18"/>
  <c r="V137" i="18"/>
  <c r="AB134" i="18"/>
  <c r="X132" i="18"/>
  <c r="AD129" i="18"/>
  <c r="AA127" i="18"/>
  <c r="S125" i="18"/>
  <c r="AC122" i="18"/>
  <c r="AA120" i="18"/>
  <c r="S118" i="18"/>
  <c r="AC115" i="18"/>
  <c r="U113" i="18"/>
  <c r="AE110" i="18"/>
  <c r="W108" i="18"/>
  <c r="T106" i="18"/>
  <c r="AE103" i="18"/>
  <c r="W101" i="18"/>
  <c r="T99" i="18"/>
  <c r="Z96" i="18"/>
  <c r="V94" i="18"/>
  <c r="AB91" i="18"/>
  <c r="X89" i="18"/>
  <c r="V87" i="18"/>
  <c r="AB84" i="18"/>
  <c r="X82" i="18"/>
  <c r="AE79" i="18"/>
  <c r="AC77" i="18"/>
  <c r="AB75" i="18"/>
  <c r="V73" i="18"/>
  <c r="T71" i="18"/>
  <c r="S69" i="18"/>
  <c r="AA66" i="18"/>
  <c r="X64" i="18"/>
  <c r="W62" i="18"/>
  <c r="AE59" i="18"/>
  <c r="AC57" i="18"/>
  <c r="AB55" i="18"/>
  <c r="V53" i="18"/>
  <c r="T51" i="18"/>
  <c r="S49" i="18"/>
  <c r="AA46" i="18"/>
  <c r="X44" i="18"/>
  <c r="W42" i="18"/>
  <c r="AE39" i="18"/>
  <c r="AC37" i="18"/>
  <c r="AB35" i="18"/>
  <c r="X33" i="18"/>
  <c r="X31" i="18"/>
  <c r="X29" i="18"/>
  <c r="Z27" i="18"/>
  <c r="AA25" i="18"/>
  <c r="Z23" i="18"/>
  <c r="AA21" i="18"/>
  <c r="AB19" i="18"/>
  <c r="AB17" i="18"/>
  <c r="AC15" i="18"/>
  <c r="W14" i="18"/>
  <c r="AD11" i="18"/>
  <c r="X10" i="18"/>
  <c r="T9" i="18"/>
  <c r="AE6" i="18"/>
  <c r="AA5" i="18"/>
  <c r="U4" i="18"/>
  <c r="AD201" i="18"/>
  <c r="S198" i="18"/>
  <c r="U194" i="18"/>
  <c r="S191" i="18"/>
  <c r="AC186" i="18"/>
  <c r="AE182" i="18"/>
  <c r="AC179" i="18"/>
  <c r="S176" i="18"/>
  <c r="Z172" i="18"/>
  <c r="Z169" i="18"/>
  <c r="V166" i="18"/>
  <c r="W163" i="18"/>
  <c r="T160" i="18"/>
  <c r="Z157" i="18"/>
  <c r="AD154" i="18"/>
  <c r="AB151" i="18"/>
  <c r="V149" i="18"/>
  <c r="X146" i="18"/>
  <c r="U144" i="18"/>
  <c r="AA141" i="18"/>
  <c r="W139" i="18"/>
  <c r="U137" i="18"/>
  <c r="Z134" i="18"/>
  <c r="W132" i="18"/>
  <c r="AC129" i="18"/>
  <c r="Z127" i="18"/>
  <c r="AE124" i="18"/>
  <c r="AB122" i="18"/>
  <c r="Z120" i="18"/>
  <c r="AD117" i="18"/>
  <c r="AB115" i="18"/>
  <c r="T113" i="18"/>
  <c r="AD110" i="18"/>
  <c r="V108" i="18"/>
  <c r="S106" i="18"/>
  <c r="AD103" i="18"/>
  <c r="U101" i="18"/>
  <c r="S99" i="18"/>
  <c r="X96" i="18"/>
  <c r="U94" i="18"/>
  <c r="AA91" i="18"/>
  <c r="W89" i="18"/>
  <c r="U87" i="18"/>
  <c r="Z84" i="18"/>
  <c r="W82" i="18"/>
  <c r="AD79" i="18"/>
  <c r="AB77" i="18"/>
  <c r="AA75" i="18"/>
  <c r="U73" i="18"/>
  <c r="S71" i="18"/>
  <c r="AE68" i="18"/>
  <c r="Z66" i="18"/>
  <c r="W64" i="18"/>
  <c r="V62" i="18"/>
  <c r="AD59" i="18"/>
  <c r="AB57" i="18"/>
  <c r="AA55" i="18"/>
  <c r="V201" i="18"/>
  <c r="AE197" i="18"/>
  <c r="AB193" i="18"/>
  <c r="S190" i="18"/>
  <c r="AB186" i="18"/>
  <c r="AD182" i="18"/>
  <c r="U179" i="18"/>
  <c r="AE175" i="18"/>
  <c r="S172" i="18"/>
  <c r="X169" i="18"/>
  <c r="U166" i="18"/>
  <c r="V163" i="18"/>
  <c r="S160" i="18"/>
  <c r="U157" i="18"/>
  <c r="W154" i="18"/>
  <c r="AA151" i="18"/>
  <c r="U149" i="18"/>
  <c r="W146" i="18"/>
  <c r="T144" i="18"/>
  <c r="Z141" i="18"/>
  <c r="V139" i="18"/>
  <c r="AB136" i="18"/>
  <c r="X134" i="18"/>
  <c r="V132" i="18"/>
  <c r="AB129" i="18"/>
  <c r="X127" i="18"/>
  <c r="AD124" i="18"/>
  <c r="AA122" i="18"/>
  <c r="S120" i="18"/>
  <c r="AC117" i="18"/>
  <c r="AA115" i="18"/>
  <c r="S113" i="18"/>
  <c r="AC110" i="18"/>
  <c r="U108" i="18"/>
  <c r="AE105" i="18"/>
  <c r="W103" i="18"/>
  <c r="T101" i="18"/>
  <c r="AE98" i="18"/>
  <c r="W96" i="18"/>
  <c r="T94" i="18"/>
  <c r="Z91" i="18"/>
  <c r="V89" i="18"/>
  <c r="AB86" i="18"/>
  <c r="X84" i="18"/>
  <c r="V82" i="18"/>
  <c r="AC79" i="18"/>
  <c r="AA77" i="18"/>
  <c r="Z75" i="18"/>
  <c r="T73" i="18"/>
  <c r="AE70" i="18"/>
  <c r="AD68" i="18"/>
  <c r="X66" i="18"/>
  <c r="V64" i="18"/>
  <c r="U62" i="18"/>
  <c r="AC59" i="18"/>
  <c r="AA57" i="18"/>
  <c r="Z55" i="18"/>
  <c r="T53" i="18"/>
  <c r="AE50" i="18"/>
  <c r="AD48" i="18"/>
  <c r="X46" i="18"/>
  <c r="V44" i="18"/>
  <c r="U42" i="18"/>
  <c r="AC39" i="18"/>
  <c r="AA37" i="18"/>
  <c r="Z35" i="18"/>
  <c r="V33" i="18"/>
  <c r="U31" i="18"/>
  <c r="V29" i="18"/>
  <c r="W27" i="18"/>
  <c r="W25" i="18"/>
  <c r="W23" i="18"/>
  <c r="X21" i="18"/>
  <c r="X19" i="18"/>
  <c r="Z17" i="18"/>
  <c r="AA15" i="18"/>
  <c r="S14" i="18"/>
  <c r="AB11" i="18"/>
  <c r="V10" i="18"/>
  <c r="AC6" i="18"/>
  <c r="W5" i="18"/>
  <c r="S201" i="18"/>
  <c r="AC197" i="18"/>
  <c r="Z193" i="18"/>
  <c r="AC189" i="18"/>
  <c r="Z186" i="18"/>
  <c r="AB182" i="18"/>
  <c r="Z178" i="18"/>
  <c r="X175" i="18"/>
  <c r="AD171" i="18"/>
  <c r="Z168" i="18"/>
  <c r="AE165" i="18"/>
  <c r="T163" i="18"/>
  <c r="AD159" i="18"/>
  <c r="S157" i="18"/>
  <c r="U154" i="18"/>
  <c r="X151" i="18"/>
  <c r="W148" i="18"/>
  <c r="T146" i="18"/>
  <c r="AE143" i="18"/>
  <c r="W141" i="18"/>
  <c r="T139" i="18"/>
  <c r="Z136" i="18"/>
  <c r="V134" i="18"/>
  <c r="AB131" i="18"/>
  <c r="X129" i="18"/>
  <c r="V127" i="18"/>
  <c r="AB124" i="18"/>
  <c r="X122" i="18"/>
  <c r="AD119" i="18"/>
  <c r="AA117" i="18"/>
  <c r="S115" i="18"/>
  <c r="AC112" i="18"/>
  <c r="AA110" i="18"/>
  <c r="S108" i="18"/>
  <c r="AC105" i="18"/>
  <c r="U103" i="18"/>
  <c r="AE100" i="18"/>
  <c r="W98" i="18"/>
  <c r="T96" i="18"/>
  <c r="AE93" i="18"/>
  <c r="W91" i="18"/>
  <c r="T89" i="18"/>
  <c r="Z86" i="18"/>
  <c r="V84" i="18"/>
  <c r="AB81" i="18"/>
  <c r="Z79" i="18"/>
  <c r="X77" i="18"/>
  <c r="S75" i="18"/>
  <c r="AD72" i="18"/>
  <c r="AC70" i="18"/>
  <c r="W68" i="18"/>
  <c r="U66" i="18"/>
  <c r="T64" i="18"/>
  <c r="AB61" i="18"/>
  <c r="Z59" i="18"/>
  <c r="X57" i="18"/>
  <c r="S55" i="18"/>
  <c r="AD52" i="18"/>
  <c r="AC50" i="18"/>
  <c r="W48" i="18"/>
  <c r="U46" i="18"/>
  <c r="T44" i="18"/>
  <c r="AB41" i="18"/>
  <c r="Z39" i="18"/>
  <c r="X37" i="18"/>
  <c r="T35" i="18"/>
  <c r="T33" i="18"/>
  <c r="S31" i="18"/>
  <c r="T29" i="18"/>
  <c r="U27" i="18"/>
  <c r="T25" i="18"/>
  <c r="U23" i="18"/>
  <c r="U21" i="18"/>
  <c r="V19" i="18"/>
  <c r="W17" i="18"/>
  <c r="W15" i="18"/>
  <c r="AE12" i="18"/>
  <c r="X11" i="18"/>
  <c r="T10" i="18"/>
  <c r="AE7" i="18"/>
  <c r="Z6" i="18"/>
  <c r="T5" i="18"/>
  <c r="H4" i="18"/>
  <c r="H2" i="18" s="1"/>
  <c r="T201" i="18"/>
  <c r="AA193" i="18"/>
  <c r="AA186" i="18"/>
  <c r="AA178" i="18"/>
  <c r="AE171" i="18"/>
  <c r="S166" i="18"/>
  <c r="AE159" i="18"/>
  <c r="V154" i="18"/>
  <c r="AD148" i="18"/>
  <c r="S144" i="18"/>
  <c r="U139" i="18"/>
  <c r="W134" i="18"/>
  <c r="Z129" i="18"/>
  <c r="AC124" i="18"/>
  <c r="AE119" i="18"/>
  <c r="Z115" i="18"/>
  <c r="AB110" i="18"/>
  <c r="AD105" i="18"/>
  <c r="S101" i="18"/>
  <c r="U96" i="18"/>
  <c r="X91" i="18"/>
  <c r="AA86" i="18"/>
  <c r="U82" i="18"/>
  <c r="AD200" i="18"/>
  <c r="X193" i="18"/>
  <c r="X186" i="18"/>
  <c r="W178" i="18"/>
  <c r="AC171" i="18"/>
  <c r="AD165" i="18"/>
  <c r="AB159" i="18"/>
  <c r="AD153" i="18"/>
  <c r="V148" i="18"/>
  <c r="AD143" i="18"/>
  <c r="S139" i="18"/>
  <c r="U134" i="18"/>
  <c r="W129" i="18"/>
  <c r="Z124" i="18"/>
  <c r="AC119" i="18"/>
  <c r="AE114" i="18"/>
  <c r="Z110" i="18"/>
  <c r="AB105" i="18"/>
  <c r="AD100" i="18"/>
  <c r="S96" i="18"/>
  <c r="U91" i="18"/>
  <c r="X86" i="18"/>
  <c r="AA81" i="18"/>
  <c r="W77" i="18"/>
  <c r="AC72" i="18"/>
  <c r="V68" i="18"/>
  <c r="S64" i="18"/>
  <c r="X59" i="18"/>
  <c r="AE54" i="18"/>
  <c r="S51" i="18"/>
  <c r="AA47" i="18"/>
  <c r="V43" i="18"/>
  <c r="U39" i="18"/>
  <c r="AE34" i="18"/>
  <c r="T31" i="18"/>
  <c r="U28" i="18"/>
  <c r="X24" i="18"/>
  <c r="AC20" i="18"/>
  <c r="S17" i="18"/>
  <c r="AC11" i="18"/>
  <c r="AC9" i="18"/>
  <c r="V7" i="18"/>
  <c r="W200" i="18"/>
  <c r="W193" i="18"/>
  <c r="AD185" i="18"/>
  <c r="V178" i="18"/>
  <c r="AB171" i="18"/>
  <c r="X165" i="18"/>
  <c r="AA159" i="18"/>
  <c r="AC153" i="18"/>
  <c r="U148" i="18"/>
  <c r="W143" i="18"/>
  <c r="AE138" i="18"/>
  <c r="T134" i="18"/>
  <c r="V129" i="18"/>
  <c r="X124" i="18"/>
  <c r="AB119" i="18"/>
  <c r="AD114" i="18"/>
  <c r="S110" i="18"/>
  <c r="AA105" i="18"/>
  <c r="AC100" i="18"/>
  <c r="AE95" i="18"/>
  <c r="T91" i="18"/>
  <c r="W86" i="18"/>
  <c r="Z81" i="18"/>
  <c r="V77" i="18"/>
  <c r="AB72" i="18"/>
  <c r="U68" i="18"/>
  <c r="AE63" i="18"/>
  <c r="W59" i="18"/>
  <c r="AD54" i="18"/>
  <c r="AD50" i="18"/>
  <c r="Z47" i="18"/>
  <c r="U43" i="18"/>
  <c r="T39" i="18"/>
  <c r="AD34" i="18"/>
  <c r="AE30" i="18"/>
  <c r="X27" i="18"/>
  <c r="W24" i="18"/>
  <c r="AB20" i="18"/>
  <c r="AD16" i="18"/>
  <c r="Z11" i="18"/>
  <c r="AB9" i="18"/>
  <c r="U7" i="18"/>
  <c r="V200" i="18"/>
  <c r="V193" i="18"/>
  <c r="V185" i="18"/>
  <c r="U178" i="18"/>
  <c r="AA171" i="18"/>
  <c r="W165" i="18"/>
  <c r="Z159" i="18"/>
  <c r="AA153" i="18"/>
  <c r="T148" i="18"/>
  <c r="V143" i="18"/>
  <c r="AD138" i="18"/>
  <c r="S134" i="18"/>
  <c r="U129" i="18"/>
  <c r="W124" i="18"/>
  <c r="Z119" i="18"/>
  <c r="AC114" i="18"/>
  <c r="AE109" i="18"/>
  <c r="Z105" i="18"/>
  <c r="AB100" i="18"/>
  <c r="AD95" i="18"/>
  <c r="S91" i="18"/>
  <c r="U86" i="18"/>
  <c r="X81" i="18"/>
  <c r="U77" i="18"/>
  <c r="AA72" i="18"/>
  <c r="T68" i="18"/>
  <c r="AD63" i="18"/>
  <c r="V59" i="18"/>
  <c r="AC54" i="18"/>
  <c r="AB50" i="18"/>
  <c r="Z46" i="18"/>
  <c r="T43" i="18"/>
  <c r="S39" i="18"/>
  <c r="AC34" i="18"/>
  <c r="AD30" i="18"/>
  <c r="V27" i="18"/>
  <c r="V24" i="18"/>
  <c r="AA20" i="18"/>
  <c r="AC16" i="18"/>
  <c r="W11" i="18"/>
  <c r="S9" i="18"/>
  <c r="T7" i="18"/>
  <c r="U200" i="18"/>
  <c r="U193" i="18"/>
  <c r="U185" i="18"/>
  <c r="T178" i="18"/>
  <c r="Z171" i="18"/>
  <c r="V165" i="18"/>
  <c r="X159" i="18"/>
  <c r="Z153" i="18"/>
  <c r="S148" i="18"/>
  <c r="U143" i="18"/>
  <c r="W138" i="18"/>
  <c r="AE133" i="18"/>
  <c r="T129" i="18"/>
  <c r="V124" i="18"/>
  <c r="X119" i="18"/>
  <c r="AB114" i="18"/>
  <c r="AD109" i="18"/>
  <c r="S105" i="18"/>
  <c r="AA100" i="18"/>
  <c r="AC95" i="18"/>
  <c r="AE90" i="18"/>
  <c r="T86" i="18"/>
  <c r="W81" i="18"/>
  <c r="AC76" i="18"/>
  <c r="Z72" i="18"/>
  <c r="S68" i="18"/>
  <c r="X63" i="18"/>
  <c r="U59" i="18"/>
  <c r="AB54" i="18"/>
  <c r="AA50" i="18"/>
  <c r="W46" i="18"/>
  <c r="S43" i="18"/>
  <c r="AE38" i="18"/>
  <c r="AB34" i="18"/>
  <c r="AC30" i="18"/>
  <c r="S27" i="18"/>
  <c r="X23" i="18"/>
  <c r="Z20" i="18"/>
  <c r="AB16" i="18"/>
  <c r="V11" i="18"/>
  <c r="S7" i="18"/>
  <c r="S200" i="18"/>
  <c r="Z192" i="18"/>
  <c r="AE184" i="18"/>
  <c r="AE177" i="18"/>
  <c r="W171" i="18"/>
  <c r="T165" i="18"/>
  <c r="V159" i="18"/>
  <c r="W153" i="18"/>
  <c r="AC147" i="18"/>
  <c r="S143" i="18"/>
  <c r="U138" i="18"/>
  <c r="W133" i="18"/>
  <c r="AE128" i="18"/>
  <c r="T124" i="18"/>
  <c r="V119" i="18"/>
  <c r="X114" i="18"/>
  <c r="AB109" i="18"/>
  <c r="AD104" i="18"/>
  <c r="S100" i="18"/>
  <c r="AA95" i="18"/>
  <c r="AC90" i="18"/>
  <c r="AE85" i="18"/>
  <c r="T81" i="18"/>
  <c r="AA76" i="18"/>
  <c r="W72" i="18"/>
  <c r="AC67" i="18"/>
  <c r="V63" i="18"/>
  <c r="S59" i="18"/>
  <c r="X54" i="18"/>
  <c r="T50" i="18"/>
  <c r="S46" i="18"/>
  <c r="AC41" i="18"/>
  <c r="X38" i="18"/>
  <c r="X34" i="18"/>
  <c r="AA30" i="18"/>
  <c r="AC26" i="18"/>
  <c r="T23" i="18"/>
  <c r="Z19" i="18"/>
  <c r="Z16" i="18"/>
  <c r="AC13" i="18"/>
  <c r="T11" i="18"/>
  <c r="AB6" i="18"/>
  <c r="AD4" i="18"/>
  <c r="AD197" i="18"/>
  <c r="AD189" i="18"/>
  <c r="AC182" i="18"/>
  <c r="AD175" i="18"/>
  <c r="W169" i="18"/>
  <c r="U163" i="18"/>
  <c r="T157" i="18"/>
  <c r="Z151" i="18"/>
  <c r="U146" i="18"/>
  <c r="X141" i="18"/>
  <c r="AA136" i="18"/>
  <c r="U132" i="18"/>
  <c r="W127" i="18"/>
  <c r="Z122" i="18"/>
  <c r="AB117" i="18"/>
  <c r="AD112" i="18"/>
  <c r="T108" i="18"/>
  <c r="V103" i="18"/>
  <c r="AD98" i="18"/>
  <c r="S94" i="18"/>
  <c r="U89" i="18"/>
  <c r="W84" i="18"/>
  <c r="AB79" i="18"/>
  <c r="T75" i="18"/>
  <c r="AD70" i="18"/>
  <c r="W66" i="18"/>
  <c r="AC61" i="18"/>
  <c r="Z57" i="18"/>
  <c r="U53" i="18"/>
  <c r="AC49" i="18"/>
  <c r="AB45" i="18"/>
  <c r="W41" i="18"/>
  <c r="V37" i="18"/>
  <c r="U33" i="18"/>
  <c r="T30" i="18"/>
  <c r="X26" i="18"/>
  <c r="AB22" i="18"/>
  <c r="S19" i="18"/>
  <c r="U15" i="18"/>
  <c r="AA8" i="18"/>
  <c r="T6" i="18"/>
  <c r="F4" i="18"/>
  <c r="F2" i="18" s="1"/>
  <c r="AB197" i="18"/>
  <c r="AA189" i="18"/>
  <c r="AA182" i="18"/>
  <c r="W175" i="18"/>
  <c r="X168" i="18"/>
  <c r="S163" i="18"/>
  <c r="AE156" i="18"/>
  <c r="W151" i="18"/>
  <c r="S146" i="18"/>
  <c r="U141" i="18"/>
  <c r="X136" i="18"/>
  <c r="AA131" i="18"/>
  <c r="U127" i="18"/>
  <c r="W122" i="18"/>
  <c r="Z117" i="18"/>
  <c r="AB112" i="18"/>
  <c r="AD107" i="18"/>
  <c r="T103" i="18"/>
  <c r="V98" i="18"/>
  <c r="AD93" i="18"/>
  <c r="S89" i="18"/>
  <c r="U84" i="18"/>
  <c r="X79" i="18"/>
  <c r="AE74" i="18"/>
  <c r="AB70" i="18"/>
  <c r="T66" i="18"/>
  <c r="AA61" i="18"/>
  <c r="W57" i="18"/>
  <c r="S53" i="18"/>
  <c r="AB49" i="18"/>
  <c r="AA45" i="18"/>
  <c r="T200" i="18"/>
  <c r="U189" i="18"/>
  <c r="AC174" i="18"/>
  <c r="U165" i="18"/>
  <c r="T156" i="18"/>
  <c r="AE145" i="18"/>
  <c r="V138" i="18"/>
  <c r="T131" i="18"/>
  <c r="V122" i="18"/>
  <c r="Z114" i="18"/>
  <c r="X107" i="18"/>
  <c r="U98" i="18"/>
  <c r="AD90" i="18"/>
  <c r="W83" i="18"/>
  <c r="W76" i="18"/>
  <c r="AC69" i="18"/>
  <c r="Z61" i="18"/>
  <c r="W56" i="18"/>
  <c r="X48" i="18"/>
  <c r="W43" i="18"/>
  <c r="AC36" i="18"/>
  <c r="W32" i="18"/>
  <c r="Z26" i="18"/>
  <c r="W21" i="18"/>
  <c r="X16" i="18"/>
  <c r="AA12" i="18"/>
  <c r="AD9" i="18"/>
  <c r="AE199" i="18"/>
  <c r="AB188" i="18"/>
  <c r="AA174" i="18"/>
  <c r="S165" i="18"/>
  <c r="S156" i="18"/>
  <c r="AD145" i="18"/>
  <c r="T138" i="18"/>
  <c r="S131" i="18"/>
  <c r="U122" i="18"/>
  <c r="W114" i="18"/>
  <c r="W107" i="18"/>
  <c r="T98" i="18"/>
  <c r="AB90" i="18"/>
  <c r="V83" i="18"/>
  <c r="AD74" i="18"/>
  <c r="AB69" i="18"/>
  <c r="X61" i="18"/>
  <c r="T55" i="18"/>
  <c r="V48" i="18"/>
  <c r="V42" i="18"/>
  <c r="AB36" i="18"/>
  <c r="V32" i="18"/>
  <c r="W26" i="18"/>
  <c r="T21" i="18"/>
  <c r="AB15" i="18"/>
  <c r="Z12" i="18"/>
  <c r="AD199" i="18"/>
  <c r="AA188" i="18"/>
  <c r="Z174" i="18"/>
  <c r="Z164" i="18"/>
  <c r="AE155" i="18"/>
  <c r="AC145" i="18"/>
  <c r="S138" i="18"/>
  <c r="AE130" i="18"/>
  <c r="AB121" i="18"/>
  <c r="V114" i="18"/>
  <c r="V107" i="18"/>
  <c r="S98" i="18"/>
  <c r="AA90" i="18"/>
  <c r="U83" i="18"/>
  <c r="AC74" i="18"/>
  <c r="X68" i="18"/>
  <c r="W61" i="18"/>
  <c r="Z54" i="18"/>
  <c r="U48" i="18"/>
  <c r="AA41" i="18"/>
  <c r="AA36" i="18"/>
  <c r="W31" i="18"/>
  <c r="U26" i="18"/>
  <c r="S21" i="18"/>
  <c r="Z15" i="18"/>
  <c r="X12" i="18"/>
  <c r="AC199" i="18"/>
  <c r="Z188" i="18"/>
  <c r="W174" i="18"/>
  <c r="X164" i="18"/>
  <c r="Z155" i="18"/>
  <c r="AB145" i="18"/>
  <c r="AD137" i="18"/>
  <c r="AD130" i="18"/>
  <c r="AA121" i="18"/>
  <c r="U114" i="18"/>
  <c r="U107" i="18"/>
  <c r="AD97" i="18"/>
  <c r="Z90" i="18"/>
  <c r="T83" i="18"/>
  <c r="AB74" i="18"/>
  <c r="AD67" i="18"/>
  <c r="U61" i="18"/>
  <c r="W54" i="18"/>
  <c r="T48" i="18"/>
  <c r="Z41" i="18"/>
  <c r="Z36" i="18"/>
  <c r="AB30" i="18"/>
  <c r="Z25" i="18"/>
  <c r="AE20" i="18"/>
  <c r="T15" i="18"/>
  <c r="W12" i="18"/>
  <c r="AD8" i="18"/>
  <c r="AB196" i="18"/>
  <c r="S185" i="18"/>
  <c r="V174" i="18"/>
  <c r="Z162" i="18"/>
  <c r="X153" i="18"/>
  <c r="AA145" i="18"/>
  <c r="W136" i="18"/>
  <c r="S129" i="18"/>
  <c r="Z121" i="18"/>
  <c r="AA112" i="18"/>
  <c r="AE104" i="18"/>
  <c r="AC97" i="18"/>
  <c r="AE88" i="18"/>
  <c r="U81" i="18"/>
  <c r="Z74" i="18"/>
  <c r="AB67" i="18"/>
  <c r="T61" i="18"/>
  <c r="V54" i="18"/>
  <c r="S48" i="18"/>
  <c r="X41" i="18"/>
  <c r="X36" i="18"/>
  <c r="Z30" i="18"/>
  <c r="U25" i="18"/>
  <c r="AD20" i="18"/>
  <c r="S15" i="18"/>
  <c r="V12" i="18"/>
  <c r="AB8" i="18"/>
  <c r="Z5" i="18"/>
  <c r="Z196" i="18"/>
  <c r="AD184" i="18"/>
  <c r="U174" i="18"/>
  <c r="T162" i="18"/>
  <c r="V153" i="18"/>
  <c r="Z145" i="18"/>
  <c r="U136" i="18"/>
  <c r="AD128" i="18"/>
  <c r="X121" i="18"/>
  <c r="Z112" i="18"/>
  <c r="AC104" i="18"/>
  <c r="AB97" i="18"/>
  <c r="AD88" i="18"/>
  <c r="S81" i="18"/>
  <c r="X74" i="18"/>
  <c r="AA67" i="18"/>
  <c r="S61" i="18"/>
  <c r="U54" i="18"/>
  <c r="AD47" i="18"/>
  <c r="U41" i="18"/>
  <c r="W36" i="18"/>
  <c r="W30" i="18"/>
  <c r="S25" i="18"/>
  <c r="W20" i="18"/>
  <c r="U12" i="18"/>
  <c r="Z8" i="18"/>
  <c r="U5" i="18"/>
  <c r="X196" i="18"/>
  <c r="AC184" i="18"/>
  <c r="AC173" i="18"/>
  <c r="S162" i="18"/>
  <c r="U153" i="18"/>
  <c r="S145" i="18"/>
  <c r="T136" i="18"/>
  <c r="W128" i="18"/>
  <c r="W121" i="18"/>
  <c r="X112" i="18"/>
  <c r="AB104" i="18"/>
  <c r="AA97" i="18"/>
  <c r="W88" i="18"/>
  <c r="AE80" i="18"/>
  <c r="W74" i="18"/>
  <c r="Z67" i="18"/>
  <c r="AE60" i="18"/>
  <c r="AC52" i="18"/>
  <c r="AC47" i="18"/>
  <c r="T41" i="18"/>
  <c r="AA35" i="18"/>
  <c r="U30" i="18"/>
  <c r="AE24" i="18"/>
  <c r="W19" i="18"/>
  <c r="T12" i="18"/>
  <c r="X8" i="18"/>
  <c r="S5" i="18"/>
  <c r="S196" i="18"/>
  <c r="AE181" i="18"/>
  <c r="X170" i="18"/>
  <c r="AA161" i="18"/>
  <c r="T151" i="18"/>
  <c r="AC142" i="18"/>
  <c r="AC135" i="18"/>
  <c r="Z126" i="18"/>
  <c r="T119" i="18"/>
  <c r="AB111" i="18"/>
  <c r="AC102" i="18"/>
  <c r="S95" i="18"/>
  <c r="S88" i="18"/>
  <c r="U79" i="18"/>
  <c r="X72" i="18"/>
  <c r="AC65" i="18"/>
  <c r="AE58" i="18"/>
  <c r="X52" i="18"/>
  <c r="AD45" i="18"/>
  <c r="AD39" i="18"/>
  <c r="W34" i="18"/>
  <c r="AE28" i="18"/>
  <c r="Z24" i="18"/>
  <c r="AD18" i="18"/>
  <c r="AE14" i="18"/>
  <c r="AD7" i="18"/>
  <c r="S4" i="18"/>
  <c r="AE195" i="18"/>
  <c r="AD181" i="18"/>
  <c r="V170" i="18"/>
  <c r="Z161" i="18"/>
  <c r="S151" i="18"/>
  <c r="AB142" i="18"/>
  <c r="AB135" i="18"/>
  <c r="X126" i="18"/>
  <c r="S119" i="18"/>
  <c r="AA111" i="18"/>
  <c r="AB102" i="18"/>
  <c r="AE94" i="18"/>
  <c r="AD87" i="18"/>
  <c r="T79" i="18"/>
  <c r="V72" i="18"/>
  <c r="AB65" i="18"/>
  <c r="AD58" i="18"/>
  <c r="W52" i="18"/>
  <c r="AC45" i="18"/>
  <c r="AB39" i="18"/>
  <c r="V34" i="18"/>
  <c r="AD28" i="18"/>
  <c r="V23" i="18"/>
  <c r="AB18" i="18"/>
  <c r="U14" i="18"/>
  <c r="AB7" i="18"/>
  <c r="AE191" i="18"/>
  <c r="AD170" i="18"/>
  <c r="T153" i="18"/>
  <c r="AA140" i="18"/>
  <c r="U124" i="18"/>
  <c r="X109" i="18"/>
  <c r="W93" i="18"/>
  <c r="W79" i="18"/>
  <c r="AD69" i="18"/>
  <c r="AA56" i="18"/>
  <c r="U44" i="18"/>
  <c r="S33" i="18"/>
  <c r="AB24" i="18"/>
  <c r="C4" i="18"/>
  <c r="C2" i="18" s="1"/>
  <c r="AD191" i="18"/>
  <c r="W168" i="18"/>
  <c r="V151" i="18"/>
  <c r="Z140" i="18"/>
  <c r="S124" i="18"/>
  <c r="W109" i="18"/>
  <c r="V93" i="18"/>
  <c r="V79" i="18"/>
  <c r="S66" i="18"/>
  <c r="Z56" i="18"/>
  <c r="S44" i="18"/>
  <c r="AD32" i="18"/>
  <c r="S23" i="18"/>
  <c r="AB191" i="18"/>
  <c r="V168" i="18"/>
  <c r="U151" i="18"/>
  <c r="S136" i="18"/>
  <c r="AE123" i="18"/>
  <c r="AC107" i="18"/>
  <c r="U93" i="18"/>
  <c r="S79" i="18"/>
  <c r="AE65" i="18"/>
  <c r="X56" i="18"/>
  <c r="AE43" i="18"/>
  <c r="AC32" i="18"/>
  <c r="AD22" i="18"/>
  <c r="W8" i="18"/>
  <c r="Z189" i="18"/>
  <c r="U168" i="18"/>
  <c r="V150" i="18"/>
  <c r="AE135" i="18"/>
  <c r="AD123" i="18"/>
  <c r="AB107" i="18"/>
  <c r="T93" i="18"/>
  <c r="AE78" i="18"/>
  <c r="AD65" i="18"/>
  <c r="AB52" i="18"/>
  <c r="AD43" i="18"/>
  <c r="AB32" i="18"/>
  <c r="AC22" i="18"/>
  <c r="X189" i="18"/>
  <c r="S168" i="18"/>
  <c r="U150" i="18"/>
  <c r="AD135" i="18"/>
  <c r="U121" i="18"/>
  <c r="AA107" i="18"/>
  <c r="S93" i="18"/>
  <c r="AD78" i="18"/>
  <c r="AA65" i="18"/>
  <c r="AA52" i="18"/>
  <c r="X43" i="18"/>
  <c r="AA32" i="18"/>
  <c r="AA22" i="18"/>
  <c r="AD13" i="18"/>
  <c r="W189" i="18"/>
  <c r="AE167" i="18"/>
  <c r="T150" i="18"/>
  <c r="AD133" i="18"/>
  <c r="W119" i="18"/>
  <c r="Z107" i="18"/>
  <c r="AD92" i="18"/>
  <c r="X78" i="18"/>
  <c r="Z65" i="18"/>
  <c r="Z52" i="18"/>
  <c r="S41" i="18"/>
  <c r="Z32" i="18"/>
  <c r="Z22" i="18"/>
  <c r="AB13" i="18"/>
  <c r="Z7" i="18"/>
  <c r="AB184" i="18"/>
  <c r="AC167" i="18"/>
  <c r="AD147" i="18"/>
  <c r="U133" i="18"/>
  <c r="X117" i="18"/>
  <c r="S103" i="18"/>
  <c r="AB92" i="18"/>
  <c r="AB76" i="18"/>
  <c r="U64" i="18"/>
  <c r="U52" i="18"/>
  <c r="AD40" i="18"/>
  <c r="W29" i="18"/>
  <c r="W22" i="18"/>
  <c r="Z13" i="18"/>
  <c r="W7" i="18"/>
  <c r="T193" i="18"/>
  <c r="U159" i="18"/>
  <c r="V133" i="18"/>
  <c r="X116" i="18"/>
  <c r="V88" i="18"/>
  <c r="AA70" i="18"/>
  <c r="Z50" i="18"/>
  <c r="U35" i="18"/>
  <c r="T19" i="18"/>
  <c r="V189" i="18"/>
  <c r="AC158" i="18"/>
  <c r="T133" i="18"/>
  <c r="W112" i="18"/>
  <c r="U88" i="18"/>
  <c r="Z70" i="18"/>
  <c r="S50" i="18"/>
  <c r="S35" i="18"/>
  <c r="AE18" i="18"/>
  <c r="Z182" i="18"/>
  <c r="AB158" i="18"/>
  <c r="Z131" i="18"/>
  <c r="V112" i="18"/>
  <c r="T88" i="18"/>
  <c r="T70" i="18"/>
  <c r="AE49" i="18"/>
  <c r="Z34" i="18"/>
  <c r="Z18" i="18"/>
  <c r="S182" i="18"/>
  <c r="AD156" i="18"/>
  <c r="X131" i="18"/>
  <c r="U112" i="18"/>
  <c r="S86" i="18"/>
  <c r="S70" i="18"/>
  <c r="AD49" i="18"/>
  <c r="W33" i="18"/>
  <c r="X18" i="18"/>
  <c r="X7" i="18"/>
  <c r="V181" i="18"/>
  <c r="AC156" i="18"/>
  <c r="W131" i="18"/>
  <c r="AC109" i="18"/>
  <c r="AD85" i="18"/>
  <c r="AE69" i="18"/>
  <c r="AE48" i="18"/>
  <c r="X32" i="18"/>
  <c r="W18" i="18"/>
  <c r="AD6" i="18"/>
  <c r="T181" i="18"/>
  <c r="V156" i="18"/>
  <c r="U131" i="18"/>
  <c r="Z109" i="18"/>
  <c r="AC85" i="18"/>
  <c r="T65" i="18"/>
  <c r="AB47" i="18"/>
  <c r="U29" i="18"/>
  <c r="AA17" i="18"/>
  <c r="W6" i="18"/>
  <c r="S181" i="18"/>
  <c r="U156" i="18"/>
  <c r="V128" i="18"/>
  <c r="Z104" i="18"/>
  <c r="AB85" i="18"/>
  <c r="W63" i="18"/>
  <c r="T46" i="18"/>
  <c r="S29" i="18"/>
  <c r="X17" i="18"/>
  <c r="V6" i="18"/>
  <c r="AD180" i="18"/>
  <c r="S150" i="18"/>
  <c r="AB126" i="18"/>
  <c r="AD102" i="18"/>
  <c r="T84" i="18"/>
  <c r="U63" i="18"/>
  <c r="AE45" i="18"/>
  <c r="AB28" i="18"/>
  <c r="V17" i="18"/>
  <c r="U6" i="18"/>
  <c r="AC177" i="18"/>
  <c r="Z147" i="18"/>
  <c r="U126" i="18"/>
  <c r="X102" i="18"/>
  <c r="AD83" i="18"/>
  <c r="AD60" i="18"/>
  <c r="W44" i="18"/>
  <c r="W28" i="18"/>
  <c r="AA13" i="18"/>
  <c r="AD167" i="18"/>
  <c r="S126" i="18"/>
  <c r="AE83" i="18"/>
  <c r="AC51" i="18"/>
  <c r="X22" i="18"/>
  <c r="AE4" i="18"/>
  <c r="AB167" i="18"/>
  <c r="U119" i="18"/>
  <c r="AD80" i="18"/>
  <c r="Z45" i="18"/>
  <c r="Z21" i="18"/>
  <c r="AE161" i="18"/>
  <c r="W117" i="18"/>
  <c r="Z77" i="18"/>
  <c r="T45" i="18"/>
  <c r="U19" i="18"/>
  <c r="G4" i="18"/>
  <c r="G2" i="18" s="1"/>
  <c r="AD161" i="18"/>
  <c r="V117" i="18"/>
  <c r="Z76" i="18"/>
  <c r="AE40" i="18"/>
  <c r="U17" i="18"/>
  <c r="E4" i="18"/>
  <c r="E2" i="18" s="1"/>
  <c r="AB161" i="18"/>
  <c r="U117" i="18"/>
  <c r="X76" i="18"/>
  <c r="X39" i="18"/>
  <c r="AA16" i="18"/>
  <c r="D4" i="18"/>
  <c r="D2" i="18" s="1"/>
  <c r="W159" i="18"/>
  <c r="AB116" i="18"/>
  <c r="V74" i="18"/>
  <c r="W39" i="18"/>
  <c r="AB147" i="18"/>
  <c r="AA116" i="18"/>
  <c r="U74" i="18"/>
  <c r="V39" i="18"/>
  <c r="AD12" i="18"/>
  <c r="AA147" i="18"/>
  <c r="Z116" i="18"/>
  <c r="S73" i="18"/>
  <c r="AD38" i="18"/>
  <c r="AB12" i="18"/>
  <c r="W203" i="18"/>
  <c r="AE144" i="18"/>
  <c r="AA102" i="18"/>
  <c r="U72" i="18"/>
  <c r="AB37" i="18"/>
  <c r="U11" i="18"/>
  <c r="T203" i="18"/>
  <c r="AD142" i="18"/>
  <c r="W102" i="18"/>
  <c r="T63" i="18"/>
  <c r="W37" i="18"/>
  <c r="AE202" i="18"/>
  <c r="T141" i="18"/>
  <c r="Z100" i="18"/>
  <c r="S63" i="18"/>
  <c r="U37" i="18"/>
  <c r="W10" i="18"/>
  <c r="V196" i="18"/>
  <c r="S141" i="18"/>
  <c r="AE99" i="18"/>
  <c r="AB59" i="18"/>
  <c r="Z28" i="18"/>
  <c r="U10" i="18"/>
  <c r="T126" i="18"/>
  <c r="AD26" i="18"/>
  <c r="Z102" i="18"/>
  <c r="AB26" i="18"/>
  <c r="AD99" i="18"/>
  <c r="AA26" i="18"/>
  <c r="AC99" i="18"/>
  <c r="AD24" i="18"/>
  <c r="Z97" i="18"/>
  <c r="AC24" i="18"/>
  <c r="U203" i="18"/>
  <c r="AB95" i="18"/>
  <c r="U196" i="18"/>
  <c r="Z95" i="18"/>
  <c r="S11" i="18"/>
  <c r="AB177" i="18"/>
  <c r="T59" i="18"/>
  <c r="W126" i="18"/>
  <c r="V28" i="18"/>
  <c r="U57" i="18"/>
  <c r="AC56" i="18"/>
  <c r="AB56" i="18"/>
  <c r="V52" i="18"/>
  <c r="T196" i="18"/>
  <c r="Z37" i="18"/>
  <c r="S178" i="18"/>
  <c r="X28" i="18"/>
  <c r="AE140" i="18"/>
  <c r="AD140" i="18"/>
  <c r="AC140" i="18"/>
  <c r="S6" i="18"/>
  <c r="S84" i="18"/>
  <c r="S10" i="18"/>
  <c r="AD177" i="18"/>
  <c r="AB173" i="18"/>
  <c r="X171" i="18"/>
  <c r="T143" i="18"/>
  <c r="AB140" i="18"/>
  <c r="AA126" i="18"/>
  <c r="AC92" i="18"/>
  <c r="AC71" i="18"/>
  <c r="X58" i="18"/>
  <c r="V57" i="18"/>
  <c r="G2" i="23"/>
  <c r="E2" i="23"/>
  <c r="AE203" i="21"/>
  <c r="AD203" i="21"/>
  <c r="U202" i="21"/>
  <c r="Z200" i="21"/>
  <c r="AD198" i="21"/>
  <c r="U197" i="21"/>
  <c r="Z195" i="21"/>
  <c r="AD193" i="21"/>
  <c r="U192" i="21"/>
  <c r="Z190" i="21"/>
  <c r="AD188" i="21"/>
  <c r="U187" i="21"/>
  <c r="Z185" i="21"/>
  <c r="AD183" i="21"/>
  <c r="U182" i="21"/>
  <c r="Z180" i="21"/>
  <c r="AD178" i="21"/>
  <c r="U177" i="21"/>
  <c r="Z175" i="21"/>
  <c r="AD173" i="21"/>
  <c r="U172" i="21"/>
  <c r="Z170" i="21"/>
  <c r="AD168" i="21"/>
  <c r="U167" i="21"/>
  <c r="Z165" i="21"/>
  <c r="AD163" i="21"/>
  <c r="U162" i="21"/>
  <c r="Z160" i="21"/>
  <c r="AD158" i="21"/>
  <c r="U157" i="21"/>
  <c r="Z155" i="21"/>
  <c r="AD153" i="21"/>
  <c r="U152" i="21"/>
  <c r="Z150" i="21"/>
  <c r="AD148" i="21"/>
  <c r="U147" i="21"/>
  <c r="Z145" i="21"/>
  <c r="AD143" i="21"/>
  <c r="V203" i="21"/>
  <c r="AA201" i="21"/>
  <c r="AE199" i="21"/>
  <c r="V198" i="21"/>
  <c r="AA196" i="21"/>
  <c r="AE194" i="21"/>
  <c r="V193" i="21"/>
  <c r="AA191" i="21"/>
  <c r="AE189" i="21"/>
  <c r="V188" i="21"/>
  <c r="AA186" i="21"/>
  <c r="AE184" i="21"/>
  <c r="V183" i="21"/>
  <c r="AA181" i="21"/>
  <c r="AE179" i="21"/>
  <c r="V178" i="21"/>
  <c r="AA176" i="21"/>
  <c r="AE174" i="21"/>
  <c r="V173" i="21"/>
  <c r="AA171" i="21"/>
  <c r="AE169" i="21"/>
  <c r="V168" i="21"/>
  <c r="AA166" i="21"/>
  <c r="AE164" i="21"/>
  <c r="V163" i="21"/>
  <c r="AA161" i="21"/>
  <c r="AE159" i="21"/>
  <c r="V158" i="21"/>
  <c r="AA156" i="21"/>
  <c r="AE154" i="21"/>
  <c r="V153" i="21"/>
  <c r="AA151" i="21"/>
  <c r="AE149" i="21"/>
  <c r="V148" i="21"/>
  <c r="AA146" i="21"/>
  <c r="AE144" i="21"/>
  <c r="V143" i="21"/>
  <c r="AA141" i="21"/>
  <c r="X202" i="21"/>
  <c r="AA200" i="21"/>
  <c r="AB198" i="21"/>
  <c r="AD196" i="21"/>
  <c r="S195" i="21"/>
  <c r="T193" i="21"/>
  <c r="V191" i="21"/>
  <c r="X189" i="21"/>
  <c r="AA187" i="21"/>
  <c r="AC185" i="21"/>
  <c r="AE183" i="21"/>
  <c r="S182" i="21"/>
  <c r="U180" i="21"/>
  <c r="W178" i="21"/>
  <c r="X176" i="21"/>
  <c r="AA174" i="21"/>
  <c r="AC172" i="21"/>
  <c r="AE170" i="21"/>
  <c r="T169" i="21"/>
  <c r="V167" i="21"/>
  <c r="W165" i="21"/>
  <c r="Z163" i="21"/>
  <c r="AB161" i="21"/>
  <c r="AC159" i="21"/>
  <c r="AE157" i="21"/>
  <c r="T156" i="21"/>
  <c r="V154" i="21"/>
  <c r="X152" i="21"/>
  <c r="AA150" i="21"/>
  <c r="AB148" i="21"/>
  <c r="AD146" i="21"/>
  <c r="S145" i="21"/>
  <c r="T143" i="21"/>
  <c r="W141" i="21"/>
  <c r="AB139" i="21"/>
  <c r="S138" i="21"/>
  <c r="W136" i="21"/>
  <c r="AB134" i="21"/>
  <c r="S133" i="21"/>
  <c r="W131" i="21"/>
  <c r="AB129" i="21"/>
  <c r="S128" i="21"/>
  <c r="W126" i="21"/>
  <c r="AB124" i="21"/>
  <c r="S123" i="21"/>
  <c r="W121" i="21"/>
  <c r="AB119" i="21"/>
  <c r="S118" i="21"/>
  <c r="W116" i="21"/>
  <c r="AB114" i="21"/>
  <c r="S113" i="21"/>
  <c r="W111" i="21"/>
  <c r="AB109" i="21"/>
  <c r="S108" i="21"/>
  <c r="W106" i="21"/>
  <c r="AB104" i="21"/>
  <c r="S103" i="21"/>
  <c r="W101" i="21"/>
  <c r="AB99" i="21"/>
  <c r="S98" i="21"/>
  <c r="W96" i="21"/>
  <c r="AB94" i="21"/>
  <c r="S93" i="21"/>
  <c r="W91" i="21"/>
  <c r="AB89" i="21"/>
  <c r="S88" i="21"/>
  <c r="W86" i="21"/>
  <c r="AB84" i="21"/>
  <c r="S83" i="21"/>
  <c r="W81" i="21"/>
  <c r="AB79" i="21"/>
  <c r="S78" i="21"/>
  <c r="W76" i="21"/>
  <c r="AB74" i="21"/>
  <c r="S73" i="21"/>
  <c r="W71" i="21"/>
  <c r="AB69" i="21"/>
  <c r="S68" i="21"/>
  <c r="W66" i="21"/>
  <c r="AB64" i="21"/>
  <c r="S63" i="21"/>
  <c r="W61" i="21"/>
  <c r="AB59" i="21"/>
  <c r="S58" i="21"/>
  <c r="W56" i="21"/>
  <c r="AB54" i="21"/>
  <c r="S53" i="21"/>
  <c r="W51" i="21"/>
  <c r="AB49" i="21"/>
  <c r="S48" i="21"/>
  <c r="W46" i="21"/>
  <c r="AB44" i="21"/>
  <c r="S43" i="21"/>
  <c r="W41" i="21"/>
  <c r="AB39" i="21"/>
  <c r="S38" i="21"/>
  <c r="W36" i="21"/>
  <c r="AB34" i="21"/>
  <c r="S33" i="21"/>
  <c r="W31" i="21"/>
  <c r="AB29" i="21"/>
  <c r="S28" i="21"/>
  <c r="W26" i="21"/>
  <c r="AB24" i="21"/>
  <c r="S23" i="21"/>
  <c r="W21" i="21"/>
  <c r="AB19" i="21"/>
  <c r="S18" i="21"/>
  <c r="W16" i="21"/>
  <c r="AD12" i="21"/>
  <c r="AB11" i="21"/>
  <c r="Z10" i="21"/>
  <c r="W9" i="21"/>
  <c r="U8" i="21"/>
  <c r="S7" i="21"/>
  <c r="E4" i="21"/>
  <c r="E2" i="21" s="1"/>
  <c r="W202" i="21"/>
  <c r="X200" i="21"/>
  <c r="AA198" i="21"/>
  <c r="AC196" i="21"/>
  <c r="V202" i="21"/>
  <c r="W200" i="21"/>
  <c r="Z198" i="21"/>
  <c r="AB196" i="21"/>
  <c r="AC194" i="21"/>
  <c r="AE192" i="21"/>
  <c r="T191" i="21"/>
  <c r="V189" i="21"/>
  <c r="X187" i="21"/>
  <c r="AA185" i="21"/>
  <c r="AB183" i="21"/>
  <c r="AB203" i="21"/>
  <c r="Z201" i="21"/>
  <c r="X199" i="21"/>
  <c r="W197" i="21"/>
  <c r="U195" i="21"/>
  <c r="S193" i="21"/>
  <c r="AE190" i="21"/>
  <c r="AE188" i="21"/>
  <c r="AD186" i="21"/>
  <c r="AC184" i="21"/>
  <c r="AC182" i="21"/>
  <c r="AD180" i="21"/>
  <c r="AE178" i="21"/>
  <c r="AE176" i="21"/>
  <c r="S175" i="21"/>
  <c r="S173" i="21"/>
  <c r="T171" i="21"/>
  <c r="U169" i="21"/>
  <c r="T167" i="21"/>
  <c r="U165" i="21"/>
  <c r="U163" i="21"/>
  <c r="V161" i="21"/>
  <c r="W159" i="21"/>
  <c r="X157" i="21"/>
  <c r="X155" i="21"/>
  <c r="Z153" i="21"/>
  <c r="Z151" i="21"/>
  <c r="AA149" i="21"/>
  <c r="AB147" i="21"/>
  <c r="AC145" i="21"/>
  <c r="AC143" i="21"/>
  <c r="AE141" i="21"/>
  <c r="T140" i="21"/>
  <c r="W138" i="21"/>
  <c r="AA136" i="21"/>
  <c r="AD134" i="21"/>
  <c r="T133" i="21"/>
  <c r="V131" i="21"/>
  <c r="Z129" i="21"/>
  <c r="AC127" i="21"/>
  <c r="S126" i="21"/>
  <c r="V124" i="21"/>
  <c r="Z122" i="21"/>
  <c r="AC120" i="21"/>
  <c r="S119" i="21"/>
  <c r="V117" i="21"/>
  <c r="Z115" i="21"/>
  <c r="AC113" i="21"/>
  <c r="S112" i="21"/>
  <c r="V110" i="21"/>
  <c r="Z108" i="21"/>
  <c r="AC106" i="21"/>
  <c r="S105" i="21"/>
  <c r="V103" i="21"/>
  <c r="Z101" i="21"/>
  <c r="AC99" i="21"/>
  <c r="AE97" i="21"/>
  <c r="U96" i="21"/>
  <c r="X94" i="21"/>
  <c r="AB92" i="21"/>
  <c r="AE90" i="21"/>
  <c r="U89" i="21"/>
  <c r="X87" i="21"/>
  <c r="AB85" i="21"/>
  <c r="AE83" i="21"/>
  <c r="U82" i="21"/>
  <c r="X80" i="21"/>
  <c r="AB78" i="21"/>
  <c r="AE76" i="21"/>
  <c r="U75" i="21"/>
  <c r="X73" i="21"/>
  <c r="AB71" i="21"/>
  <c r="AE69" i="21"/>
  <c r="U68" i="21"/>
  <c r="X66" i="21"/>
  <c r="AA64" i="21"/>
  <c r="AD62" i="21"/>
  <c r="T61" i="21"/>
  <c r="W59" i="21"/>
  <c r="AA57" i="21"/>
  <c r="AD55" i="21"/>
  <c r="T54" i="21"/>
  <c r="W52" i="21"/>
  <c r="AA50" i="21"/>
  <c r="AD48" i="21"/>
  <c r="T47" i="21"/>
  <c r="W45" i="21"/>
  <c r="AA43" i="21"/>
  <c r="AD41" i="21"/>
  <c r="T40" i="21"/>
  <c r="W38" i="21"/>
  <c r="AA36" i="21"/>
  <c r="AD34" i="21"/>
  <c r="T33" i="21"/>
  <c r="V31" i="21"/>
  <c r="Z29" i="21"/>
  <c r="AC27" i="21"/>
  <c r="S26" i="21"/>
  <c r="V24" i="21"/>
  <c r="Z22" i="21"/>
  <c r="AC20" i="21"/>
  <c r="S19" i="21"/>
  <c r="V17" i="21"/>
  <c r="Z15" i="21"/>
  <c r="V14" i="21"/>
  <c r="S13" i="21"/>
  <c r="AC9" i="21"/>
  <c r="Z8" i="21"/>
  <c r="V7" i="21"/>
  <c r="S6" i="21"/>
  <c r="D4" i="21"/>
  <c r="D2" i="21" s="1"/>
  <c r="AA203" i="21"/>
  <c r="X201" i="21"/>
  <c r="W199" i="21"/>
  <c r="V197" i="21"/>
  <c r="T195" i="21"/>
  <c r="AD192" i="21"/>
  <c r="AD190" i="21"/>
  <c r="AC188" i="21"/>
  <c r="AC186" i="21"/>
  <c r="AB184" i="21"/>
  <c r="AB182" i="21"/>
  <c r="AC180" i="21"/>
  <c r="AC178" i="21"/>
  <c r="AD176" i="21"/>
  <c r="AD174" i="21"/>
  <c r="AE172" i="21"/>
  <c r="S171" i="21"/>
  <c r="S169" i="21"/>
  <c r="S167" i="21"/>
  <c r="T165" i="21"/>
  <c r="T163" i="21"/>
  <c r="U161" i="21"/>
  <c r="V159" i="21"/>
  <c r="W157" i="21"/>
  <c r="W155" i="21"/>
  <c r="X153" i="21"/>
  <c r="X151" i="21"/>
  <c r="Z149" i="21"/>
  <c r="AA147" i="21"/>
  <c r="AB145" i="21"/>
  <c r="AB143" i="21"/>
  <c r="AD141" i="21"/>
  <c r="S140" i="21"/>
  <c r="V138" i="21"/>
  <c r="Z136" i="21"/>
  <c r="AC134" i="21"/>
  <c r="AE132" i="21"/>
  <c r="U131" i="21"/>
  <c r="X129" i="21"/>
  <c r="AB127" i="21"/>
  <c r="AE125" i="21"/>
  <c r="U124" i="21"/>
  <c r="X122" i="21"/>
  <c r="AB120" i="21"/>
  <c r="AE118" i="21"/>
  <c r="U117" i="21"/>
  <c r="X115" i="21"/>
  <c r="AB113" i="21"/>
  <c r="AE111" i="21"/>
  <c r="U110" i="21"/>
  <c r="X108" i="21"/>
  <c r="AB106" i="21"/>
  <c r="AE104" i="21"/>
  <c r="U103" i="21"/>
  <c r="X101" i="21"/>
  <c r="AA99" i="21"/>
  <c r="AD97" i="21"/>
  <c r="T96" i="21"/>
  <c r="W94" i="21"/>
  <c r="AA92" i="21"/>
  <c r="AD90" i="21"/>
  <c r="T89" i="21"/>
  <c r="W87" i="21"/>
  <c r="AA85" i="21"/>
  <c r="AD83" i="21"/>
  <c r="T82" i="21"/>
  <c r="W80" i="21"/>
  <c r="AA78" i="21"/>
  <c r="AD76" i="21"/>
  <c r="T75" i="21"/>
  <c r="W73" i="21"/>
  <c r="AA71" i="21"/>
  <c r="AD69" i="21"/>
  <c r="T68" i="21"/>
  <c r="V66" i="21"/>
  <c r="Z64" i="21"/>
  <c r="AC62" i="21"/>
  <c r="S61" i="21"/>
  <c r="V59" i="21"/>
  <c r="Z57" i="21"/>
  <c r="AC55" i="21"/>
  <c r="S54" i="21"/>
  <c r="V52" i="21"/>
  <c r="Z50" i="21"/>
  <c r="AC48" i="21"/>
  <c r="S47" i="21"/>
  <c r="V45" i="21"/>
  <c r="Z43" i="21"/>
  <c r="AC41" i="21"/>
  <c r="S40" i="21"/>
  <c r="V38" i="21"/>
  <c r="Z36" i="21"/>
  <c r="AC34" i="21"/>
  <c r="AE32" i="21"/>
  <c r="U31" i="21"/>
  <c r="X29" i="21"/>
  <c r="AB27" i="21"/>
  <c r="AE25" i="21"/>
  <c r="U24" i="21"/>
  <c r="X22" i="21"/>
  <c r="AB20" i="21"/>
  <c r="AE18" i="21"/>
  <c r="U17" i="21"/>
  <c r="X15" i="21"/>
  <c r="U14" i="21"/>
  <c r="AE10" i="21"/>
  <c r="AB9" i="21"/>
  <c r="X8" i="21"/>
  <c r="U7" i="21"/>
  <c r="C4" i="21"/>
  <c r="C2" i="21" s="1"/>
  <c r="Z203" i="21"/>
  <c r="W201" i="21"/>
  <c r="V199" i="21"/>
  <c r="T197" i="21"/>
  <c r="AD194" i="21"/>
  <c r="AC192" i="21"/>
  <c r="AC190" i="21"/>
  <c r="AB188" i="21"/>
  <c r="AB186" i="21"/>
  <c r="AA184" i="21"/>
  <c r="AA182" i="21"/>
  <c r="AB180" i="21"/>
  <c r="AB178" i="21"/>
  <c r="AC176" i="21"/>
  <c r="AC174" i="21"/>
  <c r="AD172" i="21"/>
  <c r="AD170" i="21"/>
  <c r="AE168" i="21"/>
  <c r="AE166" i="21"/>
  <c r="S165" i="21"/>
  <c r="S163" i="21"/>
  <c r="T161" i="21"/>
  <c r="U159" i="21"/>
  <c r="V157" i="21"/>
  <c r="V155" i="21"/>
  <c r="W153" i="21"/>
  <c r="W151" i="21"/>
  <c r="X149" i="21"/>
  <c r="Z147" i="21"/>
  <c r="AA145" i="21"/>
  <c r="AA143" i="21"/>
  <c r="AC141" i="21"/>
  <c r="AE139" i="21"/>
  <c r="U138" i="21"/>
  <c r="X136" i="21"/>
  <c r="AA134" i="21"/>
  <c r="AD132" i="21"/>
  <c r="T131" i="21"/>
  <c r="W129" i="21"/>
  <c r="AA127" i="21"/>
  <c r="AD125" i="21"/>
  <c r="T124" i="21"/>
  <c r="W122" i="21"/>
  <c r="AA120" i="21"/>
  <c r="AD118" i="21"/>
  <c r="T117" i="21"/>
  <c r="W115" i="21"/>
  <c r="AA113" i="21"/>
  <c r="AD111" i="21"/>
  <c r="T110" i="21"/>
  <c r="W108" i="21"/>
  <c r="AA106" i="21"/>
  <c r="AD104" i="21"/>
  <c r="T103" i="21"/>
  <c r="V101" i="21"/>
  <c r="Z99" i="21"/>
  <c r="AC97" i="21"/>
  <c r="S96" i="21"/>
  <c r="V94" i="21"/>
  <c r="Z92" i="21"/>
  <c r="AC90" i="21"/>
  <c r="S89" i="21"/>
  <c r="V87" i="21"/>
  <c r="Z85" i="21"/>
  <c r="AC83" i="21"/>
  <c r="S82" i="21"/>
  <c r="V80" i="21"/>
  <c r="Z78" i="21"/>
  <c r="AC76" i="21"/>
  <c r="S75" i="21"/>
  <c r="V73" i="21"/>
  <c r="Z71" i="21"/>
  <c r="AC69" i="21"/>
  <c r="AE67" i="21"/>
  <c r="U66" i="21"/>
  <c r="X64" i="21"/>
  <c r="AB62" i="21"/>
  <c r="AE60" i="21"/>
  <c r="U59" i="21"/>
  <c r="X57" i="21"/>
  <c r="AB55" i="21"/>
  <c r="AE53" i="21"/>
  <c r="U52" i="21"/>
  <c r="X50" i="21"/>
  <c r="AB48" i="21"/>
  <c r="AE46" i="21"/>
  <c r="U45" i="21"/>
  <c r="X43" i="21"/>
  <c r="AB41" i="21"/>
  <c r="AE39" i="21"/>
  <c r="U38" i="21"/>
  <c r="X36" i="21"/>
  <c r="AA34" i="21"/>
  <c r="AD32" i="21"/>
  <c r="T31" i="21"/>
  <c r="W29" i="21"/>
  <c r="AA27" i="21"/>
  <c r="AD25" i="21"/>
  <c r="T24" i="21"/>
  <c r="W22" i="21"/>
  <c r="AA20" i="21"/>
  <c r="AD18" i="21"/>
  <c r="T17" i="21"/>
  <c r="W15" i="21"/>
  <c r="T14" i="21"/>
  <c r="AD10" i="21"/>
  <c r="AA9" i="21"/>
  <c r="W8" i="21"/>
  <c r="T7" i="21"/>
  <c r="X203" i="21"/>
  <c r="V201" i="21"/>
  <c r="U199" i="21"/>
  <c r="S197" i="21"/>
  <c r="AB194" i="21"/>
  <c r="AB192" i="21"/>
  <c r="AB190" i="21"/>
  <c r="AA188" i="21"/>
  <c r="Z186" i="21"/>
  <c r="Z184" i="21"/>
  <c r="Z182" i="21"/>
  <c r="AA180" i="21"/>
  <c r="AA178" i="21"/>
  <c r="AB176" i="21"/>
  <c r="AB174" i="21"/>
  <c r="AB172" i="21"/>
  <c r="AC170" i="21"/>
  <c r="AC168" i="21"/>
  <c r="AD166" i="21"/>
  <c r="AD164" i="21"/>
  <c r="AE162" i="21"/>
  <c r="S161" i="21"/>
  <c r="T159" i="21"/>
  <c r="T157" i="21"/>
  <c r="U155" i="21"/>
  <c r="U153" i="21"/>
  <c r="V151" i="21"/>
  <c r="W149" i="21"/>
  <c r="X147" i="21"/>
  <c r="X145" i="21"/>
  <c r="Z143" i="21"/>
  <c r="AB141" i="21"/>
  <c r="AD139" i="21"/>
  <c r="T138" i="21"/>
  <c r="V136" i="21"/>
  <c r="Z134" i="21"/>
  <c r="AC132" i="21"/>
  <c r="S131" i="21"/>
  <c r="V129" i="21"/>
  <c r="Z127" i="21"/>
  <c r="AC125" i="21"/>
  <c r="S124" i="21"/>
  <c r="V122" i="21"/>
  <c r="Z120" i="21"/>
  <c r="AC118" i="21"/>
  <c r="S117" i="21"/>
  <c r="V115" i="21"/>
  <c r="Z113" i="21"/>
  <c r="AC111" i="21"/>
  <c r="S110" i="21"/>
  <c r="V108" i="21"/>
  <c r="Z106" i="21"/>
  <c r="AC104" i="21"/>
  <c r="AE102" i="21"/>
  <c r="U101" i="21"/>
  <c r="X99" i="21"/>
  <c r="AB97" i="21"/>
  <c r="AE95" i="21"/>
  <c r="U94" i="21"/>
  <c r="X92" i="21"/>
  <c r="AB90" i="21"/>
  <c r="AE88" i="21"/>
  <c r="U87" i="21"/>
  <c r="X85" i="21"/>
  <c r="AB83" i="21"/>
  <c r="AE81" i="21"/>
  <c r="U80" i="21"/>
  <c r="X78" i="21"/>
  <c r="AB76" i="21"/>
  <c r="AE74" i="21"/>
  <c r="U73" i="21"/>
  <c r="X71" i="21"/>
  <c r="AA69" i="21"/>
  <c r="AD67" i="21"/>
  <c r="T66" i="21"/>
  <c r="W64" i="21"/>
  <c r="AA62" i="21"/>
  <c r="AD60" i="21"/>
  <c r="T59" i="21"/>
  <c r="W57" i="21"/>
  <c r="AA55" i="21"/>
  <c r="AD53" i="21"/>
  <c r="T52" i="21"/>
  <c r="W50" i="21"/>
  <c r="AA48" i="21"/>
  <c r="AD46" i="21"/>
  <c r="T45" i="21"/>
  <c r="W43" i="21"/>
  <c r="AA41" i="21"/>
  <c r="AD39" i="21"/>
  <c r="T38" i="21"/>
  <c r="V36" i="21"/>
  <c r="Z34" i="21"/>
  <c r="AC32" i="21"/>
  <c r="S31" i="21"/>
  <c r="V29" i="21"/>
  <c r="Z27" i="21"/>
  <c r="AC25" i="21"/>
  <c r="S24" i="21"/>
  <c r="V22" i="21"/>
  <c r="Z20" i="21"/>
  <c r="AC18" i="21"/>
  <c r="S17" i="21"/>
  <c r="V15" i="21"/>
  <c r="S14" i="21"/>
  <c r="AC10" i="21"/>
  <c r="Z9" i="21"/>
  <c r="V8" i="21"/>
  <c r="AE4" i="21"/>
  <c r="W203" i="21"/>
  <c r="U201" i="21"/>
  <c r="T199" i="21"/>
  <c r="AE196" i="21"/>
  <c r="AA194" i="21"/>
  <c r="AA192" i="21"/>
  <c r="AA190" i="21"/>
  <c r="Z188" i="21"/>
  <c r="X186" i="21"/>
  <c r="X184" i="21"/>
  <c r="X182" i="21"/>
  <c r="X180" i="21"/>
  <c r="Z178" i="21"/>
  <c r="Z176" i="21"/>
  <c r="Z174" i="21"/>
  <c r="AA172" i="21"/>
  <c r="AB170" i="21"/>
  <c r="AB168" i="21"/>
  <c r="AC166" i="21"/>
  <c r="AC164" i="21"/>
  <c r="AD162" i="21"/>
  <c r="AE160" i="21"/>
  <c r="S159" i="21"/>
  <c r="S157" i="21"/>
  <c r="T155" i="21"/>
  <c r="T153" i="21"/>
  <c r="U151" i="21"/>
  <c r="V149" i="21"/>
  <c r="W147" i="21"/>
  <c r="W145" i="21"/>
  <c r="X143" i="21"/>
  <c r="Z141" i="21"/>
  <c r="AC139" i="21"/>
  <c r="AE137" i="21"/>
  <c r="U136" i="21"/>
  <c r="X134" i="21"/>
  <c r="AB132" i="21"/>
  <c r="AE130" i="21"/>
  <c r="U129" i="21"/>
  <c r="X127" i="21"/>
  <c r="AB125" i="21"/>
  <c r="AE123" i="21"/>
  <c r="U122" i="21"/>
  <c r="X120" i="21"/>
  <c r="AB118" i="21"/>
  <c r="AE116" i="21"/>
  <c r="U115" i="21"/>
  <c r="X113" i="21"/>
  <c r="AB111" i="21"/>
  <c r="AE109" i="21"/>
  <c r="U108" i="21"/>
  <c r="X106" i="21"/>
  <c r="AA104" i="21"/>
  <c r="AD102" i="21"/>
  <c r="T101" i="21"/>
  <c r="W99" i="21"/>
  <c r="AA97" i="21"/>
  <c r="AD95" i="21"/>
  <c r="T94" i="21"/>
  <c r="W92" i="21"/>
  <c r="AA90" i="21"/>
  <c r="AD88" i="21"/>
  <c r="T87" i="21"/>
  <c r="W85" i="21"/>
  <c r="AA83" i="21"/>
  <c r="AD81" i="21"/>
  <c r="T80" i="21"/>
  <c r="W78" i="21"/>
  <c r="AA76" i="21"/>
  <c r="AD74" i="21"/>
  <c r="T73" i="21"/>
  <c r="V71" i="21"/>
  <c r="Z69" i="21"/>
  <c r="AC67" i="21"/>
  <c r="S66" i="21"/>
  <c r="V64" i="21"/>
  <c r="Z62" i="21"/>
  <c r="AC60" i="21"/>
  <c r="S59" i="21"/>
  <c r="V57" i="21"/>
  <c r="Z55" i="21"/>
  <c r="AC53" i="21"/>
  <c r="S52" i="21"/>
  <c r="V50" i="21"/>
  <c r="Z48" i="21"/>
  <c r="AC46" i="21"/>
  <c r="S45" i="21"/>
  <c r="V43" i="21"/>
  <c r="Z41" i="21"/>
  <c r="AC39" i="21"/>
  <c r="AE37" i="21"/>
  <c r="U36" i="21"/>
  <c r="X34" i="21"/>
  <c r="AB32" i="21"/>
  <c r="AE30" i="21"/>
  <c r="U29" i="21"/>
  <c r="X27" i="21"/>
  <c r="AB25" i="21"/>
  <c r="AE23" i="21"/>
  <c r="U22" i="21"/>
  <c r="X20" i="21"/>
  <c r="AB18" i="21"/>
  <c r="AE16" i="21"/>
  <c r="U15" i="21"/>
  <c r="AE11" i="21"/>
  <c r="AB10" i="21"/>
  <c r="X9" i="21"/>
  <c r="T8" i="21"/>
  <c r="AD4" i="21"/>
  <c r="U203" i="21"/>
  <c r="T201" i="21"/>
  <c r="S199" i="21"/>
  <c r="Z196" i="21"/>
  <c r="Z194" i="21"/>
  <c r="Z192" i="21"/>
  <c r="X190" i="21"/>
  <c r="X188" i="21"/>
  <c r="W186" i="21"/>
  <c r="W184" i="21"/>
  <c r="W182" i="21"/>
  <c r="W180" i="21"/>
  <c r="X178" i="21"/>
  <c r="W176" i="21"/>
  <c r="X174" i="21"/>
  <c r="Z172" i="21"/>
  <c r="AA170" i="21"/>
  <c r="AA168" i="21"/>
  <c r="AB166" i="21"/>
  <c r="AB164" i="21"/>
  <c r="AC162" i="21"/>
  <c r="AD160" i="21"/>
  <c r="AE158" i="21"/>
  <c r="AE156" i="21"/>
  <c r="S155" i="21"/>
  <c r="S153" i="21"/>
  <c r="T151" i="21"/>
  <c r="U149" i="21"/>
  <c r="V147" i="21"/>
  <c r="V145" i="21"/>
  <c r="W143" i="21"/>
  <c r="X141" i="21"/>
  <c r="AA139" i="21"/>
  <c r="AD137" i="21"/>
  <c r="T136" i="21"/>
  <c r="W134" i="21"/>
  <c r="AA132" i="21"/>
  <c r="AD130" i="21"/>
  <c r="T129" i="21"/>
  <c r="W127" i="21"/>
  <c r="AA125" i="21"/>
  <c r="AD123" i="21"/>
  <c r="T122" i="21"/>
  <c r="W120" i="21"/>
  <c r="AA118" i="21"/>
  <c r="AD116" i="21"/>
  <c r="T115" i="21"/>
  <c r="W113" i="21"/>
  <c r="AA111" i="21"/>
  <c r="AD109" i="21"/>
  <c r="T108" i="21"/>
  <c r="V106" i="21"/>
  <c r="Z104" i="21"/>
  <c r="AC102" i="21"/>
  <c r="S101" i="21"/>
  <c r="V99" i="21"/>
  <c r="Z97" i="21"/>
  <c r="AC95" i="21"/>
  <c r="S94" i="21"/>
  <c r="V92" i="21"/>
  <c r="Z90" i="21"/>
  <c r="AC88" i="21"/>
  <c r="S87" i="21"/>
  <c r="V85" i="21"/>
  <c r="Z83" i="21"/>
  <c r="AC81" i="21"/>
  <c r="S80" i="21"/>
  <c r="V78" i="21"/>
  <c r="Z76" i="21"/>
  <c r="AC74" i="21"/>
  <c r="AE72" i="21"/>
  <c r="U71" i="21"/>
  <c r="X69" i="21"/>
  <c r="AB67" i="21"/>
  <c r="AE65" i="21"/>
  <c r="U64" i="21"/>
  <c r="X62" i="21"/>
  <c r="AB60" i="21"/>
  <c r="AE58" i="21"/>
  <c r="U57" i="21"/>
  <c r="X55" i="21"/>
  <c r="AB53" i="21"/>
  <c r="AE51" i="21"/>
  <c r="U50" i="21"/>
  <c r="X48" i="21"/>
  <c r="AB46" i="21"/>
  <c r="AE44" i="21"/>
  <c r="U43" i="21"/>
  <c r="X41" i="21"/>
  <c r="AA39" i="21"/>
  <c r="AD37" i="21"/>
  <c r="T36" i="21"/>
  <c r="W34" i="21"/>
  <c r="AA32" i="21"/>
  <c r="AD30" i="21"/>
  <c r="T29" i="21"/>
  <c r="W27" i="21"/>
  <c r="AA25" i="21"/>
  <c r="AD23" i="21"/>
  <c r="T22" i="21"/>
  <c r="W20" i="21"/>
  <c r="AA18" i="21"/>
  <c r="AD16" i="21"/>
  <c r="T15" i="21"/>
  <c r="AD11" i="21"/>
  <c r="AA10" i="21"/>
  <c r="V9" i="21"/>
  <c r="S8" i="21"/>
  <c r="AC4" i="21"/>
  <c r="S203" i="21"/>
  <c r="AE200" i="21"/>
  <c r="AC198" i="21"/>
  <c r="W196" i="21"/>
  <c r="W194" i="21"/>
  <c r="W192" i="21"/>
  <c r="V190" i="21"/>
  <c r="U188" i="21"/>
  <c r="U186" i="21"/>
  <c r="U184" i="21"/>
  <c r="T182" i="21"/>
  <c r="T180" i="21"/>
  <c r="T178" i="21"/>
  <c r="U176" i="21"/>
  <c r="V174" i="21"/>
  <c r="W172" i="21"/>
  <c r="W170" i="21"/>
  <c r="X168" i="21"/>
  <c r="X166" i="21"/>
  <c r="Z164" i="21"/>
  <c r="AA162" i="21"/>
  <c r="AB160" i="21"/>
  <c r="AB158" i="21"/>
  <c r="AC156" i="21"/>
  <c r="AC154" i="21"/>
  <c r="AD152" i="21"/>
  <c r="AE150" i="21"/>
  <c r="S149" i="21"/>
  <c r="S147" i="21"/>
  <c r="T145" i="21"/>
  <c r="S143" i="21"/>
  <c r="U141" i="21"/>
  <c r="X139" i="21"/>
  <c r="AB137" i="21"/>
  <c r="AE135" i="21"/>
  <c r="U134" i="21"/>
  <c r="X132" i="21"/>
  <c r="AB130" i="21"/>
  <c r="AE128" i="21"/>
  <c r="U127" i="21"/>
  <c r="X125" i="21"/>
  <c r="AB123" i="21"/>
  <c r="AE121" i="21"/>
  <c r="U120" i="21"/>
  <c r="X118" i="21"/>
  <c r="AB116" i="21"/>
  <c r="AE114" i="21"/>
  <c r="U113" i="21"/>
  <c r="X111" i="21"/>
  <c r="AA109" i="21"/>
  <c r="AD107" i="21"/>
  <c r="T106" i="21"/>
  <c r="W104" i="21"/>
  <c r="AA102" i="21"/>
  <c r="AD100" i="21"/>
  <c r="T99" i="21"/>
  <c r="W97" i="21"/>
  <c r="AA95" i="21"/>
  <c r="AD93" i="21"/>
  <c r="T92" i="21"/>
  <c r="W90" i="21"/>
  <c r="AA88" i="21"/>
  <c r="AD86" i="21"/>
  <c r="T85" i="21"/>
  <c r="W83" i="21"/>
  <c r="AA81" i="21"/>
  <c r="AD79" i="21"/>
  <c r="T78" i="21"/>
  <c r="V76" i="21"/>
  <c r="Z74" i="21"/>
  <c r="AC72" i="21"/>
  <c r="S71" i="21"/>
  <c r="V69" i="21"/>
  <c r="Z67" i="21"/>
  <c r="AC65" i="21"/>
  <c r="S64" i="21"/>
  <c r="V62" i="21"/>
  <c r="Z60" i="21"/>
  <c r="AC58" i="21"/>
  <c r="S57" i="21"/>
  <c r="V55" i="21"/>
  <c r="Z53" i="21"/>
  <c r="AC51" i="21"/>
  <c r="S50" i="21"/>
  <c r="V48" i="21"/>
  <c r="Z46" i="21"/>
  <c r="AC44" i="21"/>
  <c r="AE42" i="21"/>
  <c r="U41" i="21"/>
  <c r="X39" i="21"/>
  <c r="AB37" i="21"/>
  <c r="AE35" i="21"/>
  <c r="U34" i="21"/>
  <c r="X32" i="21"/>
  <c r="AB30" i="21"/>
  <c r="AE28" i="21"/>
  <c r="U27" i="21"/>
  <c r="X25" i="21"/>
  <c r="AB23" i="21"/>
  <c r="AE21" i="21"/>
  <c r="U20" i="21"/>
  <c r="X18" i="21"/>
  <c r="AB16" i="21"/>
  <c r="AE12" i="21"/>
  <c r="AA11" i="21"/>
  <c r="W10" i="21"/>
  <c r="T9" i="21"/>
  <c r="AD5" i="21"/>
  <c r="AA4" i="21"/>
  <c r="AC202" i="21"/>
  <c r="AB200" i="21"/>
  <c r="U198" i="21"/>
  <c r="T196" i="21"/>
  <c r="T194" i="21"/>
  <c r="S192" i="21"/>
  <c r="S190" i="21"/>
  <c r="AE187" i="21"/>
  <c r="AE185" i="21"/>
  <c r="AC183" i="21"/>
  <c r="AC181" i="21"/>
  <c r="AC179" i="21"/>
  <c r="AD177" i="21"/>
  <c r="AE175" i="21"/>
  <c r="S174" i="21"/>
  <c r="S172" i="21"/>
  <c r="T170" i="21"/>
  <c r="T168" i="21"/>
  <c r="U166" i="21"/>
  <c r="V164" i="21"/>
  <c r="W162" i="21"/>
  <c r="W160" i="21"/>
  <c r="X158" i="21"/>
  <c r="X156" i="21"/>
  <c r="Z154" i="21"/>
  <c r="AA152" i="21"/>
  <c r="AB150" i="21"/>
  <c r="AA148" i="21"/>
  <c r="AB146" i="21"/>
  <c r="AB144" i="21"/>
  <c r="AC142" i="21"/>
  <c r="AE140" i="21"/>
  <c r="U139" i="21"/>
  <c r="X137" i="21"/>
  <c r="AB135" i="21"/>
  <c r="AE133" i="21"/>
  <c r="U132" i="21"/>
  <c r="X130" i="21"/>
  <c r="AB128" i="21"/>
  <c r="AE126" i="21"/>
  <c r="U125" i="21"/>
  <c r="X123" i="21"/>
  <c r="AB121" i="21"/>
  <c r="AE119" i="21"/>
  <c r="U118" i="21"/>
  <c r="X116" i="21"/>
  <c r="AA114" i="21"/>
  <c r="AD112" i="21"/>
  <c r="T111" i="21"/>
  <c r="W109" i="21"/>
  <c r="AA107" i="21"/>
  <c r="AD105" i="21"/>
  <c r="T104" i="21"/>
  <c r="W102" i="21"/>
  <c r="AA100" i="21"/>
  <c r="AD98" i="21"/>
  <c r="T97" i="21"/>
  <c r="W95" i="21"/>
  <c r="AA93" i="21"/>
  <c r="AD91" i="21"/>
  <c r="T90" i="21"/>
  <c r="W88" i="21"/>
  <c r="AA86" i="21"/>
  <c r="AD84" i="21"/>
  <c r="T83" i="21"/>
  <c r="V81" i="21"/>
  <c r="Z79" i="21"/>
  <c r="AC77" i="21"/>
  <c r="S76" i="21"/>
  <c r="V74" i="21"/>
  <c r="Z72" i="21"/>
  <c r="AC70" i="21"/>
  <c r="S69" i="21"/>
  <c r="V67" i="21"/>
  <c r="Z65" i="21"/>
  <c r="AC63" i="21"/>
  <c r="S62" i="21"/>
  <c r="V60" i="21"/>
  <c r="Z58" i="21"/>
  <c r="AC56" i="21"/>
  <c r="S55" i="21"/>
  <c r="V53" i="21"/>
  <c r="Z51" i="21"/>
  <c r="AC49" i="21"/>
  <c r="AE47" i="21"/>
  <c r="U46" i="21"/>
  <c r="X44" i="21"/>
  <c r="AB42" i="21"/>
  <c r="AE40" i="21"/>
  <c r="U39" i="21"/>
  <c r="X37" i="21"/>
  <c r="AB35" i="21"/>
  <c r="AE33" i="21"/>
  <c r="U32" i="21"/>
  <c r="X30" i="21"/>
  <c r="AB28" i="21"/>
  <c r="AE26" i="21"/>
  <c r="U25" i="21"/>
  <c r="X23" i="21"/>
  <c r="AB21" i="21"/>
  <c r="AE19" i="21"/>
  <c r="U18" i="21"/>
  <c r="X16" i="21"/>
  <c r="AD13" i="21"/>
  <c r="AA12" i="21"/>
  <c r="W11" i="21"/>
  <c r="T10" i="21"/>
  <c r="AD6" i="21"/>
  <c r="AA5" i="21"/>
  <c r="W4" i="21"/>
  <c r="AD202" i="21"/>
  <c r="AA199" i="21"/>
  <c r="AC195" i="21"/>
  <c r="T192" i="21"/>
  <c r="T189" i="21"/>
  <c r="W185" i="21"/>
  <c r="AD181" i="21"/>
  <c r="T179" i="21"/>
  <c r="AA175" i="21"/>
  <c r="T172" i="21"/>
  <c r="W169" i="21"/>
  <c r="AD165" i="21"/>
  <c r="X162" i="21"/>
  <c r="Z159" i="21"/>
  <c r="S156" i="21"/>
  <c r="AB152" i="21"/>
  <c r="AC149" i="21"/>
  <c r="V146" i="21"/>
  <c r="AD142" i="21"/>
  <c r="V140" i="21"/>
  <c r="T137" i="21"/>
  <c r="S134" i="21"/>
  <c r="Z131" i="21"/>
  <c r="W128" i="21"/>
  <c r="V125" i="21"/>
  <c r="AB122" i="21"/>
  <c r="Z119" i="21"/>
  <c r="Z116" i="21"/>
  <c r="AE113" i="21"/>
  <c r="AC110" i="21"/>
  <c r="AB107" i="21"/>
  <c r="U105" i="21"/>
  <c r="S102" i="21"/>
  <c r="AE98" i="21"/>
  <c r="X96" i="21"/>
  <c r="V93" i="21"/>
  <c r="U90" i="21"/>
  <c r="AA87" i="21"/>
  <c r="X84" i="21"/>
  <c r="X81" i="21"/>
  <c r="AD78" i="21"/>
  <c r="AB75" i="21"/>
  <c r="AA72" i="21"/>
  <c r="T70" i="21"/>
  <c r="AE66" i="21"/>
  <c r="AD63" i="21"/>
  <c r="V61" i="21"/>
  <c r="U58" i="21"/>
  <c r="T55" i="21"/>
  <c r="Z52" i="21"/>
  <c r="W49" i="21"/>
  <c r="V46" i="21"/>
  <c r="AC43" i="21"/>
  <c r="AA40" i="21"/>
  <c r="Z37" i="21"/>
  <c r="S35" i="21"/>
  <c r="AD31" i="21"/>
  <c r="AC28" i="21"/>
  <c r="U26" i="21"/>
  <c r="T23" i="21"/>
  <c r="S20" i="21"/>
  <c r="X17" i="21"/>
  <c r="AC14" i="21"/>
  <c r="AB12" i="21"/>
  <c r="AE6" i="21"/>
  <c r="AB202" i="21"/>
  <c r="Z199" i="21"/>
  <c r="AB195" i="21"/>
  <c r="AE191" i="21"/>
  <c r="S189" i="21"/>
  <c r="V185" i="21"/>
  <c r="AB181" i="21"/>
  <c r="S179" i="21"/>
  <c r="X175" i="21"/>
  <c r="AE171" i="21"/>
  <c r="V169" i="21"/>
  <c r="AC165" i="21"/>
  <c r="V162" i="21"/>
  <c r="X159" i="21"/>
  <c r="AE155" i="21"/>
  <c r="Z152" i="21"/>
  <c r="AB149" i="21"/>
  <c r="U146" i="21"/>
  <c r="AB142" i="21"/>
  <c r="U140" i="21"/>
  <c r="S137" i="21"/>
  <c r="AD133" i="21"/>
  <c r="X131" i="21"/>
  <c r="V128" i="21"/>
  <c r="T125" i="21"/>
  <c r="AA122" i="21"/>
  <c r="X119" i="21"/>
  <c r="V116" i="21"/>
  <c r="AD113" i="21"/>
  <c r="AB110" i="21"/>
  <c r="Z107" i="21"/>
  <c r="T105" i="21"/>
  <c r="AE101" i="21"/>
  <c r="AC98" i="21"/>
  <c r="V96" i="21"/>
  <c r="U93" i="21"/>
  <c r="S90" i="21"/>
  <c r="Z87" i="21"/>
  <c r="W84" i="21"/>
  <c r="U81" i="21"/>
  <c r="AC78" i="21"/>
  <c r="AA75" i="21"/>
  <c r="X72" i="21"/>
  <c r="S70" i="21"/>
  <c r="AD66" i="21"/>
  <c r="AB63" i="21"/>
  <c r="U61" i="21"/>
  <c r="T58" i="21"/>
  <c r="AE54" i="21"/>
  <c r="X52" i="21"/>
  <c r="V49" i="21"/>
  <c r="T46" i="21"/>
  <c r="AB43" i="21"/>
  <c r="Z40" i="21"/>
  <c r="W37" i="21"/>
  <c r="AE34" i="21"/>
  <c r="AC31" i="21"/>
  <c r="AA28" i="21"/>
  <c r="T26" i="21"/>
  <c r="AE22" i="21"/>
  <c r="AD19" i="21"/>
  <c r="W17" i="21"/>
  <c r="AB14" i="21"/>
  <c r="Z12" i="21"/>
  <c r="AE8" i="21"/>
  <c r="AC6" i="21"/>
  <c r="W6" i="21"/>
  <c r="AA202" i="21"/>
  <c r="AE198" i="21"/>
  <c r="AA195" i="21"/>
  <c r="AD191" i="21"/>
  <c r="W188" i="21"/>
  <c r="U185" i="21"/>
  <c r="Z181" i="21"/>
  <c r="U178" i="21"/>
  <c r="W175" i="21"/>
  <c r="AD171" i="21"/>
  <c r="Z168" i="21"/>
  <c r="AB165" i="21"/>
  <c r="T162" i="21"/>
  <c r="AC158" i="21"/>
  <c r="AD155" i="21"/>
  <c r="W152" i="21"/>
  <c r="T149" i="21"/>
  <c r="T146" i="21"/>
  <c r="AA142" i="21"/>
  <c r="Z139" i="21"/>
  <c r="AE136" i="21"/>
  <c r="AC133" i="21"/>
  <c r="AC130" i="21"/>
  <c r="U128" i="21"/>
  <c r="S125" i="21"/>
  <c r="S122" i="21"/>
  <c r="W119" i="21"/>
  <c r="U116" i="21"/>
  <c r="V113" i="21"/>
  <c r="AA110" i="21"/>
  <c r="X107" i="21"/>
  <c r="X104" i="21"/>
  <c r="AD101" i="21"/>
  <c r="AB98" i="21"/>
  <c r="AB95" i="21"/>
  <c r="T93" i="21"/>
  <c r="AE89" i="21"/>
  <c r="AE86" i="21"/>
  <c r="V84" i="21"/>
  <c r="T81" i="21"/>
  <c r="U78" i="21"/>
  <c r="Z75" i="21"/>
  <c r="W72" i="21"/>
  <c r="W69" i="21"/>
  <c r="AC66" i="21"/>
  <c r="AA63" i="21"/>
  <c r="AA60" i="21"/>
  <c r="AE57" i="21"/>
  <c r="AD54" i="21"/>
  <c r="AD51" i="21"/>
  <c r="U49" i="21"/>
  <c r="S46" i="21"/>
  <c r="T43" i="21"/>
  <c r="X40" i="21"/>
  <c r="V37" i="21"/>
  <c r="V34" i="21"/>
  <c r="AB31" i="21"/>
  <c r="Z28" i="21"/>
  <c r="Z25" i="21"/>
  <c r="AD22" i="21"/>
  <c r="AC19" i="21"/>
  <c r="AC16" i="21"/>
  <c r="AA14" i="21"/>
  <c r="X12" i="21"/>
  <c r="X10" i="21"/>
  <c r="AD8" i="21"/>
  <c r="AB6" i="21"/>
  <c r="AB4" i="21"/>
  <c r="Z202" i="21"/>
  <c r="X198" i="21"/>
  <c r="X195" i="21"/>
  <c r="AC191" i="21"/>
  <c r="T188" i="21"/>
  <c r="T185" i="21"/>
  <c r="X181" i="21"/>
  <c r="S178" i="21"/>
  <c r="V175" i="21"/>
  <c r="AC171" i="21"/>
  <c r="W168" i="21"/>
  <c r="AA165" i="21"/>
  <c r="S162" i="21"/>
  <c r="AA158" i="21"/>
  <c r="AC155" i="21"/>
  <c r="V152" i="21"/>
  <c r="AE148" i="21"/>
  <c r="S146" i="21"/>
  <c r="Z142" i="21"/>
  <c r="W139" i="21"/>
  <c r="AD136" i="21"/>
  <c r="AB133" i="21"/>
  <c r="AA130" i="21"/>
  <c r="T128" i="21"/>
  <c r="AE124" i="21"/>
  <c r="AD121" i="21"/>
  <c r="V119" i="21"/>
  <c r="T116" i="21"/>
  <c r="T113" i="21"/>
  <c r="Z110" i="21"/>
  <c r="W107" i="21"/>
  <c r="V104" i="21"/>
  <c r="AC101" i="21"/>
  <c r="AA98" i="21"/>
  <c r="Z95" i="21"/>
  <c r="AE92" i="21"/>
  <c r="AD89" i="21"/>
  <c r="AC86" i="21"/>
  <c r="U84" i="21"/>
  <c r="S81" i="21"/>
  <c r="AE77" i="21"/>
  <c r="X75" i="21"/>
  <c r="V72" i="21"/>
  <c r="U69" i="21"/>
  <c r="AB66" i="21"/>
  <c r="Z63" i="21"/>
  <c r="X60" i="21"/>
  <c r="AD57" i="21"/>
  <c r="AC54" i="21"/>
  <c r="AB51" i="21"/>
  <c r="T49" i="21"/>
  <c r="AE45" i="21"/>
  <c r="AD42" i="21"/>
  <c r="W40" i="21"/>
  <c r="U37" i="21"/>
  <c r="T34" i="21"/>
  <c r="AA31" i="21"/>
  <c r="X28" i="21"/>
  <c r="W25" i="21"/>
  <c r="AC22" i="21"/>
  <c r="AA19" i="21"/>
  <c r="AA16" i="21"/>
  <c r="Z14" i="21"/>
  <c r="W12" i="21"/>
  <c r="V10" i="21"/>
  <c r="AC8" i="21"/>
  <c r="AA6" i="21"/>
  <c r="Z4" i="21"/>
  <c r="T202" i="21"/>
  <c r="W198" i="21"/>
  <c r="W195" i="21"/>
  <c r="AB191" i="21"/>
  <c r="S188" i="21"/>
  <c r="S185" i="21"/>
  <c r="W181" i="21"/>
  <c r="AE177" i="21"/>
  <c r="U175" i="21"/>
  <c r="AB171" i="21"/>
  <c r="U168" i="21"/>
  <c r="X165" i="21"/>
  <c r="AE161" i="21"/>
  <c r="Z158" i="21"/>
  <c r="AB155" i="21"/>
  <c r="T152" i="21"/>
  <c r="AC148" i="21"/>
  <c r="AE145" i="21"/>
  <c r="X142" i="21"/>
  <c r="V139" i="21"/>
  <c r="AC136" i="21"/>
  <c r="AA133" i="21"/>
  <c r="Z130" i="21"/>
  <c r="AE127" i="21"/>
  <c r="AD124" i="21"/>
  <c r="AC121" i="21"/>
  <c r="U119" i="21"/>
  <c r="S116" i="21"/>
  <c r="AE112" i="21"/>
  <c r="X110" i="21"/>
  <c r="V107" i="21"/>
  <c r="U104" i="21"/>
  <c r="AB101" i="21"/>
  <c r="Z98" i="21"/>
  <c r="X95" i="21"/>
  <c r="AD92" i="21"/>
  <c r="AC89" i="21"/>
  <c r="AB86" i="21"/>
  <c r="T84" i="21"/>
  <c r="AE80" i="21"/>
  <c r="AD77" i="21"/>
  <c r="W75" i="21"/>
  <c r="U72" i="21"/>
  <c r="T69" i="21"/>
  <c r="AA66" i="21"/>
  <c r="X63" i="21"/>
  <c r="W60" i="21"/>
  <c r="AC57" i="21"/>
  <c r="AA54" i="21"/>
  <c r="AA51" i="21"/>
  <c r="S49" i="21"/>
  <c r="AD45" i="21"/>
  <c r="AC42" i="21"/>
  <c r="V40" i="21"/>
  <c r="T37" i="21"/>
  <c r="S34" i="21"/>
  <c r="Z31" i="21"/>
  <c r="W28" i="21"/>
  <c r="V25" i="21"/>
  <c r="AB22" i="21"/>
  <c r="Z19" i="21"/>
  <c r="Z16" i="21"/>
  <c r="X14" i="21"/>
  <c r="V12" i="21"/>
  <c r="U10" i="21"/>
  <c r="AB8" i="21"/>
  <c r="Z6" i="21"/>
  <c r="X4" i="21"/>
  <c r="U4" i="21"/>
  <c r="S202" i="21"/>
  <c r="T198" i="21"/>
  <c r="V195" i="21"/>
  <c r="Z191" i="21"/>
  <c r="AD187" i="21"/>
  <c r="AD184" i="21"/>
  <c r="V181" i="21"/>
  <c r="AC177" i="21"/>
  <c r="T175" i="21"/>
  <c r="Z171" i="21"/>
  <c r="S168" i="21"/>
  <c r="V165" i="21"/>
  <c r="AD161" i="21"/>
  <c r="W158" i="21"/>
  <c r="AA155" i="21"/>
  <c r="S152" i="21"/>
  <c r="Z148" i="21"/>
  <c r="AD145" i="21"/>
  <c r="W142" i="21"/>
  <c r="T139" i="21"/>
  <c r="AB136" i="21"/>
  <c r="Z133" i="21"/>
  <c r="W130" i="21"/>
  <c r="AD127" i="21"/>
  <c r="AC124" i="21"/>
  <c r="AA121" i="21"/>
  <c r="T119" i="21"/>
  <c r="AE115" i="21"/>
  <c r="AC112" i="21"/>
  <c r="W110" i="21"/>
  <c r="U107" i="21"/>
  <c r="S104" i="21"/>
  <c r="AA101" i="21"/>
  <c r="X98" i="21"/>
  <c r="V95" i="21"/>
  <c r="AC92" i="21"/>
  <c r="AA89" i="21"/>
  <c r="Z86" i="21"/>
  <c r="S84" i="21"/>
  <c r="AD80" i="21"/>
  <c r="AB77" i="21"/>
  <c r="V75" i="21"/>
  <c r="T72" i="21"/>
  <c r="AE68" i="21"/>
  <c r="Z66" i="21"/>
  <c r="W63" i="21"/>
  <c r="U60" i="21"/>
  <c r="AB57" i="21"/>
  <c r="Z54" i="21"/>
  <c r="X51" i="21"/>
  <c r="AE48" i="21"/>
  <c r="AC45" i="21"/>
  <c r="AA42" i="21"/>
  <c r="U40" i="21"/>
  <c r="S37" i="21"/>
  <c r="AD33" i="21"/>
  <c r="X31" i="21"/>
  <c r="V28" i="21"/>
  <c r="T25" i="21"/>
  <c r="AA22" i="21"/>
  <c r="X19" i="21"/>
  <c r="V16" i="21"/>
  <c r="W14" i="21"/>
  <c r="U12" i="21"/>
  <c r="S10" i="21"/>
  <c r="AA8" i="21"/>
  <c r="X6" i="21"/>
  <c r="V4" i="21"/>
  <c r="AE201" i="21"/>
  <c r="S198" i="21"/>
  <c r="X194" i="21"/>
  <c r="X191" i="21"/>
  <c r="AC187" i="21"/>
  <c r="V184" i="21"/>
  <c r="U181" i="21"/>
  <c r="AB177" i="21"/>
  <c r="W174" i="21"/>
  <c r="X171" i="21"/>
  <c r="AE167" i="21"/>
  <c r="AA164" i="21"/>
  <c r="AC161" i="21"/>
  <c r="U158" i="21"/>
  <c r="AD154" i="21"/>
  <c r="AE151" i="21"/>
  <c r="X148" i="21"/>
  <c r="U145" i="21"/>
  <c r="V142" i="21"/>
  <c r="S139" i="21"/>
  <c r="S136" i="21"/>
  <c r="X133" i="21"/>
  <c r="V130" i="21"/>
  <c r="V127" i="21"/>
  <c r="AA124" i="21"/>
  <c r="Z121" i="21"/>
  <c r="Z118" i="21"/>
  <c r="AD115" i="21"/>
  <c r="AB112" i="21"/>
  <c r="AC109" i="21"/>
  <c r="T107" i="21"/>
  <c r="AE103" i="21"/>
  <c r="AE100" i="21"/>
  <c r="W98" i="21"/>
  <c r="U95" i="21"/>
  <c r="U92" i="21"/>
  <c r="Z89" i="21"/>
  <c r="X86" i="21"/>
  <c r="X83" i="21"/>
  <c r="AC80" i="21"/>
  <c r="AA77" i="21"/>
  <c r="AA74" i="21"/>
  <c r="S72" i="21"/>
  <c r="AD68" i="21"/>
  <c r="AD65" i="21"/>
  <c r="V63" i="21"/>
  <c r="T60" i="21"/>
  <c r="T57" i="21"/>
  <c r="X54" i="21"/>
  <c r="V51" i="21"/>
  <c r="W48" i="21"/>
  <c r="AB45" i="21"/>
  <c r="Z42" i="21"/>
  <c r="Z39" i="21"/>
  <c r="AE36" i="21"/>
  <c r="AC33" i="21"/>
  <c r="AC30" i="21"/>
  <c r="U28" i="21"/>
  <c r="S25" i="21"/>
  <c r="S22" i="21"/>
  <c r="W19" i="21"/>
  <c r="U16" i="21"/>
  <c r="T12" i="21"/>
  <c r="AD201" i="21"/>
  <c r="AE197" i="21"/>
  <c r="V194" i="21"/>
  <c r="W191" i="21"/>
  <c r="AB187" i="21"/>
  <c r="T184" i="21"/>
  <c r="T181" i="21"/>
  <c r="AA177" i="21"/>
  <c r="U174" i="21"/>
  <c r="W171" i="21"/>
  <c r="AD167" i="21"/>
  <c r="X164" i="21"/>
  <c r="Z161" i="21"/>
  <c r="T158" i="21"/>
  <c r="AB154" i="21"/>
  <c r="AD151" i="21"/>
  <c r="W148" i="21"/>
  <c r="AD144" i="21"/>
  <c r="U142" i="21"/>
  <c r="AE138" i="21"/>
  <c r="AD135" i="21"/>
  <c r="W133" i="21"/>
  <c r="U130" i="21"/>
  <c r="T127" i="21"/>
  <c r="Z124" i="21"/>
  <c r="X121" i="21"/>
  <c r="W118" i="21"/>
  <c r="AC115" i="21"/>
  <c r="AA112" i="21"/>
  <c r="Z109" i="21"/>
  <c r="S107" i="21"/>
  <c r="AD103" i="21"/>
  <c r="AC100" i="21"/>
  <c r="V98" i="21"/>
  <c r="T95" i="21"/>
  <c r="S92" i="21"/>
  <c r="X89" i="21"/>
  <c r="V86" i="21"/>
  <c r="V83" i="21"/>
  <c r="AB80" i="21"/>
  <c r="Z77" i="21"/>
  <c r="X74" i="21"/>
  <c r="AE71" i="21"/>
  <c r="AC68" i="21"/>
  <c r="AB65" i="21"/>
  <c r="U63" i="21"/>
  <c r="S60" i="21"/>
  <c r="AE56" i="21"/>
  <c r="W54" i="21"/>
  <c r="U51" i="21"/>
  <c r="U48" i="21"/>
  <c r="AA45" i="21"/>
  <c r="X42" i="21"/>
  <c r="W39" i="21"/>
  <c r="AD36" i="21"/>
  <c r="AB33" i="21"/>
  <c r="AA30" i="21"/>
  <c r="T28" i="21"/>
  <c r="AE24" i="21"/>
  <c r="AD21" i="21"/>
  <c r="V19" i="21"/>
  <c r="T16" i="21"/>
  <c r="S12" i="21"/>
  <c r="V6" i="21"/>
  <c r="T4" i="21"/>
  <c r="S201" i="21"/>
  <c r="AB197" i="21"/>
  <c r="AE193" i="21"/>
  <c r="W190" i="21"/>
  <c r="V187" i="21"/>
  <c r="Z183" i="21"/>
  <c r="V180" i="21"/>
  <c r="W177" i="21"/>
  <c r="AC173" i="21"/>
  <c r="X170" i="21"/>
  <c r="AA167" i="21"/>
  <c r="T164" i="21"/>
  <c r="AC160" i="21"/>
  <c r="AC157" i="21"/>
  <c r="W154" i="21"/>
  <c r="S151" i="21"/>
  <c r="S148" i="21"/>
  <c r="Z144" i="21"/>
  <c r="V141" i="21"/>
  <c r="AB138" i="21"/>
  <c r="Z135" i="21"/>
  <c r="Z132" i="21"/>
  <c r="AE129" i="21"/>
  <c r="AC126" i="21"/>
  <c r="AC123" i="21"/>
  <c r="T121" i="21"/>
  <c r="AE117" i="21"/>
  <c r="S115" i="21"/>
  <c r="W112" i="21"/>
  <c r="U109" i="21"/>
  <c r="U106" i="21"/>
  <c r="AA103" i="21"/>
  <c r="X100" i="21"/>
  <c r="X97" i="21"/>
  <c r="AD94" i="21"/>
  <c r="AB91" i="21"/>
  <c r="AB88" i="21"/>
  <c r="S86" i="21"/>
  <c r="AD82" i="21"/>
  <c r="AE79" i="21"/>
  <c r="V77" i="21"/>
  <c r="T74" i="21"/>
  <c r="T71" i="21"/>
  <c r="Z68" i="21"/>
  <c r="W65" i="21"/>
  <c r="W62" i="21"/>
  <c r="AC59" i="21"/>
  <c r="AA56" i="21"/>
  <c r="AA53" i="21"/>
  <c r="AE50" i="21"/>
  <c r="AC47" i="21"/>
  <c r="AD44" i="21"/>
  <c r="U42" i="21"/>
  <c r="S39" i="21"/>
  <c r="S36" i="21"/>
  <c r="X33" i="21"/>
  <c r="V30" i="21"/>
  <c r="V27" i="21"/>
  <c r="AA24" i="21"/>
  <c r="Z21" i="21"/>
  <c r="Z18" i="21"/>
  <c r="AD15" i="21"/>
  <c r="AB13" i="21"/>
  <c r="AC11" i="21"/>
  <c r="AE7" i="21"/>
  <c r="AE5" i="21"/>
  <c r="AD200" i="21"/>
  <c r="AA197" i="21"/>
  <c r="AC193" i="21"/>
  <c r="U190" i="21"/>
  <c r="T187" i="21"/>
  <c r="X183" i="21"/>
  <c r="S180" i="21"/>
  <c r="V177" i="21"/>
  <c r="AB173" i="21"/>
  <c r="V170" i="21"/>
  <c r="Z167" i="21"/>
  <c r="S164" i="21"/>
  <c r="AA160" i="21"/>
  <c r="AB157" i="21"/>
  <c r="U154" i="21"/>
  <c r="AD150" i="21"/>
  <c r="AE147" i="21"/>
  <c r="X144" i="21"/>
  <c r="T141" i="21"/>
  <c r="AA138" i="21"/>
  <c r="X135" i="21"/>
  <c r="W132" i="21"/>
  <c r="AD129" i="21"/>
  <c r="AB126" i="21"/>
  <c r="AA123" i="21"/>
  <c r="S121" i="21"/>
  <c r="AD117" i="21"/>
  <c r="AD114" i="21"/>
  <c r="V112" i="21"/>
  <c r="T109" i="21"/>
  <c r="S106" i="21"/>
  <c r="Z103" i="21"/>
  <c r="W100" i="21"/>
  <c r="V97" i="21"/>
  <c r="AC94" i="21"/>
  <c r="AA91" i="21"/>
  <c r="Z88" i="21"/>
  <c r="AE85" i="21"/>
  <c r="AC82" i="21"/>
  <c r="AC79" i="21"/>
  <c r="U77" i="21"/>
  <c r="S74" i="21"/>
  <c r="AE70" i="21"/>
  <c r="X68" i="21"/>
  <c r="V65" i="21"/>
  <c r="U62" i="21"/>
  <c r="AA59" i="21"/>
  <c r="Z56" i="21"/>
  <c r="X53" i="21"/>
  <c r="AD50" i="21"/>
  <c r="AB47" i="21"/>
  <c r="AA44" i="21"/>
  <c r="T42" i="21"/>
  <c r="AE38" i="21"/>
  <c r="AD35" i="21"/>
  <c r="W33" i="21"/>
  <c r="U30" i="21"/>
  <c r="T27" i="21"/>
  <c r="Z24" i="21"/>
  <c r="X21" i="21"/>
  <c r="W18" i="21"/>
  <c r="AC15" i="21"/>
  <c r="AA13" i="21"/>
  <c r="Z11" i="21"/>
  <c r="AC200" i="21"/>
  <c r="Z197" i="21"/>
  <c r="AB193" i="21"/>
  <c r="T190" i="21"/>
  <c r="S187" i="21"/>
  <c r="W183" i="21"/>
  <c r="AD179" i="21"/>
  <c r="T177" i="21"/>
  <c r="AA173" i="21"/>
  <c r="U170" i="21"/>
  <c r="X167" i="21"/>
  <c r="AE163" i="21"/>
  <c r="X160" i="21"/>
  <c r="AA157" i="21"/>
  <c r="T154" i="21"/>
  <c r="AC150" i="21"/>
  <c r="AD147" i="21"/>
  <c r="W144" i="21"/>
  <c r="S141" i="21"/>
  <c r="AC197" i="21"/>
  <c r="AC189" i="21"/>
  <c r="AE182" i="21"/>
  <c r="AC175" i="21"/>
  <c r="AC167" i="21"/>
  <c r="V160" i="21"/>
  <c r="AC153" i="21"/>
  <c r="Z146" i="21"/>
  <c r="W140" i="21"/>
  <c r="T134" i="21"/>
  <c r="X128" i="21"/>
  <c r="AC122" i="21"/>
  <c r="AA116" i="21"/>
  <c r="AD110" i="21"/>
  <c r="V105" i="21"/>
  <c r="S99" i="21"/>
  <c r="W93" i="21"/>
  <c r="AB87" i="21"/>
  <c r="Z81" i="21"/>
  <c r="AC75" i="21"/>
  <c r="U70" i="21"/>
  <c r="AE63" i="21"/>
  <c r="V58" i="21"/>
  <c r="AA52" i="21"/>
  <c r="X46" i="21"/>
  <c r="AB40" i="21"/>
  <c r="T35" i="21"/>
  <c r="AD28" i="21"/>
  <c r="U23" i="21"/>
  <c r="Z17" i="21"/>
  <c r="T13" i="21"/>
  <c r="W7" i="21"/>
  <c r="G4" i="21"/>
  <c r="G2" i="21" s="1"/>
  <c r="X146" i="21"/>
  <c r="AE9" i="21"/>
  <c r="X197" i="21"/>
  <c r="AB189" i="21"/>
  <c r="AD182" i="21"/>
  <c r="AB175" i="21"/>
  <c r="AB167" i="21"/>
  <c r="U160" i="21"/>
  <c r="AB153" i="21"/>
  <c r="AD138" i="21"/>
  <c r="V133" i="21"/>
  <c r="S127" i="21"/>
  <c r="V121" i="21"/>
  <c r="AB115" i="21"/>
  <c r="X109" i="21"/>
  <c r="AC103" i="21"/>
  <c r="U98" i="21"/>
  <c r="AE91" i="21"/>
  <c r="U86" i="21"/>
  <c r="AA80" i="21"/>
  <c r="W74" i="21"/>
  <c r="AB68" i="21"/>
  <c r="T63" i="21"/>
  <c r="AD56" i="21"/>
  <c r="T51" i="21"/>
  <c r="Z45" i="21"/>
  <c r="V39" i="21"/>
  <c r="AA33" i="21"/>
  <c r="AE27" i="21"/>
  <c r="AC21" i="21"/>
  <c r="S16" i="21"/>
  <c r="V196" i="21"/>
  <c r="Z189" i="21"/>
  <c r="AE181" i="21"/>
  <c r="AE173" i="21"/>
  <c r="Z166" i="21"/>
  <c r="S160" i="21"/>
  <c r="AE152" i="21"/>
  <c r="AC144" i="21"/>
  <c r="Z138" i="21"/>
  <c r="V132" i="21"/>
  <c r="AA126" i="21"/>
  <c r="AE120" i="21"/>
  <c r="AC114" i="21"/>
  <c r="S109" i="21"/>
  <c r="X103" i="21"/>
  <c r="U97" i="21"/>
  <c r="Z91" i="21"/>
  <c r="AD85" i="21"/>
  <c r="AA79" i="21"/>
  <c r="AE73" i="21"/>
  <c r="W68" i="21"/>
  <c r="T62" i="21"/>
  <c r="X56" i="21"/>
  <c r="AC50" i="21"/>
  <c r="Z44" i="21"/>
  <c r="AD38" i="21"/>
  <c r="V33" i="21"/>
  <c r="S27" i="21"/>
  <c r="V21" i="21"/>
  <c r="AB15" i="21"/>
  <c r="U9" i="21"/>
  <c r="U6" i="21"/>
  <c r="U196" i="21"/>
  <c r="W189" i="21"/>
  <c r="S181" i="21"/>
  <c r="Z173" i="21"/>
  <c r="W166" i="21"/>
  <c r="AD159" i="21"/>
  <c r="AC152" i="21"/>
  <c r="AA144" i="21"/>
  <c r="X138" i="21"/>
  <c r="T132" i="21"/>
  <c r="Z126" i="21"/>
  <c r="AD120" i="21"/>
  <c r="Z114" i="21"/>
  <c r="AE108" i="21"/>
  <c r="W103" i="21"/>
  <c r="S97" i="21"/>
  <c r="X91" i="21"/>
  <c r="AC85" i="21"/>
  <c r="X79" i="21"/>
  <c r="AD73" i="21"/>
  <c r="V68" i="21"/>
  <c r="AE61" i="21"/>
  <c r="V56" i="21"/>
  <c r="AB50" i="21"/>
  <c r="W44" i="21"/>
  <c r="AC38" i="21"/>
  <c r="U33" i="21"/>
  <c r="AD26" i="21"/>
  <c r="U21" i="21"/>
  <c r="AA15" i="21"/>
  <c r="AC201" i="21"/>
  <c r="AA193" i="21"/>
  <c r="T186" i="21"/>
  <c r="W179" i="21"/>
  <c r="V172" i="21"/>
  <c r="U164" i="21"/>
  <c r="AD156" i="21"/>
  <c r="U150" i="21"/>
  <c r="U143" i="21"/>
  <c r="U137" i="21"/>
  <c r="AA131" i="21"/>
  <c r="W125" i="21"/>
  <c r="AA119" i="21"/>
  <c r="S114" i="21"/>
  <c r="AC107" i="21"/>
  <c r="T102" i="21"/>
  <c r="Z96" i="21"/>
  <c r="V90" i="21"/>
  <c r="Z84" i="21"/>
  <c r="AE78" i="21"/>
  <c r="AB72" i="21"/>
  <c r="S67" i="21"/>
  <c r="X61" i="21"/>
  <c r="U55" i="21"/>
  <c r="X49" i="21"/>
  <c r="AD43" i="21"/>
  <c r="AA37" i="21"/>
  <c r="AE31" i="21"/>
  <c r="V26" i="21"/>
  <c r="T20" i="21"/>
  <c r="AD14" i="21"/>
  <c r="V5" i="21"/>
  <c r="AD197" i="21"/>
  <c r="AD189" i="21"/>
  <c r="S183" i="21"/>
  <c r="AD175" i="21"/>
  <c r="X169" i="21"/>
  <c r="W161" i="21"/>
  <c r="AE153" i="21"/>
  <c r="AC146" i="21"/>
  <c r="X140" i="21"/>
  <c r="V134" i="21"/>
  <c r="Z128" i="21"/>
  <c r="AD122" i="21"/>
  <c r="AC116" i="21"/>
  <c r="AE110" i="21"/>
  <c r="W105" i="21"/>
  <c r="U99" i="21"/>
  <c r="X93" i="21"/>
  <c r="AC87" i="21"/>
  <c r="AB81" i="21"/>
  <c r="AD75" i="21"/>
  <c r="V70" i="21"/>
  <c r="T64" i="21"/>
  <c r="W58" i="21"/>
  <c r="AB52" i="21"/>
  <c r="AA46" i="21"/>
  <c r="AC40" i="21"/>
  <c r="U35" i="21"/>
  <c r="S29" i="21"/>
  <c r="V23" i="21"/>
  <c r="AA17" i="21"/>
  <c r="U13" i="21"/>
  <c r="X7" i="21"/>
  <c r="H4" i="21"/>
  <c r="H2" i="21" s="1"/>
  <c r="AD195" i="21"/>
  <c r="X185" i="21"/>
  <c r="X173" i="21"/>
  <c r="AB163" i="21"/>
  <c r="S154" i="21"/>
  <c r="AE143" i="21"/>
  <c r="T135" i="21"/>
  <c r="U126" i="21"/>
  <c r="AB117" i="21"/>
  <c r="AD108" i="21"/>
  <c r="Z100" i="21"/>
  <c r="Z93" i="21"/>
  <c r="AA84" i="21"/>
  <c r="U76" i="21"/>
  <c r="W67" i="21"/>
  <c r="X59" i="21"/>
  <c r="T50" i="21"/>
  <c r="V42" i="21"/>
  <c r="V35" i="21"/>
  <c r="X26" i="21"/>
  <c r="AD17" i="21"/>
  <c r="W5" i="21"/>
  <c r="U194" i="21"/>
  <c r="S184" i="21"/>
  <c r="W173" i="21"/>
  <c r="AA163" i="21"/>
  <c r="AA153" i="21"/>
  <c r="AE142" i="21"/>
  <c r="S135" i="21"/>
  <c r="T126" i="21"/>
  <c r="AA117" i="21"/>
  <c r="AC108" i="21"/>
  <c r="V100" i="21"/>
  <c r="AC91" i="21"/>
  <c r="U83" i="21"/>
  <c r="T76" i="21"/>
  <c r="U67" i="21"/>
  <c r="AD58" i="21"/>
  <c r="AE49" i="21"/>
  <c r="S42" i="21"/>
  <c r="Z33" i="21"/>
  <c r="AD24" i="21"/>
  <c r="AC17" i="21"/>
  <c r="X11" i="21"/>
  <c r="U5" i="21"/>
  <c r="S194" i="21"/>
  <c r="AA183" i="21"/>
  <c r="U173" i="21"/>
  <c r="X163" i="21"/>
  <c r="AC151" i="21"/>
  <c r="T142" i="21"/>
  <c r="AE134" i="21"/>
  <c r="Z125" i="21"/>
  <c r="Z117" i="21"/>
  <c r="AB108" i="21"/>
  <c r="U100" i="21"/>
  <c r="V91" i="21"/>
  <c r="AE82" i="21"/>
  <c r="AE75" i="21"/>
  <c r="T67" i="21"/>
  <c r="AB58" i="21"/>
  <c r="AD49" i="21"/>
  <c r="AE41" i="21"/>
  <c r="Z32" i="21"/>
  <c r="AC24" i="21"/>
  <c r="AB17" i="21"/>
  <c r="V11" i="21"/>
  <c r="T5" i="21"/>
  <c r="Z193" i="21"/>
  <c r="U183" i="21"/>
  <c r="T173" i="21"/>
  <c r="W163" i="21"/>
  <c r="AB151" i="21"/>
  <c r="S142" i="21"/>
  <c r="U133" i="21"/>
  <c r="X124" i="21"/>
  <c r="X117" i="21"/>
  <c r="AA108" i="21"/>
  <c r="T100" i="21"/>
  <c r="U91" i="21"/>
  <c r="AB82" i="21"/>
  <c r="U74" i="21"/>
  <c r="AA65" i="21"/>
  <c r="AA58" i="21"/>
  <c r="AA49" i="21"/>
  <c r="V41" i="21"/>
  <c r="W32" i="21"/>
  <c r="X24" i="21"/>
  <c r="AE15" i="21"/>
  <c r="U11" i="21"/>
  <c r="S5" i="21"/>
  <c r="X193" i="21"/>
  <c r="T183" i="21"/>
  <c r="X172" i="21"/>
  <c r="AB162" i="21"/>
  <c r="X150" i="21"/>
  <c r="AD140" i="21"/>
  <c r="S132" i="21"/>
  <c r="W124" i="21"/>
  <c r="W117" i="21"/>
  <c r="AE107" i="21"/>
  <c r="S100" i="21"/>
  <c r="T91" i="21"/>
  <c r="AA82" i="21"/>
  <c r="AC73" i="21"/>
  <c r="X65" i="21"/>
  <c r="X58" i="21"/>
  <c r="Z49" i="21"/>
  <c r="T41" i="21"/>
  <c r="V32" i="21"/>
  <c r="W24" i="21"/>
  <c r="S15" i="21"/>
  <c r="T11" i="21"/>
  <c r="W193" i="21"/>
  <c r="V171" i="21"/>
  <c r="Z162" i="21"/>
  <c r="W150" i="21"/>
  <c r="AC140" i="21"/>
  <c r="AE131" i="21"/>
  <c r="Z123" i="21"/>
  <c r="AA115" i="21"/>
  <c r="AE106" i="21"/>
  <c r="AE99" i="21"/>
  <c r="S91" i="21"/>
  <c r="Z82" i="21"/>
  <c r="AB73" i="21"/>
  <c r="U65" i="21"/>
  <c r="AB56" i="21"/>
  <c r="T48" i="21"/>
  <c r="S41" i="21"/>
  <c r="T32" i="21"/>
  <c r="AC23" i="21"/>
  <c r="V200" i="21"/>
  <c r="S191" i="21"/>
  <c r="X179" i="21"/>
  <c r="AB169" i="21"/>
  <c r="S158" i="21"/>
  <c r="U148" i="21"/>
  <c r="AC137" i="21"/>
  <c r="S130" i="21"/>
  <c r="AE122" i="21"/>
  <c r="T114" i="21"/>
  <c r="AA105" i="21"/>
  <c r="AC96" i="21"/>
  <c r="V88" i="21"/>
  <c r="W79" i="21"/>
  <c r="AC71" i="21"/>
  <c r="AC64" i="21"/>
  <c r="W55" i="21"/>
  <c r="W47" i="21"/>
  <c r="Z38" i="21"/>
  <c r="S30" i="21"/>
  <c r="T21" i="21"/>
  <c r="AB7" i="21"/>
  <c r="U200" i="21"/>
  <c r="AA189" i="21"/>
  <c r="V179" i="21"/>
  <c r="AA169" i="21"/>
  <c r="AD157" i="21"/>
  <c r="T148" i="21"/>
  <c r="AA137" i="21"/>
  <c r="AC129" i="21"/>
  <c r="U121" i="21"/>
  <c r="Z112" i="21"/>
  <c r="Z105" i="21"/>
  <c r="AB96" i="21"/>
  <c r="U88" i="21"/>
  <c r="V79" i="21"/>
  <c r="AD70" i="21"/>
  <c r="AE62" i="21"/>
  <c r="V54" i="21"/>
  <c r="V47" i="21"/>
  <c r="X38" i="21"/>
  <c r="AE29" i="21"/>
  <c r="S21" i="21"/>
  <c r="AE13" i="21"/>
  <c r="AA7" i="21"/>
  <c r="AB199" i="21"/>
  <c r="V186" i="21"/>
  <c r="V176" i="21"/>
  <c r="S166" i="21"/>
  <c r="V156" i="21"/>
  <c r="V144" i="21"/>
  <c r="AA135" i="21"/>
  <c r="AA128" i="21"/>
  <c r="AC119" i="21"/>
  <c r="V111" i="21"/>
  <c r="X102" i="21"/>
  <c r="Z94" i="21"/>
  <c r="U85" i="21"/>
  <c r="W77" i="21"/>
  <c r="W70" i="21"/>
  <c r="Z61" i="21"/>
  <c r="AE52" i="21"/>
  <c r="T44" i="21"/>
  <c r="AA35" i="21"/>
  <c r="AC26" i="21"/>
  <c r="T19" i="21"/>
  <c r="V13" i="21"/>
  <c r="AC5" i="21"/>
  <c r="AE195" i="21"/>
  <c r="S177" i="21"/>
  <c r="AB156" i="21"/>
  <c r="AC138" i="21"/>
  <c r="V123" i="21"/>
  <c r="V109" i="21"/>
  <c r="AE93" i="21"/>
  <c r="S79" i="21"/>
  <c r="AD61" i="21"/>
  <c r="Z47" i="21"/>
  <c r="S32" i="21"/>
  <c r="T18" i="21"/>
  <c r="AC7" i="21"/>
  <c r="V182" i="21"/>
  <c r="AE165" i="21"/>
  <c r="AA129" i="21"/>
  <c r="AD99" i="21"/>
  <c r="X70" i="21"/>
  <c r="Z23" i="21"/>
  <c r="AD128" i="21"/>
  <c r="AA67" i="21"/>
  <c r="S200" i="21"/>
  <c r="T144" i="21"/>
  <c r="W82" i="21"/>
  <c r="AB36" i="21"/>
  <c r="Z179" i="21"/>
  <c r="T112" i="21"/>
  <c r="AC35" i="21"/>
  <c r="U179" i="21"/>
  <c r="X126" i="21"/>
  <c r="Z35" i="21"/>
  <c r="U193" i="21"/>
  <c r="T176" i="21"/>
  <c r="Z156" i="21"/>
  <c r="Z137" i="21"/>
  <c r="U123" i="21"/>
  <c r="AD106" i="21"/>
  <c r="AC93" i="21"/>
  <c r="X77" i="21"/>
  <c r="AC61" i="21"/>
  <c r="X47" i="21"/>
  <c r="Z30" i="21"/>
  <c r="AE17" i="21"/>
  <c r="Z7" i="21"/>
  <c r="AE202" i="21"/>
  <c r="AE146" i="21"/>
  <c r="V114" i="21"/>
  <c r="AE84" i="21"/>
  <c r="AA38" i="21"/>
  <c r="W164" i="21"/>
  <c r="U114" i="21"/>
  <c r="U53" i="21"/>
  <c r="T200" i="21"/>
  <c r="U144" i="21"/>
  <c r="AE96" i="21"/>
  <c r="AA179" i="21"/>
  <c r="X161" i="21"/>
  <c r="U112" i="21"/>
  <c r="AD52" i="21"/>
  <c r="AE20" i="21"/>
  <c r="W123" i="21"/>
  <c r="X192" i="21"/>
  <c r="S176" i="21"/>
  <c r="W156" i="21"/>
  <c r="W137" i="21"/>
  <c r="T123" i="21"/>
  <c r="AE105" i="21"/>
  <c r="AB93" i="21"/>
  <c r="T77" i="21"/>
  <c r="AB61" i="21"/>
  <c r="U47" i="21"/>
  <c r="W30" i="21"/>
  <c r="W146" i="21"/>
  <c r="T98" i="21"/>
  <c r="AC37" i="21"/>
  <c r="F4" i="21"/>
  <c r="F2" i="21" s="1"/>
  <c r="AB179" i="21"/>
  <c r="X112" i="21"/>
  <c r="X82" i="21"/>
  <c r="AC36" i="21"/>
  <c r="AD199" i="21"/>
  <c r="T160" i="21"/>
  <c r="AD126" i="21"/>
  <c r="AA96" i="21"/>
  <c r="AD20" i="21"/>
  <c r="AC199" i="21"/>
  <c r="AB140" i="21"/>
  <c r="S51" i="21"/>
  <c r="S196" i="21"/>
  <c r="Z157" i="21"/>
  <c r="Z140" i="21"/>
  <c r="AA94" i="21"/>
  <c r="T79" i="21"/>
  <c r="AA47" i="21"/>
  <c r="V18" i="21"/>
  <c r="AD7" i="21"/>
  <c r="V192" i="21"/>
  <c r="T174" i="21"/>
  <c r="U156" i="21"/>
  <c r="V137" i="21"/>
  <c r="V120" i="21"/>
  <c r="AC105" i="21"/>
  <c r="X90" i="21"/>
  <c r="S77" i="21"/>
  <c r="AA61" i="21"/>
  <c r="X45" i="21"/>
  <c r="T30" i="21"/>
  <c r="S129" i="21"/>
  <c r="AC84" i="21"/>
  <c r="AC12" i="21"/>
  <c r="T53" i="21"/>
  <c r="X67" i="21"/>
  <c r="S11" i="21"/>
  <c r="Z80" i="21"/>
  <c r="Z177" i="21"/>
  <c r="U191" i="21"/>
  <c r="U171" i="21"/>
  <c r="AA154" i="21"/>
  <c r="AC135" i="21"/>
  <c r="T120" i="21"/>
  <c r="AB105" i="21"/>
  <c r="W89" i="21"/>
  <c r="X76" i="21"/>
  <c r="AE59" i="21"/>
  <c r="V44" i="21"/>
  <c r="AD29" i="21"/>
  <c r="T6" i="21"/>
  <c r="AC117" i="21"/>
  <c r="AC163" i="21"/>
  <c r="S144" i="21"/>
  <c r="AB159" i="21"/>
  <c r="V20" i="21"/>
  <c r="AA140" i="21"/>
  <c r="U79" i="21"/>
  <c r="X35" i="21"/>
  <c r="W35" i="21"/>
  <c r="U189" i="21"/>
  <c r="S170" i="21"/>
  <c r="X154" i="21"/>
  <c r="W135" i="21"/>
  <c r="S120" i="21"/>
  <c r="X105" i="21"/>
  <c r="V89" i="21"/>
  <c r="AA73" i="21"/>
  <c r="AD59" i="21"/>
  <c r="U44" i="21"/>
  <c r="AC29" i="21"/>
  <c r="AE14" i="21"/>
  <c r="AB5" i="21"/>
  <c r="AE64" i="21"/>
  <c r="Z187" i="21"/>
  <c r="AD169" i="21"/>
  <c r="V150" i="21"/>
  <c r="V135" i="21"/>
  <c r="AD119" i="21"/>
  <c r="AB103" i="21"/>
  <c r="X88" i="21"/>
  <c r="Z73" i="21"/>
  <c r="Z59" i="21"/>
  <c r="S44" i="21"/>
  <c r="AA29" i="21"/>
  <c r="Z5" i="21"/>
  <c r="AA68" i="21"/>
  <c r="AA21" i="21"/>
  <c r="AC128" i="21"/>
  <c r="T65" i="21"/>
  <c r="Z111" i="21"/>
  <c r="V126" i="21"/>
  <c r="W187" i="21"/>
  <c r="AC169" i="21"/>
  <c r="T150" i="21"/>
  <c r="U135" i="21"/>
  <c r="V118" i="21"/>
  <c r="AB102" i="21"/>
  <c r="T88" i="21"/>
  <c r="AD72" i="21"/>
  <c r="U56" i="21"/>
  <c r="AE43" i="21"/>
  <c r="AD27" i="21"/>
  <c r="X5" i="21"/>
  <c r="W167" i="21"/>
  <c r="AC131" i="21"/>
  <c r="AD87" i="21"/>
  <c r="S56" i="21"/>
  <c r="AA26" i="21"/>
  <c r="S9" i="21"/>
  <c r="AC52" i="21"/>
  <c r="S65" i="21"/>
  <c r="AE186" i="21"/>
  <c r="Z169" i="21"/>
  <c r="S150" i="21"/>
  <c r="AD131" i="21"/>
  <c r="T118" i="21"/>
  <c r="Z102" i="21"/>
  <c r="AE87" i="21"/>
  <c r="AD71" i="21"/>
  <c r="T56" i="21"/>
  <c r="W42" i="21"/>
  <c r="AB26" i="21"/>
  <c r="AC13" i="21"/>
  <c r="AD9" i="21"/>
  <c r="S186" i="21"/>
  <c r="AD149" i="21"/>
  <c r="V102" i="21"/>
  <c r="AB70" i="21"/>
  <c r="AD40" i="21"/>
  <c r="Z13" i="21"/>
  <c r="W53" i="21"/>
  <c r="AE180" i="21"/>
  <c r="AD96" i="21"/>
  <c r="V82" i="21"/>
  <c r="AC203" i="21"/>
  <c r="AD185" i="21"/>
  <c r="V166" i="21"/>
  <c r="AC147" i="21"/>
  <c r="AB131" i="21"/>
  <c r="X114" i="21"/>
  <c r="U102" i="21"/>
  <c r="T86" i="21"/>
  <c r="AA70" i="21"/>
  <c r="AE55" i="21"/>
  <c r="T39" i="21"/>
  <c r="Z26" i="21"/>
  <c r="X13" i="21"/>
  <c r="S4" i="21"/>
  <c r="T203" i="21"/>
  <c r="AB185" i="21"/>
  <c r="T166" i="21"/>
  <c r="T147" i="21"/>
  <c r="T130" i="21"/>
  <c r="W114" i="21"/>
  <c r="AB100" i="21"/>
  <c r="S85" i="21"/>
  <c r="Z70" i="21"/>
  <c r="U54" i="21"/>
  <c r="AB38" i="21"/>
  <c r="AA23" i="21"/>
  <c r="W13" i="21"/>
  <c r="AB201" i="21"/>
  <c r="W23" i="21"/>
  <c r="S95" i="21"/>
  <c r="X196" i="21"/>
  <c r="AA159" i="21"/>
  <c r="U111" i="21"/>
  <c r="AE94" i="21"/>
  <c r="AD47" i="21"/>
  <c r="U19" i="21"/>
  <c r="X177" i="21"/>
  <c r="S111" i="21"/>
  <c r="AD64" i="21"/>
  <c r="G2" i="26"/>
  <c r="F2" i="24"/>
  <c r="H2" i="24"/>
  <c r="E2" i="13"/>
  <c r="E2" i="25"/>
  <c r="D2" i="24"/>
  <c r="H2" i="13"/>
  <c r="F2" i="13"/>
  <c r="D14" i="12" a="1"/>
  <c r="D14" i="12" s="1"/>
  <c r="AO4" i="32" a="1"/>
  <c r="AO4" i="32" s="1"/>
  <c r="E65" i="12" a="1"/>
  <c r="E65" i="12" s="1"/>
  <c r="A4" i="29"/>
  <c r="AO4" i="16" a="1"/>
  <c r="AO4" i="16" s="1"/>
  <c r="AO4" i="28" a="1"/>
  <c r="AO4" i="28" s="1"/>
  <c r="AO4" i="25" a="1"/>
  <c r="AO4" i="25" s="1"/>
  <c r="AO4" i="26" a="1"/>
  <c r="AO4" i="26" s="1"/>
  <c r="AO4" i="31" a="1"/>
  <c r="AO4" i="31" s="1"/>
  <c r="D22" i="12" a="1"/>
  <c r="D22" i="12" s="1"/>
  <c r="E34" i="12" a="1"/>
  <c r="E34" i="12" s="1"/>
  <c r="P18" i="34" l="1" a="1"/>
  <c r="P18" i="34" s="1"/>
  <c r="Q18" i="34" s="1" a="1"/>
  <c r="I140" i="34"/>
  <c r="J83" i="34" a="1"/>
  <c r="J83" i="34" s="1"/>
  <c r="I212" i="34" a="1"/>
  <c r="I212" i="34" s="1"/>
  <c r="C83" i="34"/>
  <c r="I83" i="34" s="1" a="1"/>
  <c r="I83" i="34" s="1"/>
  <c r="H83" i="34" a="1"/>
  <c r="O267" i="34"/>
  <c r="O260" i="34"/>
  <c r="O265" i="34"/>
  <c r="O252" i="34"/>
  <c r="O259" i="34"/>
  <c r="O261" i="34"/>
  <c r="O263" i="34"/>
  <c r="O251" i="34"/>
  <c r="H212" i="34"/>
  <c r="O255" i="34"/>
  <c r="O249" i="34"/>
  <c r="O253" i="34"/>
  <c r="O266" i="34"/>
  <c r="O250" i="34"/>
  <c r="O268" i="34"/>
  <c r="O257" i="34"/>
  <c r="O256" i="34"/>
  <c r="O254" i="34"/>
  <c r="O264" i="34"/>
  <c r="O258" i="34"/>
  <c r="O262" i="34"/>
  <c r="P276" i="34" a="1"/>
  <c r="P276" i="34" s="1"/>
  <c r="Q276" i="34" s="1" a="1"/>
  <c r="R301" i="34" s="1" a="1"/>
  <c r="R301" i="34" s="1"/>
  <c r="R300" i="34" s="1"/>
  <c r="G212" i="34"/>
  <c r="O212" i="34" s="1"/>
  <c r="O246" i="34"/>
  <c r="O242" i="34"/>
  <c r="O238" i="34"/>
  <c r="O234" i="34"/>
  <c r="O230" i="34"/>
  <c r="O226" i="34"/>
  <c r="O220" i="34"/>
  <c r="O216" i="34"/>
  <c r="O245" i="34"/>
  <c r="O241" i="34"/>
  <c r="O237" i="34"/>
  <c r="O233" i="34"/>
  <c r="O229" i="34"/>
  <c r="O225" i="34"/>
  <c r="O223" i="34"/>
  <c r="O219" i="34"/>
  <c r="O215" i="34"/>
  <c r="O222" i="34"/>
  <c r="O224" i="34"/>
  <c r="O240" i="34"/>
  <c r="O244" i="34"/>
  <c r="O247" i="34"/>
  <c r="O227" i="34"/>
  <c r="O218" i="34"/>
  <c r="O214" i="34"/>
  <c r="O232" i="34"/>
  <c r="O221" i="34"/>
  <c r="O239" i="34"/>
  <c r="O213" i="34"/>
  <c r="O231" i="34"/>
  <c r="O235" i="34"/>
  <c r="O243" i="34"/>
  <c r="O228" i="34"/>
  <c r="O217" i="34"/>
  <c r="O236" i="34"/>
  <c r="O248" i="34"/>
  <c r="P148" i="34" a="1"/>
  <c r="P148" i="34" s="1"/>
  <c r="Q148" i="34" s="1" a="1"/>
  <c r="R160" i="34" s="1" a="1"/>
  <c r="R160" i="34" s="1"/>
  <c r="R159" i="34" s="1"/>
  <c r="V148" i="34" s="1" a="1"/>
  <c r="V148" i="34" s="1"/>
  <c r="X148" i="34" s="1" a="1"/>
  <c r="X148" i="34" s="1"/>
  <c r="Q75" i="34" l="1"/>
  <c r="R19" i="34" s="1" a="1"/>
  <c r="R19" i="34" s="1"/>
  <c r="R18" i="34" s="1"/>
  <c r="Q276" i="34"/>
  <c r="G83" i="34" a="1"/>
  <c r="G83" i="34" s="1"/>
  <c r="O133" i="34"/>
  <c r="O127" i="34"/>
  <c r="O99" i="34"/>
  <c r="O138" i="34"/>
  <c r="O125" i="34"/>
  <c r="O112" i="34"/>
  <c r="O84" i="34"/>
  <c r="O102" i="34"/>
  <c r="O100" i="34"/>
  <c r="O137" i="34"/>
  <c r="O124" i="34"/>
  <c r="O109" i="34"/>
  <c r="O136" i="34"/>
  <c r="O92" i="34"/>
  <c r="O115" i="34"/>
  <c r="O90" i="34"/>
  <c r="O87" i="34"/>
  <c r="O85" i="34"/>
  <c r="O134" i="34"/>
  <c r="O105" i="34"/>
  <c r="O104" i="34"/>
  <c r="O117" i="34"/>
  <c r="O89" i="34"/>
  <c r="O130" i="34"/>
  <c r="O129" i="34"/>
  <c r="O114" i="34"/>
  <c r="O101" i="34"/>
  <c r="O108" i="34"/>
  <c r="O121" i="34"/>
  <c r="O126" i="34"/>
  <c r="O135" i="34"/>
  <c r="O93" i="34"/>
  <c r="O91" i="34"/>
  <c r="O98" i="34"/>
  <c r="H83" i="34"/>
  <c r="O83" i="34" s="1"/>
  <c r="O106" i="34"/>
  <c r="O113" i="34"/>
  <c r="O128" i="34"/>
  <c r="O131" i="34"/>
  <c r="O122" i="34"/>
  <c r="O110" i="34"/>
  <c r="O86" i="34"/>
  <c r="O94" i="34"/>
  <c r="O111" i="34"/>
  <c r="O118" i="34"/>
  <c r="O88" i="34"/>
  <c r="O103" i="34"/>
  <c r="O119" i="34"/>
  <c r="O116" i="34"/>
  <c r="O123" i="34"/>
  <c r="O120" i="34"/>
  <c r="O107" i="34"/>
  <c r="O132" i="34"/>
  <c r="O95" i="34"/>
  <c r="O139" i="34"/>
  <c r="O97" i="34"/>
  <c r="O96" i="34"/>
  <c r="Q148" i="34"/>
  <c r="P212" i="34" a="1"/>
  <c r="P212" i="34" s="1"/>
  <c r="Q212" i="34" s="1" a="1"/>
  <c r="R224" i="34" s="1" a="1"/>
  <c r="R224" i="34" s="1"/>
  <c r="R223" i="34" s="1"/>
  <c r="V212" i="34" s="1" a="1"/>
  <c r="V212" i="34" s="1"/>
  <c r="X212" i="34" s="1" a="1"/>
  <c r="X212" i="34" s="1"/>
  <c r="Q18" i="34"/>
  <c r="S276" i="34" l="1" a="1"/>
  <c r="V276" i="34" a="1"/>
  <c r="V276" i="34" s="1"/>
  <c r="X276" i="34" s="1" a="1"/>
  <c r="X276" i="34" s="1"/>
  <c r="P83" i="34" a="1"/>
  <c r="Q212" i="34"/>
  <c r="T314" i="34" l="1"/>
  <c r="H10" i="34"/>
  <c r="I10" i="34"/>
  <c r="T302" i="34"/>
  <c r="T284" i="34"/>
  <c r="T321" i="34"/>
  <c r="T290" i="34"/>
  <c r="T323" i="34"/>
  <c r="T299" i="34"/>
  <c r="T278" i="34"/>
  <c r="T294" i="34"/>
  <c r="T327" i="34"/>
  <c r="T332" i="34"/>
  <c r="T324" i="34"/>
  <c r="T322" i="34"/>
  <c r="T279" i="34"/>
  <c r="T329" i="34"/>
  <c r="T298" i="34"/>
  <c r="T320" i="34"/>
  <c r="T330" i="34"/>
  <c r="T325" i="34"/>
  <c r="T317" i="34"/>
  <c r="T281" i="34"/>
  <c r="T293" i="34"/>
  <c r="T277" i="34"/>
  <c r="S276" i="34"/>
  <c r="T276" i="34" s="1"/>
  <c r="T283" i="34"/>
  <c r="T305" i="34"/>
  <c r="T313" i="34"/>
  <c r="T292" i="34"/>
  <c r="T312" i="34"/>
  <c r="T296" i="34"/>
  <c r="T318" i="34"/>
  <c r="T326" i="34"/>
  <c r="T303" i="34"/>
  <c r="T307" i="34"/>
  <c r="T289" i="34"/>
  <c r="T316" i="34"/>
  <c r="T282" i="34"/>
  <c r="T309" i="34"/>
  <c r="T328" i="34"/>
  <c r="T280" i="34"/>
  <c r="T288" i="34"/>
  <c r="T285" i="34"/>
  <c r="T315" i="34"/>
  <c r="T300" i="34"/>
  <c r="T319" i="34"/>
  <c r="T306" i="34"/>
  <c r="T310" i="34"/>
  <c r="T286" i="34"/>
  <c r="T311" i="34"/>
  <c r="T301" i="34"/>
  <c r="T291" i="34"/>
  <c r="T295" i="34"/>
  <c r="T297" i="34"/>
  <c r="T331" i="34"/>
  <c r="T287" i="34"/>
  <c r="T308" i="34"/>
  <c r="T304" i="34"/>
  <c r="Q140" i="34"/>
  <c r="P83" i="34"/>
  <c r="Q83" i="34" s="1" a="1"/>
  <c r="R84" i="34" s="1" a="1"/>
  <c r="R84" i="34" s="1"/>
  <c r="R83" i="34" s="1"/>
  <c r="S148" i="34" a="1"/>
  <c r="T165" i="34" s="1"/>
  <c r="V18" i="34" a="1"/>
  <c r="V18" i="34" s="1"/>
  <c r="X18" i="34" s="1" a="1"/>
  <c r="X18" i="34" s="1"/>
  <c r="S18" i="34" a="1"/>
  <c r="S212" i="34" a="1"/>
  <c r="H9" i="34" l="1"/>
  <c r="I9" i="34"/>
  <c r="D10" i="34"/>
  <c r="B29" i="4" s="1"/>
  <c r="C9" i="4" s="1"/>
  <c r="T175" i="34"/>
  <c r="T164" i="34"/>
  <c r="T159" i="34"/>
  <c r="T202" i="34"/>
  <c r="T154" i="34"/>
  <c r="T163" i="34"/>
  <c r="T200" i="34"/>
  <c r="T166" i="34"/>
  <c r="T183" i="34"/>
  <c r="T191" i="34"/>
  <c r="T174" i="34"/>
  <c r="T167" i="34"/>
  <c r="T186" i="34"/>
  <c r="T178" i="34"/>
  <c r="T171" i="34"/>
  <c r="T199" i="34"/>
  <c r="T181" i="34"/>
  <c r="T198" i="34"/>
  <c r="T204" i="34"/>
  <c r="T185" i="34"/>
  <c r="T182" i="34"/>
  <c r="S148" i="34"/>
  <c r="T148" i="34" s="1"/>
  <c r="T196" i="34"/>
  <c r="T169" i="34"/>
  <c r="T179" i="34"/>
  <c r="T173" i="34"/>
  <c r="T177" i="34"/>
  <c r="T162" i="34"/>
  <c r="T160" i="34"/>
  <c r="T189" i="34"/>
  <c r="T168" i="34"/>
  <c r="T201" i="34"/>
  <c r="T193" i="34"/>
  <c r="T152" i="34"/>
  <c r="T172" i="34"/>
  <c r="T194" i="34"/>
  <c r="T176" i="34"/>
  <c r="T157" i="34"/>
  <c r="T180" i="34"/>
  <c r="T187" i="34"/>
  <c r="T184" i="34"/>
  <c r="T150" i="34"/>
  <c r="T188" i="34"/>
  <c r="T170" i="34"/>
  <c r="T192" i="34"/>
  <c r="T156" i="34"/>
  <c r="T190" i="34"/>
  <c r="T151" i="34"/>
  <c r="T158" i="34"/>
  <c r="T203" i="34"/>
  <c r="T197" i="34"/>
  <c r="T155" i="34"/>
  <c r="T149" i="34"/>
  <c r="T153" i="34"/>
  <c r="T161" i="34"/>
  <c r="Q83" i="34"/>
  <c r="T195" i="34"/>
  <c r="T72" i="34"/>
  <c r="T66" i="34"/>
  <c r="T61" i="34"/>
  <c r="T56" i="34"/>
  <c r="T51" i="34"/>
  <c r="T46" i="34"/>
  <c r="T41" i="34"/>
  <c r="T36" i="34"/>
  <c r="T31" i="34"/>
  <c r="T19" i="34"/>
  <c r="T71" i="34"/>
  <c r="T23" i="34"/>
  <c r="T59" i="34"/>
  <c r="T65" i="34"/>
  <c r="T60" i="34"/>
  <c r="T55" i="34"/>
  <c r="T50" i="34"/>
  <c r="T45" i="34"/>
  <c r="T40" i="34"/>
  <c r="T35" i="34"/>
  <c r="T26" i="34"/>
  <c r="T69" i="34"/>
  <c r="T54" i="34"/>
  <c r="T49" i="34"/>
  <c r="T70" i="34"/>
  <c r="T30" i="34"/>
  <c r="T22" i="34"/>
  <c r="T75" i="34"/>
  <c r="T64" i="34"/>
  <c r="T38" i="34"/>
  <c r="T34" i="34"/>
  <c r="T42" i="34"/>
  <c r="T43" i="34"/>
  <c r="T62" i="34"/>
  <c r="T53" i="34"/>
  <c r="T25" i="34"/>
  <c r="T44" i="34"/>
  <c r="T67" i="34"/>
  <c r="T37" i="34"/>
  <c r="T29" i="34"/>
  <c r="S18" i="34"/>
  <c r="T28" i="34"/>
  <c r="T58" i="34"/>
  <c r="T68" i="34"/>
  <c r="T52" i="34"/>
  <c r="T24" i="34"/>
  <c r="T73" i="34"/>
  <c r="T47" i="34"/>
  <c r="T33" i="34"/>
  <c r="T57" i="34"/>
  <c r="T32" i="34"/>
  <c r="T21" i="34"/>
  <c r="G7" i="34"/>
  <c r="C14" i="4" s="1"/>
  <c r="T39" i="34"/>
  <c r="T63" i="34"/>
  <c r="T20" i="34"/>
  <c r="T27" i="34"/>
  <c r="T48" i="34"/>
  <c r="T74" i="34"/>
  <c r="T267" i="34"/>
  <c r="T262" i="34"/>
  <c r="T258" i="34"/>
  <c r="T254" i="34"/>
  <c r="T250" i="34"/>
  <c r="T246" i="34"/>
  <c r="T242" i="34"/>
  <c r="T238" i="34"/>
  <c r="T234" i="34"/>
  <c r="T230" i="34"/>
  <c r="T226" i="34"/>
  <c r="T220" i="34"/>
  <c r="T216" i="34"/>
  <c r="T266" i="34"/>
  <c r="T261" i="34"/>
  <c r="S212" i="34"/>
  <c r="T212" i="34" s="1"/>
  <c r="T265" i="34"/>
  <c r="T257" i="34"/>
  <c r="T253" i="34"/>
  <c r="T249" i="34"/>
  <c r="T245" i="34"/>
  <c r="T241" i="34"/>
  <c r="T237" i="34"/>
  <c r="T233" i="34"/>
  <c r="T229" i="34"/>
  <c r="T225" i="34"/>
  <c r="T223" i="34"/>
  <c r="T219" i="34"/>
  <c r="T215" i="34"/>
  <c r="T247" i="34"/>
  <c r="T227" i="34"/>
  <c r="T218" i="34"/>
  <c r="T214" i="34"/>
  <c r="T263" i="34"/>
  <c r="T236" i="34"/>
  <c r="T243" i="34"/>
  <c r="T252" i="34"/>
  <c r="T232" i="34"/>
  <c r="T221" i="34"/>
  <c r="T259" i="34"/>
  <c r="T239" i="34"/>
  <c r="T244" i="34"/>
  <c r="T231" i="34"/>
  <c r="T264" i="34"/>
  <c r="T224" i="34"/>
  <c r="T213" i="34"/>
  <c r="T251" i="34"/>
  <c r="T256" i="34"/>
  <c r="T255" i="34"/>
  <c r="T222" i="34"/>
  <c r="T235" i="34"/>
  <c r="T240" i="34"/>
  <c r="T228" i="34"/>
  <c r="T260" i="34"/>
  <c r="T217" i="34"/>
  <c r="T248" i="34"/>
  <c r="T268" i="34"/>
  <c r="D7" i="34" l="1"/>
  <c r="D9" i="34"/>
  <c r="B24" i="4" s="1"/>
  <c r="C8" i="4" s="1"/>
  <c r="E10" i="34"/>
  <c r="T18" i="34"/>
  <c r="C7" i="34" s="1"/>
  <c r="F7" i="34"/>
  <c r="B14" i="4" l="1"/>
  <c r="S83" i="34" a="1"/>
  <c r="V83" i="34" a="1"/>
  <c r="V83" i="34" s="1"/>
  <c r="X83" i="34" s="1" a="1"/>
  <c r="X83" i="34" s="1"/>
  <c r="E9" i="34"/>
  <c r="E7" i="34"/>
  <c r="B13" i="4"/>
  <c r="C6" i="4" l="1"/>
  <c r="T116" i="34"/>
  <c r="T115" i="34"/>
  <c r="T125" i="34"/>
  <c r="T114" i="34"/>
  <c r="T129" i="34"/>
  <c r="T137" i="34"/>
  <c r="T122" i="34"/>
  <c r="T99" i="34"/>
  <c r="T109" i="34"/>
  <c r="T131" i="34"/>
  <c r="T123" i="34"/>
  <c r="T111" i="34"/>
  <c r="T94" i="34"/>
  <c r="T105" i="34"/>
  <c r="T134" i="34"/>
  <c r="T108" i="34"/>
  <c r="T104" i="34"/>
  <c r="T130" i="34"/>
  <c r="T87" i="34"/>
  <c r="T101" i="34"/>
  <c r="T91" i="34"/>
  <c r="T102" i="34"/>
  <c r="T89" i="34"/>
  <c r="T139" i="34"/>
  <c r="T84" i="34"/>
  <c r="T140" i="34"/>
  <c r="S83" i="34"/>
  <c r="G8" i="34"/>
  <c r="T121" i="34"/>
  <c r="T100" i="34"/>
  <c r="T138" i="34"/>
  <c r="T106" i="34"/>
  <c r="T93" i="34"/>
  <c r="T135" i="34"/>
  <c r="T90" i="34"/>
  <c r="T92" i="34"/>
  <c r="T88" i="34"/>
  <c r="T126" i="34"/>
  <c r="T132" i="34"/>
  <c r="T96" i="34"/>
  <c r="T85" i="34"/>
  <c r="T127" i="34"/>
  <c r="T86" i="34"/>
  <c r="T120" i="34"/>
  <c r="T136" i="34"/>
  <c r="T110" i="34"/>
  <c r="T118" i="34"/>
  <c r="T128" i="34"/>
  <c r="T98" i="34"/>
  <c r="T117" i="34"/>
  <c r="T124" i="34"/>
  <c r="T119" i="34"/>
  <c r="T112" i="34"/>
  <c r="T103" i="34"/>
  <c r="T133" i="34"/>
  <c r="T107" i="34"/>
  <c r="T95" i="34"/>
  <c r="T113" i="34"/>
  <c r="T97" i="34"/>
  <c r="D8" i="34" l="1"/>
  <c r="H8" i="34" s="1"/>
  <c r="C19" i="4"/>
  <c r="D19" i="4" s="1"/>
  <c r="F8" i="34"/>
  <c r="T83" i="34"/>
  <c r="C8" i="34" l="1"/>
  <c r="B18" i="4" s="1"/>
  <c r="B19" i="4"/>
  <c r="C7" i="4" l="1"/>
  <c r="D14" i="4"/>
  <c r="B7" i="14"/>
  <c r="E8" i="3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<sst xmlns="http://schemas.openxmlformats.org/spreadsheetml/2006/main" count="23904" uniqueCount="308">
  <si>
    <t xml:space="preserve">Coin  </t>
    <phoneticPr fontId="23" type="noConversion"/>
  </si>
  <si>
    <t>Pay Back</t>
    <phoneticPr fontId="23" type="noConversion"/>
  </si>
  <si>
    <t xml:space="preserve">Pay Back </t>
    <phoneticPr fontId="23" type="noConversion"/>
  </si>
  <si>
    <t>Hit%</t>
    <phoneticPr fontId="23" type="noConversion"/>
  </si>
  <si>
    <t>Pulls/Hit</t>
    <phoneticPr fontId="23" type="noConversion"/>
  </si>
  <si>
    <t>Reel #</t>
    <phoneticPr fontId="23" type="noConversion"/>
  </si>
  <si>
    <t>Visible Window Size</t>
    <phoneticPr fontId="23" type="noConversion"/>
  </si>
  <si>
    <t>Symbol</t>
    <phoneticPr fontId="23" type="noConversion"/>
  </si>
  <si>
    <t>ID</t>
  </si>
  <si>
    <t>Description</t>
  </si>
  <si>
    <t>R1</t>
    <phoneticPr fontId="23" type="noConversion"/>
  </si>
  <si>
    <t>R2</t>
    <phoneticPr fontId="23" type="noConversion"/>
  </si>
  <si>
    <t>R3</t>
    <phoneticPr fontId="23" type="noConversion"/>
  </si>
  <si>
    <t>R4</t>
    <phoneticPr fontId="23" type="noConversion"/>
  </si>
  <si>
    <t>R5</t>
    <phoneticPr fontId="23" type="noConversion"/>
  </si>
  <si>
    <t>ID</t>
    <phoneticPr fontId="23" type="noConversion"/>
  </si>
  <si>
    <t>Description</t>
    <phoneticPr fontId="23" type="noConversion"/>
  </si>
  <si>
    <t>Line #</t>
    <phoneticPr fontId="23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</si>
  <si>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</si>
  <si>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</si>
  <si>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</si>
  <si>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</si>
  <si>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</si>
  <si>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</si>
  <si>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</si>
  <si>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</si>
  <si>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</si>
  <si>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</si>
  <si>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/>
  </si>
  <si>
    <t>R6</t>
    <phoneticPr fontId="20" type="noConversion"/>
  </si>
  <si>
    <t>A</t>
  </si>
  <si>
    <t>A</t>
    <phoneticPr fontId="20" type="noConversion"/>
  </si>
  <si>
    <t>K</t>
  </si>
  <si>
    <t>Q</t>
  </si>
  <si>
    <t>J</t>
  </si>
  <si>
    <t>TE</t>
  </si>
  <si>
    <t>3x</t>
    <phoneticPr fontId="20" type="noConversion"/>
  </si>
  <si>
    <t>8~9</t>
    <phoneticPr fontId="20" type="noConversion"/>
  </si>
  <si>
    <t>10~11</t>
    <phoneticPr fontId="20" type="noConversion"/>
  </si>
  <si>
    <t>12+</t>
    <phoneticPr fontId="20" type="noConversion"/>
  </si>
  <si>
    <t>C2</t>
    <phoneticPr fontId="20" type="noConversion"/>
  </si>
  <si>
    <t>Multiplier</t>
    <phoneticPr fontId="20" type="noConversion"/>
  </si>
  <si>
    <t>C2乘倍</t>
    <phoneticPr fontId="20" type="noConversion"/>
  </si>
  <si>
    <t>weight</t>
    <phoneticPr fontId="20" type="noConversion"/>
  </si>
  <si>
    <t>2x</t>
    <phoneticPr fontId="20" type="noConversion"/>
  </si>
  <si>
    <t>5x</t>
    <phoneticPr fontId="20" type="noConversion"/>
  </si>
  <si>
    <t>8x</t>
    <phoneticPr fontId="20" type="noConversion"/>
  </si>
  <si>
    <t>10x</t>
    <phoneticPr fontId="20" type="noConversion"/>
  </si>
  <si>
    <t>12x</t>
    <phoneticPr fontId="20" type="noConversion"/>
  </si>
  <si>
    <t>15x</t>
    <phoneticPr fontId="20" type="noConversion"/>
  </si>
  <si>
    <t>20x</t>
    <phoneticPr fontId="20" type="noConversion"/>
  </si>
  <si>
    <t>25x</t>
    <phoneticPr fontId="20" type="noConversion"/>
  </si>
  <si>
    <t>50x</t>
    <phoneticPr fontId="20" type="noConversion"/>
  </si>
  <si>
    <t>100x</t>
    <phoneticPr fontId="20" type="noConversion"/>
  </si>
  <si>
    <t>R6</t>
    <phoneticPr fontId="23" type="noConversion"/>
  </si>
  <si>
    <t>C2</t>
  </si>
  <si>
    <t>購買價格</t>
    <phoneticPr fontId="23" type="noConversion"/>
  </si>
  <si>
    <t>Total Pay Back Percentage includes the following adjustments.</t>
    <phoneticPr fontId="23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</si>
  <si>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</si>
  <si>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</si>
  <si>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</si>
  <si>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</si>
  <si>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</si>
  <si>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</si>
  <si>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4x</t>
    <phoneticPr fontId="20" type="noConversion"/>
  </si>
  <si>
    <t>6x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</si>
  <si>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</si>
  <si>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</si>
  <si>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</si>
  <si>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TE</t>
    <phoneticPr fontId="20" type="noConversion"/>
  </si>
  <si>
    <t>R1</t>
    <phoneticPr fontId="20" type="noConversion"/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</si>
  <si>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</si>
  <si>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</si>
  <si>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</si>
  <si>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</si>
  <si>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t>Symbol-1</t>
    <phoneticPr fontId="20" type="noConversion"/>
  </si>
  <si>
    <t>Symbol-2</t>
    <phoneticPr fontId="20" type="noConversion"/>
  </si>
  <si>
    <t>Symbol-3</t>
    <phoneticPr fontId="20" type="noConversion"/>
  </si>
  <si>
    <t>Id</t>
    <phoneticPr fontId="20" type="noConversion"/>
  </si>
  <si>
    <t>Model:</t>
  </si>
  <si>
    <t>Version:</t>
    <phoneticPr fontId="23" type="noConversion"/>
  </si>
  <si>
    <t>Hold:</t>
    <phoneticPr fontId="23" type="noConversion"/>
  </si>
  <si>
    <t>Wild</t>
  </si>
  <si>
    <t>Bananas</t>
  </si>
  <si>
    <t>Grapes</t>
  </si>
  <si>
    <t>Watermelon</t>
  </si>
  <si>
    <t>Peaches</t>
  </si>
  <si>
    <t>Apples</t>
  </si>
  <si>
    <t>Rectangle</t>
  </si>
  <si>
    <t>pentagon</t>
  </si>
  <si>
    <t>Square</t>
  </si>
  <si>
    <t>Heart</t>
  </si>
  <si>
    <t>Weight</t>
    <phoneticPr fontId="20" type="noConversion"/>
  </si>
  <si>
    <t>C1 Num</t>
    <phoneticPr fontId="20" type="noConversion"/>
  </si>
  <si>
    <t>Pay Back (%)</t>
    <phoneticPr fontId="20" type="noConversion"/>
  </si>
  <si>
    <t>Base Game</t>
    <phoneticPr fontId="20" type="noConversion"/>
  </si>
  <si>
    <t>-</t>
    <phoneticPr fontId="20" type="noConversion"/>
  </si>
  <si>
    <t>Free Game</t>
    <phoneticPr fontId="23" type="noConversion"/>
  </si>
  <si>
    <t>Scatter</t>
  </si>
  <si>
    <t>Multiplier</t>
  </si>
  <si>
    <t>Symbol</t>
  </si>
  <si>
    <t>Free Spins Setting</t>
    <phoneticPr fontId="23" type="noConversion"/>
  </si>
  <si>
    <t>Feature Description</t>
    <phoneticPr fontId="23" type="noConversion"/>
  </si>
  <si>
    <t>Retrigger Setting</t>
    <phoneticPr fontId="23" type="noConversion"/>
  </si>
  <si>
    <t>Add Free Spin</t>
    <phoneticPr fontId="20" type="noConversion"/>
  </si>
  <si>
    <t>COPYRIGHT © 2025 JUMBO GAMES TECHNOLOGY CO., LTD. ALL RIGHTS RESERVED.</t>
    <phoneticPr fontId="23" type="noConversion"/>
  </si>
  <si>
    <r>
      <t xml:space="preserve">1. </t>
    </r>
    <r>
      <rPr>
        <sz val="12"/>
        <color theme="1"/>
        <rFont val="微軟正黑體"/>
        <family val="2"/>
        <charset val="136"/>
      </rPr>
      <t>遊戲盤面為</t>
    </r>
    <r>
      <rPr>
        <sz val="12"/>
        <color theme="1"/>
        <rFont val="Courier New"/>
        <family val="3"/>
      </rPr>
      <t>5X6</t>
    </r>
    <phoneticPr fontId="20" type="noConversion"/>
  </si>
  <si>
    <r>
      <t xml:space="preserve">3. </t>
    </r>
    <r>
      <rPr>
        <sz val="12"/>
        <color theme="1"/>
        <rFont val="微軟正黑體"/>
        <family val="2"/>
        <charset val="136"/>
      </rPr>
      <t>消除掉落依照輪帶順序掉落</t>
    </r>
    <phoneticPr fontId="20" type="noConversion"/>
  </si>
  <si>
    <r>
      <rPr>
        <sz val="12"/>
        <color theme="1"/>
        <rFont val="微軟正黑體"/>
        <family val="2"/>
        <charset val="136"/>
      </rPr>
      <t>高表場次</t>
    </r>
    <phoneticPr fontId="20" type="noConversion"/>
  </si>
  <si>
    <r>
      <rPr>
        <sz val="12"/>
        <color theme="1"/>
        <rFont val="微軟正黑體"/>
        <family val="2"/>
        <charset val="136"/>
      </rPr>
      <t>低表場次</t>
    </r>
    <phoneticPr fontId="20" type="noConversion"/>
  </si>
  <si>
    <t>Table</t>
    <phoneticPr fontId="20" type="noConversion"/>
  </si>
  <si>
    <t>Pay Back</t>
    <phoneticPr fontId="20" type="noConversion"/>
  </si>
  <si>
    <t>COPYRIGHT © 2025 JUMBO GAMES TECHNOLOGY CO., LTD. ALL RIGHTS RESERVED.</t>
    <phoneticPr fontId="20" type="noConversion"/>
  </si>
  <si>
    <t>Avg. Pay</t>
    <phoneticPr fontId="20" type="noConversion"/>
  </si>
  <si>
    <r>
      <t>1. Base Game</t>
    </r>
    <r>
      <rPr>
        <sz val="12"/>
        <rFont val="微軟正黑體"/>
        <family val="2"/>
        <charset val="136"/>
      </rPr>
      <t>最終盤面上出現四個以上的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，則觸發免費遊戲。四個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、五個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與六個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皆可獲得</t>
    </r>
    <r>
      <rPr>
        <sz val="12"/>
        <rFont val="Courier New"/>
        <family val="3"/>
      </rPr>
      <t>10</t>
    </r>
    <r>
      <rPr>
        <sz val="12"/>
        <rFont val="微軟正黑體"/>
        <family val="2"/>
        <charset val="136"/>
      </rPr>
      <t xml:space="preserve">場免費遊戲。
</t>
    </r>
    <r>
      <rPr>
        <sz val="12"/>
        <rFont val="Courier New"/>
        <family val="3"/>
      </rPr>
      <t xml:space="preserve">2. </t>
    </r>
    <r>
      <rPr>
        <sz val="12"/>
        <rFont val="微軟正黑體"/>
        <family val="2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微軟正黑體"/>
        <family val="2"/>
        <charset val="136"/>
      </rPr>
      <t>後，有機會獲得倍數符號，包含</t>
    </r>
    <r>
      <rPr>
        <sz val="12"/>
        <rFont val="Courier New"/>
        <family val="3"/>
      </rPr>
      <t xml:space="preserve">2x, 3x, 4x, 5x, 6x, 8x, 10x, 12x, 15x, 20x, 25x,  50x, </t>
    </r>
    <r>
      <rPr>
        <sz val="12"/>
        <rFont val="微軟正黑體"/>
        <family val="2"/>
        <charset val="136"/>
      </rPr>
      <t>或</t>
    </r>
    <r>
      <rPr>
        <sz val="12"/>
        <rFont val="Courier New"/>
        <family val="3"/>
      </rPr>
      <t>100x</t>
    </r>
    <r>
      <rPr>
        <sz val="12"/>
        <rFont val="微軟正黑體"/>
        <family val="2"/>
        <charset val="136"/>
      </rPr>
      <t xml:space="preserve">。
</t>
    </r>
    <r>
      <rPr>
        <sz val="12"/>
        <rFont val="Courier New"/>
        <family val="3"/>
      </rPr>
      <t>3. Free Game</t>
    </r>
    <r>
      <rPr>
        <sz val="12"/>
        <rFont val="微軟正黑體"/>
        <family val="2"/>
        <charset val="136"/>
      </rPr>
      <t>單次</t>
    </r>
    <r>
      <rPr>
        <sz val="12"/>
        <rFont val="Courier New"/>
        <family val="3"/>
      </rPr>
      <t>Spin</t>
    </r>
    <r>
      <rPr>
        <sz val="12"/>
        <rFont val="微軟正黑體"/>
        <family val="2"/>
        <charset val="136"/>
      </rPr>
      <t>最終盤面中若再出現三個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以上可以再觸發</t>
    </r>
    <r>
      <rPr>
        <sz val="12"/>
        <rFont val="Courier New"/>
        <family val="3"/>
      </rPr>
      <t>5</t>
    </r>
    <r>
      <rPr>
        <sz val="12"/>
        <rFont val="微軟正黑體"/>
        <family val="2"/>
        <charset val="136"/>
      </rPr>
      <t>場免費遊戲。</t>
    </r>
    <phoneticPr fontId="23" type="noConversion"/>
  </si>
  <si>
    <r>
      <t xml:space="preserve">1. </t>
    </r>
    <r>
      <rPr>
        <sz val="12"/>
        <rFont val="細明體"/>
        <family val="3"/>
        <charset val="136"/>
      </rPr>
      <t>購買</t>
    </r>
    <r>
      <rPr>
        <sz val="12"/>
        <rFont val="Courier New"/>
        <family val="3"/>
      </rPr>
      <t>Buy Feature</t>
    </r>
    <r>
      <rPr>
        <sz val="12"/>
        <rFont val="細明體"/>
        <family val="3"/>
        <charset val="136"/>
      </rPr>
      <t>之後會使用</t>
    </r>
    <r>
      <rPr>
        <sz val="12"/>
        <rFont val="Courier New"/>
        <family val="3"/>
      </rPr>
      <t>Buy Feature Symbol</t>
    </r>
    <r>
      <rPr>
        <sz val="12"/>
        <rFont val="細明體"/>
        <family val="3"/>
        <charset val="136"/>
      </rPr>
      <t>這組輪帶，進入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後則是使用</t>
    </r>
    <r>
      <rPr>
        <sz val="12"/>
        <rFont val="Courier New"/>
        <family val="3"/>
      </rPr>
      <t>Free Game Symbol</t>
    </r>
    <r>
      <rPr>
        <sz val="12"/>
        <rFont val="細明體"/>
        <family val="3"/>
        <charset val="136"/>
      </rPr>
      <t>輪帶。</t>
    </r>
    <r>
      <rPr>
        <sz val="12"/>
        <rFont val="Courier New"/>
        <family val="3"/>
      </rPr>
      <t xml:space="preserve">
2. Base Game</t>
    </r>
    <r>
      <rPr>
        <sz val="12"/>
        <rFont val="細明體"/>
        <family val="3"/>
        <charset val="136"/>
      </rPr>
      <t>中，為</t>
    </r>
    <r>
      <rPr>
        <sz val="12"/>
        <rFont val="Courier New"/>
        <family val="3"/>
      </rPr>
      <t>5*6</t>
    </r>
    <r>
      <rPr>
        <sz val="12"/>
        <rFont val="細明體"/>
        <family val="3"/>
        <charset val="136"/>
      </rPr>
      <t>盤面。連線後消除所有連線的標誌後，剩餘標誌往下掉落。</t>
    </r>
    <r>
      <rPr>
        <sz val="12"/>
        <rFont val="Courier New"/>
        <family val="3"/>
      </rPr>
      <t xml:space="preserve">
3. </t>
    </r>
    <r>
      <rPr>
        <sz val="12"/>
        <rFont val="細明體"/>
        <family val="3"/>
        <charset val="136"/>
      </rPr>
      <t>前四滾輪會出現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。</t>
    </r>
    <phoneticPr fontId="23" type="noConversion"/>
  </si>
  <si>
    <t>1000x</t>
    <phoneticPr fontId="20" type="noConversion"/>
  </si>
  <si>
    <t>C2 Multiplier</t>
    <phoneticPr fontId="20" type="noConversion"/>
  </si>
  <si>
    <t>Free Game Symbol (1)</t>
    <phoneticPr fontId="20" type="noConversion"/>
  </si>
  <si>
    <t>Free Game Symbol (2)</t>
  </si>
  <si>
    <t>Free Game Symbol (2)</t>
    <phoneticPr fontId="20" type="noConversion"/>
  </si>
  <si>
    <t>Normal Bet</t>
    <phoneticPr fontId="20" type="noConversion"/>
  </si>
  <si>
    <t>Extra Bet</t>
    <phoneticPr fontId="20" type="noConversion"/>
  </si>
  <si>
    <r>
      <rPr>
        <sz val="12"/>
        <rFont val="微軟正黑體"/>
        <family val="2"/>
        <charset val="136"/>
      </rPr>
      <t>高表場次</t>
    </r>
    <phoneticPr fontId="20" type="noConversion"/>
  </si>
  <si>
    <r>
      <rPr>
        <sz val="12"/>
        <rFont val="微軟正黑體"/>
        <family val="2"/>
        <charset val="136"/>
      </rPr>
      <t>低表場次</t>
    </r>
    <phoneticPr fontId="20" type="noConversion"/>
  </si>
  <si>
    <t>Normal / Extra Bet</t>
    <phoneticPr fontId="20" type="noConversion"/>
  </si>
  <si>
    <t>Feature Buy</t>
    <phoneticPr fontId="20" type="noConversion"/>
  </si>
  <si>
    <r>
      <t xml:space="preserve">7. FG </t>
    </r>
    <r>
      <rPr>
        <sz val="12"/>
        <color theme="1"/>
        <rFont val="微軟正黑體"/>
        <family val="2"/>
        <charset val="136"/>
      </rPr>
      <t>乘倍符號於輪帶中，乘倍數字依權重產生</t>
    </r>
    <phoneticPr fontId="20" type="noConversion"/>
  </si>
  <si>
    <r>
      <t xml:space="preserve">6. Extra Bet BG </t>
    </r>
    <r>
      <rPr>
        <sz val="12"/>
        <color rgb="FFFF0000"/>
        <rFont val="微軟正黑體"/>
        <family val="2"/>
        <charset val="136"/>
      </rPr>
      <t>使用兩張表，選表權重如下</t>
    </r>
    <phoneticPr fontId="20" type="noConversion"/>
  </si>
  <si>
    <r>
      <t xml:space="preserve">5. Normal Bet BG </t>
    </r>
    <r>
      <rPr>
        <sz val="12"/>
        <color rgb="FFFF0000"/>
        <rFont val="微軟正黑體"/>
        <family val="2"/>
        <charset val="136"/>
      </rPr>
      <t>使用兩張表，選表權重如下</t>
    </r>
    <phoneticPr fontId="20" type="noConversion"/>
  </si>
  <si>
    <r>
      <t xml:space="preserve">Normal Bet BG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Extra Bet </t>
    </r>
    <r>
      <rPr>
        <sz val="12"/>
        <rFont val="微軟正黑體"/>
        <family val="2"/>
        <charset val="136"/>
      </rPr>
      <t>選表的權重如下</t>
    </r>
    <phoneticPr fontId="20" type="noConversion"/>
  </si>
  <si>
    <r>
      <t xml:space="preserve">Normal / Extra Bet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Feature Buy</t>
    </r>
    <r>
      <rPr>
        <sz val="12"/>
        <rFont val="微軟正黑體"/>
        <family val="2"/>
        <charset val="136"/>
      </rPr>
      <t>，幾張高表、幾張低表權重如下</t>
    </r>
    <phoneticPr fontId="20" type="noConversion"/>
  </si>
  <si>
    <r>
      <t xml:space="preserve">Free Game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Feature Buy C2 </t>
    </r>
    <r>
      <rPr>
        <sz val="12"/>
        <rFont val="微軟正黑體"/>
        <family val="2"/>
        <charset val="136"/>
      </rPr>
      <t>上的倍數權重如下</t>
    </r>
    <phoneticPr fontId="20" type="noConversion"/>
  </si>
  <si>
    <t>Table Name</t>
    <phoneticPr fontId="20" type="noConversion"/>
  </si>
  <si>
    <t>Base Game Symbol (1)</t>
    <phoneticPr fontId="20" type="noConversion"/>
  </si>
  <si>
    <t>Base Game Symbol (2)</t>
  </si>
  <si>
    <t>Base Game Symbol (3)</t>
  </si>
  <si>
    <t>Base Game Symbol (4)</t>
  </si>
  <si>
    <t>Extra Bet Symbol (1)</t>
    <phoneticPr fontId="20" type="noConversion"/>
  </si>
  <si>
    <t>Extra Bet Symbol (2)</t>
  </si>
  <si>
    <t>Extra Bet Symbol (3)</t>
  </si>
  <si>
    <t>Feature Buy Symbol (1)</t>
    <phoneticPr fontId="20" type="noConversion"/>
  </si>
  <si>
    <t>Super Feature Buy Symbol (1)</t>
    <phoneticPr fontId="20" type="noConversion"/>
  </si>
  <si>
    <t>Super Feature Buy Symbol (2)</t>
  </si>
  <si>
    <t>Feature Buy Symbol (2)</t>
  </si>
  <si>
    <t>Feature Buy / Super Feature Buy Use</t>
    <phoneticPr fontId="20" type="noConversion"/>
  </si>
  <si>
    <t>Low</t>
    <phoneticPr fontId="20" type="noConversion"/>
  </si>
  <si>
    <t>High</t>
    <phoneticPr fontId="20" type="noConversion"/>
  </si>
  <si>
    <t>Super Feature Buy</t>
    <phoneticPr fontId="20" type="noConversion"/>
  </si>
  <si>
    <r>
      <t xml:space="preserve">2. </t>
    </r>
    <r>
      <rPr>
        <sz val="12"/>
        <color theme="1"/>
        <rFont val="微軟正黑體"/>
        <family val="2"/>
        <charset val="136"/>
      </rPr>
      <t>消除條件為</t>
    </r>
    <r>
      <rPr>
        <sz val="12"/>
        <color theme="1"/>
        <rFont val="Courier New"/>
        <family val="3"/>
      </rPr>
      <t xml:space="preserve"> Symbol </t>
    </r>
    <r>
      <rPr>
        <sz val="12"/>
        <color theme="1"/>
        <rFont val="微軟正黑體"/>
        <family val="2"/>
        <charset val="136"/>
      </rPr>
      <t>總數超過</t>
    </r>
    <r>
      <rPr>
        <sz val="12"/>
        <color theme="1"/>
        <rFont val="Courier New"/>
        <family val="3"/>
      </rPr>
      <t>8</t>
    </r>
    <r>
      <rPr>
        <sz val="12"/>
        <color theme="1"/>
        <rFont val="微軟正黑體"/>
        <family val="2"/>
        <charset val="136"/>
      </rPr>
      <t>顆即可消除</t>
    </r>
    <phoneticPr fontId="20" type="noConversion"/>
  </si>
  <si>
    <r>
      <t xml:space="preserve">4. </t>
    </r>
    <r>
      <rPr>
        <sz val="12"/>
        <color theme="1"/>
        <rFont val="微軟正黑體"/>
        <family val="2"/>
        <charset val="136"/>
      </rPr>
      <t>單一輪帶只會出現一顆</t>
    </r>
    <r>
      <rPr>
        <sz val="12"/>
        <color theme="1"/>
        <rFont val="Courier New"/>
        <family val="3"/>
      </rPr>
      <t xml:space="preserve"> C1</t>
    </r>
    <r>
      <rPr>
        <sz val="12"/>
        <color theme="1"/>
        <rFont val="微軟正黑體"/>
        <family val="2"/>
        <charset val="136"/>
      </rPr>
      <t>，若掉落時遇到下一顆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需跳過</t>
    </r>
    <phoneticPr fontId="20" type="noConversion"/>
  </si>
  <si>
    <r>
      <t xml:space="preserve">8. </t>
    </r>
    <r>
      <rPr>
        <sz val="12"/>
        <color theme="1"/>
        <rFont val="微軟正黑體"/>
        <family val="2"/>
        <charset val="136"/>
      </rPr>
      <t>當盤面無法消除時，將盤面上的乘倍符號倍數加總乘上此次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分數即為總贏分</t>
    </r>
    <phoneticPr fontId="20" type="noConversion"/>
  </si>
  <si>
    <r>
      <t xml:space="preserve">9. </t>
    </r>
    <r>
      <rPr>
        <sz val="12"/>
        <color theme="1"/>
        <rFont val="微軟正黑體"/>
        <family val="2"/>
        <charset val="136"/>
      </rPr>
      <t>在</t>
    </r>
    <r>
      <rPr>
        <sz val="12"/>
        <color theme="1"/>
        <rFont val="Courier New"/>
        <family val="3"/>
      </rPr>
      <t xml:space="preserve"> Normal Bet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Extra Bet </t>
    </r>
    <r>
      <rPr>
        <sz val="12"/>
        <color theme="1"/>
        <rFont val="微軟正黑體"/>
        <family val="2"/>
        <charset val="136"/>
      </rPr>
      <t>中進入的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使用高低表，場次由權重決定，</t>
    </r>
    <r>
      <rPr>
        <sz val="12"/>
        <color theme="1"/>
        <rFont val="Courier New"/>
        <family val="3"/>
      </rPr>
      <t xml:space="preserve">Retrigger </t>
    </r>
    <r>
      <rPr>
        <sz val="12"/>
        <color theme="1"/>
        <rFont val="微軟正黑體"/>
        <family val="2"/>
        <charset val="136"/>
      </rPr>
      <t>增加</t>
    </r>
    <r>
      <rPr>
        <sz val="12"/>
        <color theme="1"/>
        <rFont val="Courier New"/>
        <family val="3"/>
      </rPr>
      <t>1</t>
    </r>
    <r>
      <rPr>
        <sz val="12"/>
        <color theme="1"/>
        <rFont val="微軟正黑體"/>
        <family val="2"/>
        <charset val="136"/>
      </rPr>
      <t>場高表</t>
    </r>
    <r>
      <rPr>
        <sz val="12"/>
        <color theme="1"/>
        <rFont val="Courier New"/>
        <family val="3"/>
      </rPr>
      <t>4</t>
    </r>
    <r>
      <rPr>
        <sz val="12"/>
        <color theme="1"/>
        <rFont val="微軟正黑體"/>
        <family val="2"/>
        <charset val="136"/>
      </rPr>
      <t>場低表，最大場次為</t>
    </r>
    <r>
      <rPr>
        <sz val="12"/>
        <color theme="1"/>
        <rFont val="Courier New"/>
        <family val="3"/>
      </rPr>
      <t>50</t>
    </r>
    <r>
      <rPr>
        <sz val="12"/>
        <color theme="1"/>
        <rFont val="微軟正黑體"/>
        <family val="2"/>
        <charset val="136"/>
      </rPr>
      <t>場</t>
    </r>
    <phoneticPr fontId="20" type="noConversion"/>
  </si>
  <si>
    <r>
      <t xml:space="preserve">10. </t>
    </r>
    <r>
      <rPr>
        <sz val="12"/>
        <color theme="1"/>
        <rFont val="微軟正黑體"/>
        <family val="2"/>
        <charset val="136"/>
      </rPr>
      <t>在</t>
    </r>
    <r>
      <rPr>
        <sz val="12"/>
        <color theme="1"/>
        <rFont val="Courier New"/>
        <family val="3"/>
      </rPr>
      <t xml:space="preserve"> Feature Buy </t>
    </r>
    <r>
      <rPr>
        <sz val="12"/>
        <color theme="1"/>
        <rFont val="微軟正黑體"/>
        <family val="2"/>
        <charset val="136"/>
      </rPr>
      <t>中進入的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使用高低表，場次由權重決定，</t>
    </r>
    <r>
      <rPr>
        <sz val="12"/>
        <color theme="1"/>
        <rFont val="Courier New"/>
        <family val="3"/>
      </rPr>
      <t xml:space="preserve">Retrigger </t>
    </r>
    <r>
      <rPr>
        <sz val="12"/>
        <color theme="1"/>
        <rFont val="微軟正黑體"/>
        <family val="2"/>
        <charset val="136"/>
      </rPr>
      <t>增加</t>
    </r>
    <r>
      <rPr>
        <sz val="12"/>
        <color theme="1"/>
        <rFont val="Courier New"/>
        <family val="3"/>
      </rPr>
      <t>1</t>
    </r>
    <r>
      <rPr>
        <sz val="12"/>
        <color theme="1"/>
        <rFont val="微軟正黑體"/>
        <family val="2"/>
        <charset val="136"/>
      </rPr>
      <t>場高表</t>
    </r>
    <r>
      <rPr>
        <sz val="12"/>
        <color theme="1"/>
        <rFont val="Courier New"/>
        <family val="3"/>
      </rPr>
      <t>4</t>
    </r>
    <r>
      <rPr>
        <sz val="12"/>
        <color theme="1"/>
        <rFont val="微軟正黑體"/>
        <family val="2"/>
        <charset val="136"/>
      </rPr>
      <t>場低表，最大場次為</t>
    </r>
    <r>
      <rPr>
        <sz val="12"/>
        <color theme="1"/>
        <rFont val="Courier New"/>
        <family val="3"/>
      </rPr>
      <t>50</t>
    </r>
    <r>
      <rPr>
        <sz val="12"/>
        <color theme="1"/>
        <rFont val="微軟正黑體"/>
        <family val="2"/>
        <charset val="136"/>
      </rPr>
      <t>場</t>
    </r>
    <phoneticPr fontId="20" type="noConversion"/>
  </si>
  <si>
    <r>
      <t xml:space="preserve">10. </t>
    </r>
    <r>
      <rPr>
        <sz val="12"/>
        <color theme="1"/>
        <rFont val="微軟正黑體"/>
        <family val="2"/>
        <charset val="136"/>
      </rPr>
      <t>在</t>
    </r>
    <r>
      <rPr>
        <sz val="12"/>
        <color theme="1"/>
        <rFont val="Courier New"/>
        <family val="3"/>
      </rPr>
      <t xml:space="preserve"> Super Feature Buy </t>
    </r>
    <r>
      <rPr>
        <sz val="12"/>
        <color theme="1"/>
        <rFont val="微軟正黑體"/>
        <family val="2"/>
        <charset val="136"/>
      </rPr>
      <t>中進入的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使用高低表，場次由權重決定，</t>
    </r>
    <r>
      <rPr>
        <sz val="12"/>
        <color theme="1"/>
        <rFont val="Courier New"/>
        <family val="3"/>
      </rPr>
      <t xml:space="preserve">Retrigger </t>
    </r>
    <r>
      <rPr>
        <sz val="12"/>
        <color theme="1"/>
        <rFont val="微軟正黑體"/>
        <family val="2"/>
        <charset val="136"/>
      </rPr>
      <t>增加</t>
    </r>
    <r>
      <rPr>
        <sz val="12"/>
        <color theme="1"/>
        <rFont val="Courier New"/>
        <family val="3"/>
      </rPr>
      <t>1</t>
    </r>
    <r>
      <rPr>
        <sz val="12"/>
        <color theme="1"/>
        <rFont val="微軟正黑體"/>
        <family val="2"/>
        <charset val="136"/>
      </rPr>
      <t>場高表</t>
    </r>
    <r>
      <rPr>
        <sz val="12"/>
        <color theme="1"/>
        <rFont val="Courier New"/>
        <family val="3"/>
      </rPr>
      <t>4</t>
    </r>
    <r>
      <rPr>
        <sz val="12"/>
        <color theme="1"/>
        <rFont val="微軟正黑體"/>
        <family val="2"/>
        <charset val="136"/>
      </rPr>
      <t>場低表，最大場次為</t>
    </r>
    <r>
      <rPr>
        <sz val="12"/>
        <color theme="1"/>
        <rFont val="Courier New"/>
        <family val="3"/>
      </rPr>
      <t>50</t>
    </r>
    <r>
      <rPr>
        <sz val="12"/>
        <color theme="1"/>
        <rFont val="微軟正黑體"/>
        <family val="2"/>
        <charset val="136"/>
      </rPr>
      <t>場</t>
    </r>
    <phoneticPr fontId="20" type="noConversion"/>
  </si>
  <si>
    <r>
      <t xml:space="preserve">11. Feature Buy </t>
    </r>
    <r>
      <rPr>
        <sz val="12"/>
        <color rgb="FFFF0000"/>
        <rFont val="微軟正黑體"/>
        <family val="2"/>
        <charset val="136"/>
      </rPr>
      <t>收取</t>
    </r>
    <r>
      <rPr>
        <sz val="12"/>
        <color rgb="FFFF0000"/>
        <rFont val="Courier New"/>
        <family val="3"/>
      </rPr>
      <t>75</t>
    </r>
    <r>
      <rPr>
        <sz val="12"/>
        <color rgb="FFFF0000"/>
        <rFont val="微軟正黑體"/>
        <family val="2"/>
        <charset val="136"/>
      </rPr>
      <t>倍</t>
    </r>
    <r>
      <rPr>
        <sz val="12"/>
        <color rgb="FFFF0000"/>
        <rFont val="Courier New"/>
        <family val="3"/>
      </rPr>
      <t>Bet</t>
    </r>
    <r>
      <rPr>
        <sz val="12"/>
        <color rgb="FFFF0000"/>
        <rFont val="微軟正黑體"/>
        <family val="2"/>
        <charset val="136"/>
      </rPr>
      <t>可直接獲得免費遊戲</t>
    </r>
    <phoneticPr fontId="20" type="noConversion"/>
  </si>
  <si>
    <r>
      <t xml:space="preserve">12. Extra Bet </t>
    </r>
    <r>
      <rPr>
        <sz val="12"/>
        <color theme="1"/>
        <rFont val="微軟正黑體"/>
        <family val="2"/>
        <charset val="136"/>
      </rPr>
      <t>額外收取</t>
    </r>
    <r>
      <rPr>
        <sz val="12"/>
        <color theme="1"/>
        <rFont val="Courier New"/>
        <family val="3"/>
      </rPr>
      <t xml:space="preserve">25% </t>
    </r>
    <r>
      <rPr>
        <sz val="12"/>
        <color theme="1"/>
        <rFont val="微軟正黑體"/>
        <family val="2"/>
        <charset val="136"/>
      </rPr>
      <t>押注</t>
    </r>
    <r>
      <rPr>
        <sz val="12"/>
        <color theme="1"/>
        <rFont val="Courier New"/>
        <family val="3"/>
      </rPr>
      <t>,</t>
    </r>
    <r>
      <rPr>
        <sz val="12"/>
        <color theme="1"/>
        <rFont val="微軟正黑體"/>
        <family val="2"/>
        <charset val="136"/>
      </rPr>
      <t>且在</t>
    </r>
    <r>
      <rPr>
        <sz val="12"/>
        <color theme="1"/>
        <rFont val="Courier New"/>
        <family val="3"/>
      </rPr>
      <t>Extra Bet</t>
    </r>
    <r>
      <rPr>
        <sz val="12"/>
        <color theme="1"/>
        <rFont val="微軟正黑體"/>
        <family val="2"/>
        <charset val="136"/>
      </rPr>
      <t>模式無法購買免費遊戲</t>
    </r>
    <phoneticPr fontId="20" type="noConversion"/>
  </si>
  <si>
    <r>
      <t xml:space="preserve">13. Free Game </t>
    </r>
    <r>
      <rPr>
        <sz val="12"/>
        <color theme="1"/>
        <rFont val="微軟正黑體"/>
        <family val="2"/>
        <charset val="136"/>
      </rPr>
      <t>中，單一輪只會出現一顆</t>
    </r>
    <r>
      <rPr>
        <sz val="12"/>
        <color theme="1"/>
        <rFont val="Courier New"/>
        <family val="3"/>
      </rPr>
      <t>C2</t>
    </r>
    <r>
      <rPr>
        <sz val="12"/>
        <color theme="1"/>
        <rFont val="微軟正黑體"/>
        <family val="2"/>
        <charset val="136"/>
      </rPr>
      <t>，若掉落時遇到下一顆</t>
    </r>
    <r>
      <rPr>
        <sz val="12"/>
        <color theme="1"/>
        <rFont val="Courier New"/>
        <family val="3"/>
      </rPr>
      <t>C2</t>
    </r>
    <r>
      <rPr>
        <sz val="12"/>
        <color theme="1"/>
        <rFont val="微軟正黑體"/>
        <family val="2"/>
        <charset val="136"/>
      </rPr>
      <t>需跳過</t>
    </r>
    <phoneticPr fontId="20" type="noConversion"/>
  </si>
  <si>
    <r>
      <t xml:space="preserve">14. Free Game </t>
    </r>
    <r>
      <rPr>
        <sz val="12"/>
        <color rgb="FFFF0000"/>
        <rFont val="微軟正黑體"/>
        <family val="2"/>
        <charset val="136"/>
      </rPr>
      <t>中使用權重輪帶，其餘未使用的輪帶皆有新增全為</t>
    </r>
    <r>
      <rPr>
        <sz val="12"/>
        <color rgb="FFFF0000"/>
        <rFont val="Courier New"/>
        <family val="3"/>
      </rPr>
      <t>1</t>
    </r>
    <r>
      <rPr>
        <sz val="12"/>
        <color rgb="FFFF0000"/>
        <rFont val="微軟正黑體"/>
        <family val="2"/>
        <charset val="136"/>
      </rPr>
      <t>的權重輪帶</t>
    </r>
    <phoneticPr fontId="20" type="noConversion"/>
  </si>
  <si>
    <r>
      <t xml:space="preserve">15. </t>
    </r>
    <r>
      <rPr>
        <sz val="12"/>
        <color theme="1"/>
        <rFont val="微軟正黑體"/>
        <family val="2"/>
        <charset val="136"/>
      </rPr>
      <t>任務系統</t>
    </r>
    <r>
      <rPr>
        <sz val="12"/>
        <color theme="1"/>
        <rFont val="Courier New"/>
        <family val="3"/>
      </rPr>
      <t>-</t>
    </r>
    <r>
      <rPr>
        <sz val="12"/>
        <color theme="1"/>
        <rFont val="微軟正黑體"/>
        <family val="2"/>
        <charset val="136"/>
      </rPr>
      <t>卡片系統使用</t>
    </r>
    <r>
      <rPr>
        <sz val="12"/>
        <color theme="1"/>
        <rFont val="Courier New"/>
        <family val="3"/>
      </rPr>
      <t xml:space="preserve"> Feature Buy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Free Game</t>
    </r>
    <phoneticPr fontId="20" type="noConversion"/>
  </si>
  <si>
    <r>
      <t xml:space="preserve">16. Table </t>
    </r>
    <r>
      <rPr>
        <sz val="12"/>
        <color theme="1"/>
        <rFont val="微軟正黑體"/>
        <family val="2"/>
        <charset val="136"/>
      </rPr>
      <t>使用說明</t>
    </r>
    <phoneticPr fontId="20" type="noConversion"/>
  </si>
  <si>
    <t>Simulate Round</t>
    <phoneticPr fontId="20" type="noConversion"/>
  </si>
  <si>
    <t>Reel Weight</t>
    <phoneticPr fontId="20" type="noConversion"/>
  </si>
  <si>
    <t>Bomb Multiplier Weight</t>
    <phoneticPr fontId="20" type="noConversion"/>
  </si>
  <si>
    <t>R6</t>
  </si>
  <si>
    <t>Reel Weight</t>
  </si>
  <si>
    <t>[A]</t>
    <phoneticPr fontId="20" type="noConversion"/>
  </si>
  <si>
    <t>Buy Feature FG Symbol (1)</t>
    <phoneticPr fontId="20" type="noConversion"/>
  </si>
  <si>
    <t>Buy Feature FG Symbol (2)</t>
    <phoneticPr fontId="20" type="noConversion"/>
  </si>
  <si>
    <t>Super Feature FG Symbol (1)</t>
    <phoneticPr fontId="20" type="noConversion"/>
  </si>
  <si>
    <t>Super Feature FG Symbol (2)</t>
    <phoneticPr fontId="20" type="noConversion"/>
  </si>
  <si>
    <t>[B]</t>
    <phoneticPr fontId="20" type="noConversion"/>
  </si>
  <si>
    <t>Lower</t>
    <phoneticPr fontId="33" type="noConversion"/>
  </si>
  <si>
    <t>Upper</t>
    <phoneticPr fontId="33" type="noConversion"/>
  </si>
  <si>
    <t>Simulator Cnt</t>
    <phoneticPr fontId="33" type="noConversion"/>
  </si>
  <si>
    <t>Simulator Pay</t>
    <phoneticPr fontId="33" type="noConversion"/>
  </si>
  <si>
    <t>Simulator Rate</t>
    <phoneticPr fontId="33" type="noConversion"/>
  </si>
  <si>
    <t>Simulator RTP</t>
    <phoneticPr fontId="33" type="noConversion"/>
  </si>
  <si>
    <t>Range</t>
    <phoneticPr fontId="33" type="noConversion"/>
  </si>
  <si>
    <t>Threshold</t>
  </si>
  <si>
    <t>A</t>
    <phoneticPr fontId="33" type="noConversion"/>
  </si>
  <si>
    <t>B</t>
    <phoneticPr fontId="33" type="noConversion"/>
  </si>
  <si>
    <t>Fix Num</t>
    <phoneticPr fontId="33" type="noConversion"/>
  </si>
  <si>
    <t>Rate</t>
    <phoneticPr fontId="33" type="noConversion"/>
  </si>
  <si>
    <t>Fix Rate</t>
    <phoneticPr fontId="33" type="noConversion"/>
  </si>
  <si>
    <t>Final Rate</t>
    <phoneticPr fontId="33" type="noConversion"/>
  </si>
  <si>
    <t>Weight</t>
    <phoneticPr fontId="33" type="noConversion"/>
  </si>
  <si>
    <t>Hit Rate</t>
    <phoneticPr fontId="33" type="noConversion"/>
  </si>
  <si>
    <t>FG Trigger</t>
    <phoneticPr fontId="33" type="noConversion"/>
  </si>
  <si>
    <t>B</t>
    <phoneticPr fontId="20" type="noConversion"/>
  </si>
  <si>
    <t>BG</t>
    <phoneticPr fontId="20" type="noConversion"/>
  </si>
  <si>
    <t xml:space="preserve">BaseGame 00 </t>
  </si>
  <si>
    <t xml:space="preserve">BaseGame 0x </t>
  </si>
  <si>
    <t xml:space="preserve"> Pay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</si>
  <si>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</si>
  <si>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</si>
  <si>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</si>
  <si>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</si>
  <si>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</si>
  <si>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</si>
  <si>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</si>
  <si>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</si>
  <si>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</si>
  <si>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</si>
  <si>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</si>
  <si>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</si>
  <si>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</si>
  <si>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</si>
  <si>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</si>
  <si>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</si>
  <si>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</si>
  <si>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</si>
  <si>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</si>
  <si>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>FG</t>
    <phoneticPr fontId="20" type="noConversion"/>
  </si>
  <si>
    <t xml:space="preserve">FreeGame 00 </t>
  </si>
  <si>
    <t xml:space="preserve">FreeGame 0x </t>
  </si>
  <si>
    <t xml:space="preserve">FreeGame 1x </t>
  </si>
  <si>
    <t xml:space="preserve">FreeGame 2x </t>
  </si>
  <si>
    <t xml:space="preserve">FreeGame 3x </t>
  </si>
  <si>
    <t xml:space="preserve">FreeGame 4x </t>
  </si>
  <si>
    <t xml:space="preserve">FreeGame 5x </t>
  </si>
  <si>
    <t xml:space="preserve">FreeGame 6x </t>
  </si>
  <si>
    <t xml:space="preserve">FreeGame 7x </t>
  </si>
  <si>
    <t xml:space="preserve">FreeGame 8x </t>
  </si>
  <si>
    <t xml:space="preserve">FreeGame 9x </t>
  </si>
  <si>
    <t xml:space="preserve">FreeGame 10x </t>
  </si>
  <si>
    <t xml:space="preserve">FreeGame 15x </t>
  </si>
  <si>
    <t xml:space="preserve">FreeGame 20x </t>
  </si>
  <si>
    <t xml:space="preserve">FreeGame 25x </t>
  </si>
  <si>
    <t xml:space="preserve">FreeGame 30x </t>
  </si>
  <si>
    <t xml:space="preserve">FreeGame 35x </t>
  </si>
  <si>
    <t xml:space="preserve">FreeGame 40x </t>
  </si>
  <si>
    <t xml:space="preserve">FreeGame 45x </t>
  </si>
  <si>
    <t xml:space="preserve">FreeGame 50x </t>
  </si>
  <si>
    <t xml:space="preserve">FreeGame 60x </t>
  </si>
  <si>
    <t xml:space="preserve">FreeGame 70x </t>
  </si>
  <si>
    <t xml:space="preserve">FreeGame 80x </t>
  </si>
  <si>
    <t xml:space="preserve">FreeGame 90x </t>
  </si>
  <si>
    <t xml:space="preserve">FreeGame 100x </t>
  </si>
  <si>
    <t xml:space="preserve">FreeGame 120x </t>
  </si>
  <si>
    <t xml:space="preserve">FreeGame 140x </t>
  </si>
  <si>
    <t xml:space="preserve">FreeGame 160x </t>
  </si>
  <si>
    <t xml:space="preserve">FreeGame 180x </t>
  </si>
  <si>
    <t xml:space="preserve">FreeGame 200x </t>
  </si>
  <si>
    <t xml:space="preserve">FreeGame 250x </t>
  </si>
  <si>
    <t xml:space="preserve">FreeGame 300x </t>
  </si>
  <si>
    <t xml:space="preserve">FreeGame 350x </t>
  </si>
  <si>
    <t xml:space="preserve">FreeGame 400x </t>
  </si>
  <si>
    <t xml:space="preserve">FreeGame 450x </t>
  </si>
  <si>
    <t xml:space="preserve">FreeGame 500x </t>
  </si>
  <si>
    <t xml:space="preserve">FreeGame 550x </t>
  </si>
  <si>
    <t xml:space="preserve">FreeGame 600x </t>
  </si>
  <si>
    <t xml:space="preserve">FreeGame 650x </t>
  </si>
  <si>
    <t xml:space="preserve">FreeGame 700x </t>
  </si>
  <si>
    <t xml:space="preserve">FreeGame 750x </t>
  </si>
  <si>
    <t xml:space="preserve">FreeGame 800x </t>
  </si>
  <si>
    <t xml:space="preserve">FreeGame 850x </t>
  </si>
  <si>
    <t xml:space="preserve">FreeGame 900x </t>
  </si>
  <si>
    <t xml:space="preserve">FreeGame 950x </t>
  </si>
  <si>
    <t xml:space="preserve">FreeGame 1000x </t>
  </si>
  <si>
    <t xml:space="preserve">FreeGame 2000x </t>
  </si>
  <si>
    <t xml:space="preserve">FreeGame 3000x </t>
  </si>
  <si>
    <t>Buy Feature</t>
    <phoneticPr fontId="20" type="noConversion"/>
  </si>
  <si>
    <t>Super Feature</t>
    <phoneticPr fontId="20" type="noConversion"/>
  </si>
  <si>
    <t>Hit Rate</t>
  </si>
  <si>
    <t>FG Period</t>
  </si>
  <si>
    <t>Base Game RTP</t>
    <phoneticPr fontId="20" type="noConversion"/>
  </si>
  <si>
    <t>Free Game RTP</t>
    <phoneticPr fontId="20" type="noConversion"/>
  </si>
  <si>
    <t xml:space="preserve">Total RTP </t>
    <phoneticPr fontId="20" type="noConversion"/>
  </si>
  <si>
    <t xml:space="preserve">BaseGame 70x </t>
  </si>
  <si>
    <t xml:space="preserve">BaseGame 80x </t>
  </si>
  <si>
    <r>
      <t xml:space="preserve">The </t>
    </r>
    <r>
      <rPr>
        <sz val="12"/>
        <color rgb="FFFF0000"/>
        <rFont val="Courier New"/>
        <family val="3"/>
      </rPr>
      <t>Super Feature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</si>
  <si>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r>
      <t xml:space="preserve">The </t>
    </r>
    <r>
      <rPr>
        <sz val="12"/>
        <color rgb="FFFF0000"/>
        <rFont val="Courier New"/>
        <family val="3"/>
      </rPr>
      <t>Buy Feature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</si>
  <si>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r>
      <t xml:space="preserve">The </t>
    </r>
    <r>
      <rPr>
        <sz val="12"/>
        <color rgb="FFFF0000"/>
        <rFont val="Courier New"/>
        <family val="3"/>
      </rPr>
      <t>Extra Bet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</si>
  <si>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r>
      <t xml:space="preserve">The </t>
    </r>
    <r>
      <rPr>
        <sz val="12"/>
        <color rgb="FFFF0000"/>
        <rFont val="Courier New"/>
        <family val="3"/>
      </rPr>
      <t>Normal Bet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</si>
  <si>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t>EB</t>
    <phoneticPr fontId="20" type="noConversion"/>
  </si>
  <si>
    <t>Bet</t>
    <phoneticPr fontId="20" type="noConversion"/>
  </si>
  <si>
    <t>Coin in</t>
    <phoneticPr fontId="23" type="noConversion"/>
  </si>
  <si>
    <t xml:space="preserve">BaseGame 100x </t>
  </si>
  <si>
    <t>FG-super</t>
    <phoneticPr fontId="20" type="noConversion"/>
  </si>
  <si>
    <t xml:space="preserve">FreeGame 4000x </t>
  </si>
  <si>
    <t xml:space="preserve">FreeGame 5000x </t>
  </si>
  <si>
    <t xml:space="preserve">FreeGame 6000x </t>
  </si>
  <si>
    <t xml:space="preserve">FreeGame 7000x </t>
  </si>
  <si>
    <r>
      <t>1. Base Game</t>
    </r>
    <r>
      <rPr>
        <sz val="12"/>
        <rFont val="微軟正黑體"/>
        <family val="2"/>
        <charset val="136"/>
      </rPr>
      <t>中，為</t>
    </r>
    <r>
      <rPr>
        <sz val="12"/>
        <rFont val="Courier New"/>
        <family val="3"/>
      </rPr>
      <t>5x6</t>
    </r>
    <r>
      <rPr>
        <sz val="12"/>
        <rFont val="微軟正黑體"/>
        <family val="2"/>
        <charset val="136"/>
      </rPr>
      <t>的盤面，任一</t>
    </r>
    <r>
      <rPr>
        <sz val="12"/>
        <rFont val="Courier New"/>
        <family val="3"/>
      </rPr>
      <t>Symbol</t>
    </r>
    <r>
      <rPr>
        <sz val="12"/>
        <rFont val="微軟正黑體"/>
        <family val="2"/>
        <charset val="136"/>
      </rPr>
      <t>在盤面上超過</t>
    </r>
    <r>
      <rPr>
        <sz val="12"/>
        <rFont val="Courier New"/>
        <family val="3"/>
      </rPr>
      <t>8</t>
    </r>
    <r>
      <rPr>
        <sz val="12"/>
        <rFont val="微軟正黑體"/>
        <family val="2"/>
        <charset val="136"/>
      </rPr>
      <t xml:space="preserve">顆即可消除。消除所有贏分的標誌後，剩餘標誌往下掉落。
</t>
    </r>
    <r>
      <rPr>
        <sz val="12"/>
        <rFont val="Courier New"/>
        <family val="3"/>
      </rPr>
      <t xml:space="preserve">2. </t>
    </r>
    <r>
      <rPr>
        <sz val="12"/>
        <rFont val="微軟正黑體"/>
        <family val="2"/>
        <charset val="136"/>
      </rPr>
      <t>初始盤面為輪帶滾停，消除後依照輪帶</t>
    </r>
    <r>
      <rPr>
        <sz val="12"/>
        <rFont val="Courier New"/>
        <family val="3"/>
      </rPr>
      <t>Symbol</t>
    </r>
    <r>
      <rPr>
        <sz val="12"/>
        <rFont val="微軟正黑體"/>
        <family val="2"/>
        <charset val="136"/>
      </rPr>
      <t xml:space="preserve">順序掉落
</t>
    </r>
    <r>
      <rPr>
        <sz val="12"/>
        <rFont val="Courier New"/>
        <family val="3"/>
      </rPr>
      <t xml:space="preserve">3. </t>
    </r>
    <r>
      <rPr>
        <sz val="12"/>
        <rFont val="微軟正黑體"/>
        <family val="2"/>
        <charset val="136"/>
      </rPr>
      <t>每一滾輪皆有機會出現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，連線消除後也有機會出現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。當無得分時，當盤面上出現四個以上的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，則觸發免費遊戲。四個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、五個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與六個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皆可獲得</t>
    </r>
    <r>
      <rPr>
        <sz val="12"/>
        <rFont val="Courier New"/>
        <family val="3"/>
      </rPr>
      <t>10</t>
    </r>
    <r>
      <rPr>
        <sz val="12"/>
        <rFont val="微軟正黑體"/>
        <family val="2"/>
        <charset val="136"/>
      </rPr>
      <t>場免費遊戲。</t>
    </r>
    <phoneticPr fontId="20" type="noConversion"/>
  </si>
  <si>
    <t xml:space="preserve">FreeGame 8000x </t>
  </si>
  <si>
    <t xml:space="preserve">FreeGame 9000x </t>
  </si>
  <si>
    <t xml:space="preserve">FreeGame 10000x </t>
  </si>
  <si>
    <t xml:space="preserve">FreeGame 20000x </t>
  </si>
  <si>
    <t xml:space="preserve">FreeGame 30000x </t>
  </si>
  <si>
    <t xml:space="preserve">FreeGame 40000x </t>
  </si>
  <si>
    <t>BF/SF</t>
    <phoneticPr fontId="20" type="noConversion"/>
  </si>
  <si>
    <t>Scatter Combo Rate</t>
    <phoneticPr fontId="20" type="noConversion"/>
  </si>
  <si>
    <t>Extra Bet</t>
  </si>
  <si>
    <t>Threshold</t>
    <phoneticPr fontId="20" type="noConversion"/>
  </si>
  <si>
    <t>H998192</t>
    <phoneticPr fontId="23" type="noConversion"/>
  </si>
  <si>
    <t>Coin in</t>
    <phoneticPr fontId="20" type="noConversion"/>
  </si>
  <si>
    <t>Base Game</t>
  </si>
  <si>
    <t>Avg. Multi.</t>
    <phoneticPr fontId="33" type="noConversion"/>
  </si>
  <si>
    <t>Simulate</t>
    <phoneticPr fontId="20" type="noConversion"/>
  </si>
  <si>
    <r>
      <rPr>
        <sz val="12"/>
        <rFont val="微軟正黑體"/>
        <family val="2"/>
        <charset val="136"/>
      </rPr>
      <t>使用的表</t>
    </r>
    <phoneticPr fontId="33" type="noConversion"/>
  </si>
  <si>
    <t>Free Game</t>
  </si>
  <si>
    <r>
      <rPr>
        <sz val="12"/>
        <color theme="1"/>
        <rFont val="微軟正黑體"/>
        <family val="2"/>
        <charset val="136"/>
      </rPr>
      <t>目前</t>
    </r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</si>
  <si>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</si>
  <si>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</si>
  <si>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r>
      <rPr>
        <sz val="12"/>
        <rFont val="微軟正黑體"/>
        <family val="2"/>
        <charset val="136"/>
      </rPr>
      <t>新手</t>
    </r>
    <phoneticPr fontId="20" type="noConversion"/>
  </si>
  <si>
    <r>
      <rPr>
        <sz val="12"/>
        <rFont val="微軟正黑體"/>
        <family val="2"/>
        <charset val="136"/>
      </rPr>
      <t>老手</t>
    </r>
    <phoneticPr fontId="20" type="noConversion"/>
  </si>
  <si>
    <t>2.0.0.0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</si>
</sst>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76" formatCode="0.000_);[Red]\(0.000\)"/>
    <numFmt numFmtId="177" formatCode="0_ "/>
    <numFmt numFmtId="178" formatCode="0.000%"/>
    <numFmt numFmtId="179" formatCode="#,##0.0000"/>
    <numFmt numFmtId="180" formatCode="m&quot;月&quot;d&quot;日&quot;"/>
    <numFmt numFmtId="181" formatCode="0.00_);[Red]\(0.00\)"/>
    <numFmt numFmtId="182" formatCode="0.0000_);[Red]\(0.0000\)"/>
    <numFmt numFmtId="183" formatCode="0.0000"/>
    <numFmt numFmtId="184" formatCode="_-* #,##0_-;\-* #,##0_-;_-* &quot;-&quot;??_-;_-@_-"/>
    <numFmt numFmtId="185" formatCode="0_);[Red]\(0\)"/>
    <numFmt numFmtId="186" formatCode="0.000000"/>
  </numFmts>
  <fonts count="35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1"/>
      <color rgb="FFCCCCCC"/>
      <name val="Consolas"/>
      <family val="3"/>
    </font>
    <font>
      <sz val="12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9"/>
      <name val="Courier New"/>
      <family val="2"/>
      <charset val="136"/>
    </font>
    <font>
      <sz val="12"/>
      <color theme="0"/>
      <name val="Courier New"/>
      <family val="3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C7A1E3"/>
        <bgColor indexed="64"/>
      </patternFill>
    </fill>
    <fill>
      <patternFill patternType="solid">
        <fgColor rgb="FFDCF0C6"/>
        <bgColor indexed="64"/>
      </patternFill>
    </fill>
    <fill>
      <patternFill patternType="solid">
        <fgColor rgb="FFB9E1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01">
    <xf numFmtId="0" fontId="0" fillId="0" borderId="0" xfId="0"/>
    <xf numFmtId="0" fontId="19" fillId="0" borderId="0" xfId="0" applyFont="1" applyAlignment="1">
      <alignment vertical="center"/>
    </xf>
    <xf numFmtId="0" fontId="22" fillId="0" borderId="0" xfId="2" applyFo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10" fontId="19" fillId="0" borderId="0" xfId="0" applyNumberFormat="1" applyFont="1" applyAlignment="1">
      <alignment vertical="center"/>
    </xf>
    <xf numFmtId="10" fontId="19" fillId="0" borderId="0" xfId="1" applyNumberFormat="1" applyFont="1" applyAlignment="1">
      <alignment vertical="center"/>
    </xf>
    <xf numFmtId="10" fontId="19" fillId="0" borderId="0" xfId="1" applyNumberFormat="1" applyFo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177" fontId="19" fillId="0" borderId="0" xfId="0" applyNumberFormat="1" applyFont="1" applyAlignment="1">
      <alignment vertical="center"/>
    </xf>
    <xf numFmtId="10" fontId="19" fillId="0" borderId="0" xfId="1" applyNumberFormat="1" applyFont="1" applyBorder="1" applyAlignment="1">
      <alignment vertical="top" wrapText="1"/>
    </xf>
    <xf numFmtId="10" fontId="19" fillId="0" borderId="0" xfId="1" applyNumberFormat="1" applyFont="1" applyBorder="1" applyAlignment="1">
      <alignment horizontal="center" vertical="center" wrapText="1"/>
    </xf>
    <xf numFmtId="0" fontId="19" fillId="0" borderId="0" xfId="2" applyFont="1">
      <alignment vertical="center"/>
    </xf>
    <xf numFmtId="178" fontId="19" fillId="0" borderId="0" xfId="2" applyNumberFormat="1" applyFont="1">
      <alignment vertical="center"/>
    </xf>
    <xf numFmtId="14" fontId="19" fillId="0" borderId="0" xfId="2" applyNumberFormat="1" applyFont="1">
      <alignment vertical="center"/>
    </xf>
    <xf numFmtId="0" fontId="19" fillId="0" borderId="0" xfId="2" applyFont="1" applyAlignment="1">
      <alignment vertical="top"/>
    </xf>
    <xf numFmtId="3" fontId="19" fillId="0" borderId="0" xfId="2" applyNumberFormat="1" applyFont="1" applyAlignment="1">
      <alignment horizontal="center" vertical="center" wrapText="1"/>
    </xf>
    <xf numFmtId="49" fontId="19" fillId="0" borderId="0" xfId="2" applyNumberFormat="1" applyFont="1" applyAlignment="1">
      <alignment horizontal="center" vertical="top" wrapText="1"/>
    </xf>
    <xf numFmtId="178" fontId="19" fillId="0" borderId="0" xfId="2" applyNumberFormat="1" applyFont="1" applyAlignment="1">
      <alignment horizontal="center" vertical="top" wrapText="1"/>
    </xf>
    <xf numFmtId="3" fontId="19" fillId="0" borderId="0" xfId="2" applyNumberFormat="1" applyFont="1" applyAlignment="1">
      <alignment horizontal="right" vertical="top" wrapText="1"/>
    </xf>
    <xf numFmtId="2" fontId="19" fillId="0" borderId="0" xfId="1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top"/>
    </xf>
    <xf numFmtId="0" fontId="19" fillId="0" borderId="0" xfId="1" applyNumberFormat="1" applyFont="1" applyAlignment="1">
      <alignment vertical="center"/>
    </xf>
    <xf numFmtId="0" fontId="27" fillId="0" borderId="0" xfId="0" applyFont="1"/>
    <xf numFmtId="181" fontId="19" fillId="0" borderId="0" xfId="0" applyNumberFormat="1" applyFont="1" applyAlignment="1">
      <alignment vertical="center"/>
    </xf>
    <xf numFmtId="0" fontId="19" fillId="0" borderId="0" xfId="2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19" fillId="0" borderId="0" xfId="58215" applyFont="1" applyAlignment="1">
      <alignment horizontal="center" vertical="center"/>
    </xf>
    <xf numFmtId="10" fontId="19" fillId="0" borderId="0" xfId="1" applyNumberFormat="1" applyFont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31" fillId="0" borderId="0" xfId="0" applyFont="1"/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vertical="top" wrapText="1"/>
    </xf>
    <xf numFmtId="0" fontId="19" fillId="0" borderId="11" xfId="0" applyFont="1" applyBorder="1" applyAlignment="1">
      <alignment horizontal="right" vertical="center" wrapText="1"/>
    </xf>
    <xf numFmtId="0" fontId="19" fillId="0" borderId="10" xfId="0" applyFont="1" applyBorder="1" applyAlignment="1">
      <alignment vertical="top" wrapText="1"/>
    </xf>
    <xf numFmtId="0" fontId="19" fillId="36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/>
    </xf>
    <xf numFmtId="0" fontId="31" fillId="36" borderId="11" xfId="0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19" fillId="37" borderId="11" xfId="0" applyFont="1" applyFill="1" applyBorder="1" applyAlignment="1">
      <alignment horizontal="center" vertical="center"/>
    </xf>
    <xf numFmtId="0" fontId="19" fillId="38" borderId="11" xfId="0" applyFont="1" applyFill="1" applyBorder="1" applyAlignment="1">
      <alignment horizontal="center" vertical="center"/>
    </xf>
    <xf numFmtId="0" fontId="19" fillId="39" borderId="11" xfId="0" applyFont="1" applyFill="1" applyBorder="1" applyAlignment="1">
      <alignment horizontal="center" vertical="center"/>
    </xf>
    <xf numFmtId="0" fontId="19" fillId="40" borderId="11" xfId="0" applyFont="1" applyFill="1" applyBorder="1" applyAlignment="1">
      <alignment horizontal="center" vertical="center"/>
    </xf>
    <xf numFmtId="0" fontId="19" fillId="41" borderId="11" xfId="0" applyFont="1" applyFill="1" applyBorder="1" applyAlignment="1">
      <alignment horizontal="center" vertical="top" wrapText="1"/>
    </xf>
    <xf numFmtId="10" fontId="19" fillId="0" borderId="0" xfId="0" applyNumberFormat="1" applyFont="1" applyAlignment="1">
      <alignment horizontal="left" vertical="center"/>
    </xf>
    <xf numFmtId="0" fontId="19" fillId="0" borderId="0" xfId="0" applyFont="1" applyBorder="1" applyAlignment="1">
      <alignment vertical="top" wrapText="1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0" fontId="19" fillId="0" borderId="0" xfId="0" applyFont="1" applyBorder="1" applyAlignment="1">
      <alignment horizontal="center" vertical="top" wrapText="1"/>
    </xf>
    <xf numFmtId="0" fontId="19" fillId="0" borderId="0" xfId="0" applyFont="1" applyBorder="1" applyAlignment="1">
      <alignment vertical="top"/>
    </xf>
    <xf numFmtId="180" fontId="19" fillId="36" borderId="11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182" fontId="19" fillId="0" borderId="0" xfId="1" applyNumberFormat="1" applyFont="1" applyAlignment="1">
      <alignment vertical="center"/>
    </xf>
    <xf numFmtId="176" fontId="19" fillId="0" borderId="10" xfId="0" quotePrefix="1" applyNumberFormat="1" applyFont="1" applyBorder="1" applyAlignment="1">
      <alignment horizontal="center" vertical="center" wrapText="1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1" xfId="0" quotePrefix="1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0" xfId="58215" applyFont="1" applyAlignment="1">
      <alignment vertical="center"/>
    </xf>
    <xf numFmtId="0" fontId="31" fillId="0" borderId="10" xfId="0" applyFont="1" applyFill="1" applyBorder="1" applyAlignment="1">
      <alignment horizontal="center" vertical="center"/>
    </xf>
    <xf numFmtId="0" fontId="31" fillId="0" borderId="11" xfId="0" applyFont="1" applyFill="1" applyBorder="1" applyAlignment="1">
      <alignment horizontal="center" vertical="center"/>
    </xf>
    <xf numFmtId="0" fontId="26" fillId="0" borderId="0" xfId="0" applyFont="1"/>
    <xf numFmtId="0" fontId="31" fillId="0" borderId="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0" borderId="0" xfId="2" applyFont="1" applyAlignment="1">
      <alignment horizontal="center" vertical="top" wrapText="1"/>
    </xf>
    <xf numFmtId="10" fontId="31" fillId="0" borderId="11" xfId="1" applyNumberFormat="1" applyFont="1" applyBorder="1" applyAlignment="1">
      <alignment horizontal="center"/>
    </xf>
    <xf numFmtId="10" fontId="19" fillId="0" borderId="0" xfId="0" applyNumberFormat="1" applyFont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10" fontId="31" fillId="33" borderId="11" xfId="1" applyNumberFormat="1" applyFont="1" applyFill="1" applyBorder="1" applyAlignment="1">
      <alignment horizontal="center"/>
    </xf>
    <xf numFmtId="2" fontId="31" fillId="33" borderId="11" xfId="1" applyNumberFormat="1" applyFont="1" applyFill="1" applyBorder="1" applyAlignment="1">
      <alignment horizontal="center"/>
    </xf>
    <xf numFmtId="178" fontId="19" fillId="0" borderId="0" xfId="2" applyNumberFormat="1" applyFont="1" applyAlignment="1">
      <alignment horizontal="center" vertical="center"/>
    </xf>
    <xf numFmtId="0" fontId="31" fillId="34" borderId="10" xfId="0" applyFont="1" applyFill="1" applyBorder="1" applyAlignment="1">
      <alignment horizontal="center" vertical="center"/>
    </xf>
    <xf numFmtId="0" fontId="31" fillId="34" borderId="11" xfId="0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"/>
    </xf>
    <xf numFmtId="0" fontId="31" fillId="0" borderId="11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 vertical="top" wrapText="1"/>
    </xf>
    <xf numFmtId="0" fontId="19" fillId="0" borderId="11" xfId="0" applyFont="1" applyFill="1" applyBorder="1" applyAlignment="1">
      <alignment horizontal="center" vertical="top" wrapText="1"/>
    </xf>
    <xf numFmtId="0" fontId="19" fillId="34" borderId="11" xfId="0" applyFont="1" applyFill="1" applyBorder="1" applyAlignment="1">
      <alignment vertical="center"/>
    </xf>
    <xf numFmtId="0" fontId="19" fillId="0" borderId="0" xfId="0" applyFont="1"/>
    <xf numFmtId="183" fontId="19" fillId="0" borderId="0" xfId="1" applyNumberFormat="1" applyFont="1" applyAlignment="1">
      <alignment vertical="center"/>
    </xf>
    <xf numFmtId="183" fontId="19" fillId="0" borderId="0" xfId="0" applyNumberFormat="1" applyFont="1" applyAlignment="1">
      <alignment vertical="center"/>
    </xf>
    <xf numFmtId="183" fontId="19" fillId="33" borderId="10" xfId="1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184" fontId="32" fillId="0" borderId="0" xfId="61099" applyNumberFormat="1" applyFont="1" applyAlignment="1"/>
    <xf numFmtId="181" fontId="19" fillId="0" borderId="10" xfId="0" applyNumberFormat="1" applyFont="1" applyBorder="1" applyAlignment="1">
      <alignment horizontal="center" vertical="center" wrapText="1"/>
    </xf>
    <xf numFmtId="2" fontId="19" fillId="0" borderId="0" xfId="0" applyNumberFormat="1" applyFont="1"/>
    <xf numFmtId="0" fontId="31" fillId="36" borderId="11" xfId="0" applyFont="1" applyFill="1" applyBorder="1" applyAlignment="1">
      <alignment horizontal="center" vertical="center"/>
    </xf>
    <xf numFmtId="0" fontId="19" fillId="42" borderId="0" xfId="0" applyFont="1" applyFill="1" applyAlignment="1">
      <alignment horizontal="center"/>
    </xf>
    <xf numFmtId="0" fontId="31" fillId="43" borderId="10" xfId="0" applyFont="1" applyFill="1" applyBorder="1" applyAlignment="1">
      <alignment horizontal="center" vertical="center"/>
    </xf>
    <xf numFmtId="0" fontId="31" fillId="43" borderId="11" xfId="0" applyFont="1" applyFill="1" applyBorder="1" applyAlignment="1">
      <alignment horizontal="center" vertical="center"/>
    </xf>
    <xf numFmtId="0" fontId="19" fillId="43" borderId="11" xfId="0" applyFont="1" applyFill="1" applyBorder="1" applyAlignment="1">
      <alignment horizontal="center" vertical="center"/>
    </xf>
    <xf numFmtId="0" fontId="19" fillId="43" borderId="11" xfId="0" applyFont="1" applyFill="1" applyBorder="1" applyAlignment="1">
      <alignment vertical="center"/>
    </xf>
    <xf numFmtId="0" fontId="19" fillId="36" borderId="17" xfId="0" applyFont="1" applyFill="1" applyBorder="1" applyAlignment="1">
      <alignment vertical="center"/>
    </xf>
    <xf numFmtId="0" fontId="19" fillId="36" borderId="18" xfId="0" applyFont="1" applyFill="1" applyBorder="1" applyAlignment="1">
      <alignment vertical="center"/>
    </xf>
    <xf numFmtId="0" fontId="31" fillId="0" borderId="11" xfId="0" applyFont="1" applyBorder="1" applyAlignment="1">
      <alignment vertical="center"/>
    </xf>
    <xf numFmtId="0" fontId="19" fillId="45" borderId="11" xfId="0" applyFont="1" applyFill="1" applyBorder="1" applyAlignment="1">
      <alignment vertical="center"/>
    </xf>
    <xf numFmtId="10" fontId="31" fillId="0" borderId="11" xfId="1" applyNumberFormat="1" applyFont="1" applyFill="1" applyBorder="1">
      <alignment vertical="center"/>
    </xf>
    <xf numFmtId="0" fontId="31" fillId="0" borderId="11" xfId="0" applyFont="1" applyBorder="1" applyAlignment="1">
      <alignment horizontal="center" vertical="center"/>
    </xf>
    <xf numFmtId="0" fontId="31" fillId="44" borderId="11" xfId="0" applyFont="1" applyFill="1" applyBorder="1" applyAlignment="1">
      <alignment horizontal="center" vertical="center"/>
    </xf>
    <xf numFmtId="0" fontId="31" fillId="46" borderId="11" xfId="0" applyFont="1" applyFill="1" applyBorder="1" applyAlignment="1">
      <alignment vertical="center"/>
    </xf>
    <xf numFmtId="10" fontId="31" fillId="0" borderId="20" xfId="1" applyNumberFormat="1" applyFont="1" applyFill="1" applyBorder="1">
      <alignment vertical="center"/>
    </xf>
    <xf numFmtId="185" fontId="31" fillId="44" borderId="11" xfId="1" applyNumberFormat="1" applyFont="1" applyFill="1" applyBorder="1">
      <alignment vertical="center"/>
    </xf>
    <xf numFmtId="10" fontId="31" fillId="0" borderId="22" xfId="1" applyNumberFormat="1" applyFont="1" applyFill="1" applyBorder="1">
      <alignment vertical="center"/>
    </xf>
    <xf numFmtId="10" fontId="31" fillId="0" borderId="11" xfId="1" applyNumberFormat="1" applyFont="1" applyBorder="1">
      <alignment vertical="center"/>
    </xf>
    <xf numFmtId="10" fontId="31" fillId="0" borderId="0" xfId="1" applyNumberFormat="1" applyFont="1" applyFill="1" applyBorder="1">
      <alignment vertical="center"/>
    </xf>
    <xf numFmtId="181" fontId="31" fillId="0" borderId="0" xfId="1" applyNumberFormat="1" applyFont="1" applyFill="1" applyBorder="1">
      <alignment vertical="center"/>
    </xf>
    <xf numFmtId="2" fontId="31" fillId="0" borderId="0" xfId="1" applyNumberFormat="1" applyFont="1" applyFill="1" applyBorder="1">
      <alignment vertical="center"/>
    </xf>
    <xf numFmtId="10" fontId="31" fillId="0" borderId="0" xfId="1" applyNumberFormat="1" applyFont="1" applyAlignment="1">
      <alignment vertical="center"/>
    </xf>
    <xf numFmtId="10" fontId="31" fillId="0" borderId="0" xfId="1" applyNumberFormat="1" applyFont="1">
      <alignment vertical="center"/>
    </xf>
    <xf numFmtId="0" fontId="19" fillId="48" borderId="0" xfId="0" applyFont="1" applyFill="1" applyAlignment="1">
      <alignment vertical="center"/>
    </xf>
    <xf numFmtId="0" fontId="31" fillId="48" borderId="0" xfId="0" applyFont="1" applyFill="1" applyAlignment="1">
      <alignment vertical="center"/>
    </xf>
    <xf numFmtId="0" fontId="31" fillId="48" borderId="0" xfId="0" applyFont="1" applyFill="1" applyAlignment="1">
      <alignment horizontal="center" vertical="center"/>
    </xf>
    <xf numFmtId="10" fontId="31" fillId="48" borderId="0" xfId="0" applyNumberFormat="1" applyFont="1" applyFill="1" applyAlignment="1">
      <alignment vertical="center"/>
    </xf>
    <xf numFmtId="0" fontId="31" fillId="48" borderId="0" xfId="0" applyFont="1" applyFill="1"/>
    <xf numFmtId="186" fontId="31" fillId="0" borderId="0" xfId="0" applyNumberFormat="1" applyFont="1" applyAlignment="1">
      <alignment vertical="center"/>
    </xf>
    <xf numFmtId="0" fontId="31" fillId="49" borderId="0" xfId="0" applyFont="1" applyFill="1"/>
    <xf numFmtId="0" fontId="26" fillId="49" borderId="0" xfId="0" applyFont="1" applyFill="1"/>
    <xf numFmtId="0" fontId="34" fillId="47" borderId="0" xfId="0" applyFont="1" applyFill="1"/>
    <xf numFmtId="10" fontId="31" fillId="45" borderId="11" xfId="1" applyNumberFormat="1" applyFont="1" applyFill="1" applyBorder="1">
      <alignment vertical="center"/>
    </xf>
    <xf numFmtId="0" fontId="19" fillId="0" borderId="11" xfId="0" applyFont="1" applyFill="1" applyBorder="1" applyAlignment="1">
      <alignment vertical="center"/>
    </xf>
    <xf numFmtId="0" fontId="31" fillId="0" borderId="10" xfId="0" applyFont="1" applyBorder="1" applyAlignment="1">
      <alignment vertical="center"/>
    </xf>
    <xf numFmtId="0" fontId="31" fillId="0" borderId="0" xfId="0" applyFont="1" applyFill="1"/>
    <xf numFmtId="183" fontId="31" fillId="0" borderId="0" xfId="0" applyNumberFormat="1" applyFont="1" applyAlignment="1">
      <alignment vertical="center"/>
    </xf>
    <xf numFmtId="10" fontId="19" fillId="33" borderId="10" xfId="1" applyNumberFormat="1" applyFont="1" applyFill="1" applyBorder="1" applyAlignment="1">
      <alignment horizontal="center" vertical="center" wrapText="1"/>
    </xf>
    <xf numFmtId="10" fontId="31" fillId="44" borderId="10" xfId="1" applyNumberFormat="1" applyFont="1" applyFill="1" applyBorder="1" applyAlignment="1">
      <alignment vertical="center"/>
    </xf>
    <xf numFmtId="10" fontId="31" fillId="44" borderId="11" xfId="1" applyNumberFormat="1" applyFont="1" applyFill="1" applyBorder="1" applyAlignment="1">
      <alignment vertical="center"/>
    </xf>
    <xf numFmtId="10" fontId="31" fillId="44" borderId="10" xfId="1" applyNumberFormat="1" applyFont="1" applyFill="1" applyBorder="1" applyAlignment="1"/>
    <xf numFmtId="10" fontId="31" fillId="44" borderId="11" xfId="1" quotePrefix="1" applyNumberFormat="1" applyFont="1" applyFill="1" applyBorder="1" applyAlignment="1">
      <alignment vertical="center"/>
    </xf>
    <xf numFmtId="10" fontId="31" fillId="0" borderId="0" xfId="0" applyNumberFormat="1" applyFont="1" applyAlignment="1">
      <alignment vertical="center"/>
    </xf>
    <xf numFmtId="1" fontId="31" fillId="44" borderId="10" xfId="1" applyNumberFormat="1" applyFont="1" applyFill="1" applyBorder="1" applyAlignment="1"/>
    <xf numFmtId="10" fontId="31" fillId="0" borderId="0" xfId="0" applyNumberFormat="1" applyFont="1"/>
    <xf numFmtId="0" fontId="31" fillId="46" borderId="0" xfId="0" applyFont="1" applyFill="1"/>
    <xf numFmtId="0" fontId="19" fillId="0" borderId="11" xfId="0" applyFont="1" applyBorder="1"/>
    <xf numFmtId="0" fontId="19" fillId="33" borderId="11" xfId="0" applyFont="1" applyFill="1" applyBorder="1"/>
    <xf numFmtId="10" fontId="19" fillId="0" borderId="0" xfId="1" applyNumberFormat="1" applyFont="1" applyAlignment="1"/>
    <xf numFmtId="184" fontId="19" fillId="33" borderId="11" xfId="61099" applyNumberFormat="1" applyFont="1" applyFill="1" applyBorder="1" applyAlignment="1"/>
    <xf numFmtId="10" fontId="32" fillId="0" borderId="0" xfId="1" applyNumberFormat="1" applyFont="1" applyAlignment="1"/>
    <xf numFmtId="0" fontId="19" fillId="0" borderId="10" xfId="0" applyFont="1" applyBorder="1" applyAlignment="1">
      <alignment horizontal="center" vertical="center" wrapText="1"/>
    </xf>
    <xf numFmtId="0" fontId="31" fillId="36" borderId="11" xfId="0" applyFont="1" applyFill="1" applyBorder="1" applyAlignment="1">
      <alignment horizontal="center" vertical="center"/>
    </xf>
    <xf numFmtId="0" fontId="31" fillId="36" borderId="11" xfId="0" applyFont="1" applyFill="1" applyBorder="1" applyAlignment="1">
      <alignment horizontal="center" vertical="center"/>
    </xf>
    <xf numFmtId="185" fontId="26" fillId="44" borderId="11" xfId="1" applyNumberFormat="1" applyFont="1" applyFill="1" applyBorder="1">
      <alignment vertical="center"/>
    </xf>
    <xf numFmtId="184" fontId="31" fillId="0" borderId="0" xfId="61099" applyNumberFormat="1" applyFont="1" applyAlignment="1">
      <alignment vertical="center"/>
    </xf>
    <xf numFmtId="184" fontId="31" fillId="0" borderId="11" xfId="1" applyNumberFormat="1" applyFont="1" applyFill="1" applyBorder="1">
      <alignment vertical="center"/>
    </xf>
    <xf numFmtId="181" fontId="31" fillId="0" borderId="11" xfId="1" applyNumberFormat="1" applyFont="1" applyFill="1" applyBorder="1">
      <alignment vertical="center"/>
    </xf>
    <xf numFmtId="0" fontId="32" fillId="0" borderId="0" xfId="0" applyFont="1" applyAlignment="1">
      <alignment vertical="center"/>
    </xf>
    <xf numFmtId="0" fontId="19" fillId="36" borderId="11" xfId="0" applyFont="1" applyFill="1" applyBorder="1" applyAlignment="1">
      <alignment horizontal="center" vertical="center"/>
    </xf>
    <xf numFmtId="10" fontId="19" fillId="0" borderId="0" xfId="1" applyNumberFormat="1" applyFont="1" applyFill="1" applyBorder="1" applyAlignment="1">
      <alignment horizontal="center" vertical="center"/>
    </xf>
    <xf numFmtId="181" fontId="31" fillId="0" borderId="0" xfId="0" applyNumberFormat="1" applyFont="1" applyAlignment="1">
      <alignment vertical="center"/>
    </xf>
    <xf numFmtId="181" fontId="31" fillId="48" borderId="0" xfId="0" applyNumberFormat="1" applyFont="1" applyFill="1" applyAlignment="1">
      <alignment vertical="center"/>
    </xf>
    <xf numFmtId="181" fontId="31" fillId="0" borderId="11" xfId="1" applyNumberFormat="1" applyFont="1" applyBorder="1" applyAlignment="1"/>
    <xf numFmtId="1" fontId="32" fillId="0" borderId="0" xfId="0" applyNumberFormat="1" applyFont="1" applyAlignment="1">
      <alignment vertical="center"/>
    </xf>
    <xf numFmtId="10" fontId="32" fillId="0" borderId="0" xfId="0" applyNumberFormat="1" applyFont="1"/>
    <xf numFmtId="0" fontId="19" fillId="36" borderId="23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2" fontId="32" fillId="0" borderId="0" xfId="0" applyNumberFormat="1" applyFont="1" applyAlignment="1">
      <alignment vertical="center"/>
    </xf>
    <xf numFmtId="0" fontId="19" fillId="36" borderId="11" xfId="0" applyFont="1" applyFill="1" applyBorder="1" applyAlignment="1">
      <alignment horizontal="center" vertical="center"/>
    </xf>
    <xf numFmtId="0" fontId="26" fillId="33" borderId="11" xfId="0" applyFont="1" applyFill="1" applyBorder="1"/>
    <xf numFmtId="10" fontId="19" fillId="44" borderId="10" xfId="1" applyNumberFormat="1" applyFont="1" applyFill="1" applyBorder="1" applyAlignment="1"/>
    <xf numFmtId="0" fontId="19" fillId="36" borderId="20" xfId="0" applyFont="1" applyFill="1" applyBorder="1" applyAlignment="1">
      <alignment horizontal="left" vertical="center"/>
    </xf>
    <xf numFmtId="0" fontId="19" fillId="36" borderId="21" xfId="0" applyFont="1" applyFill="1" applyBorder="1" applyAlignment="1">
      <alignment horizontal="left" vertical="center"/>
    </xf>
    <xf numFmtId="0" fontId="19" fillId="36" borderId="22" xfId="0" applyFont="1" applyFill="1" applyBorder="1" applyAlignment="1">
      <alignment horizontal="left" vertical="center"/>
    </xf>
    <xf numFmtId="0" fontId="19" fillId="0" borderId="11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31" fillId="0" borderId="11" xfId="0" applyFont="1" applyFill="1" applyBorder="1" applyAlignment="1">
      <alignment horizontal="left" vertical="center"/>
    </xf>
    <xf numFmtId="0" fontId="31" fillId="36" borderId="11" xfId="0" applyFont="1" applyFill="1" applyBorder="1" applyAlignment="1">
      <alignment horizontal="center" vertical="center"/>
    </xf>
    <xf numFmtId="0" fontId="19" fillId="36" borderId="23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19" fillId="36" borderId="17" xfId="0" applyFont="1" applyFill="1" applyBorder="1" applyAlignment="1">
      <alignment horizontal="center" vertical="center"/>
    </xf>
    <xf numFmtId="0" fontId="19" fillId="36" borderId="18" xfId="0" applyFont="1" applyFill="1" applyBorder="1" applyAlignment="1">
      <alignment horizontal="center" vertical="center"/>
    </xf>
    <xf numFmtId="181" fontId="31" fillId="36" borderId="11" xfId="0" applyNumberFormat="1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10" fontId="31" fillId="36" borderId="11" xfId="0" applyNumberFormat="1" applyFont="1" applyFill="1" applyBorder="1" applyAlignment="1">
      <alignment horizontal="center" vertical="center"/>
    </xf>
    <xf numFmtId="0" fontId="34" fillId="47" borderId="0" xfId="0" applyFont="1" applyFill="1" applyAlignment="1">
      <alignment horizontal="center" vertical="center"/>
    </xf>
    <xf numFmtId="0" fontId="19" fillId="36" borderId="20" xfId="0" applyFont="1" applyFill="1" applyBorder="1" applyAlignment="1">
      <alignment horizontal="center" vertical="center"/>
    </xf>
    <xf numFmtId="0" fontId="19" fillId="36" borderId="21" xfId="0" applyFont="1" applyFill="1" applyBorder="1" applyAlignment="1">
      <alignment horizontal="center" vertical="center"/>
    </xf>
    <xf numFmtId="0" fontId="19" fillId="0" borderId="0" xfId="2" applyFont="1" applyAlignment="1">
      <alignment horizontal="left" vertical="center"/>
    </xf>
    <xf numFmtId="0" fontId="19" fillId="0" borderId="12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 wrapText="1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56"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Medium9"/>
  <colors>
    <mruColors>
      <color rgb="FFFF8B8B"/>
      <color rgb="FFFFFFAB"/>
      <color rgb="FFBDE1FF"/>
      <color rgb="FFDCF1C7"/>
      <color rgb="FFD8BDED"/>
      <color rgb="FFFF8585"/>
      <color rgb="FF89E0FF"/>
      <color rgb="FFC4E59F"/>
      <color rgb="FFCBA9E5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936085</xdr:colOff>
      <xdr:row>0</xdr:row>
      <xdr:rowOff>706755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E5ADD06C-07F6-49A8-8BC7-3E0A81DF6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31685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835120</xdr:colOff>
      <xdr:row>0</xdr:row>
      <xdr:rowOff>702945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9AE125F-BB48-46FC-9301-96EB034D2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31685" cy="706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826716</xdr:colOff>
      <xdr:row>0</xdr:row>
      <xdr:rowOff>706755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CB72F3EE-E2C0-4FB3-A236-5A9FCF40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32806" cy="706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819096</xdr:colOff>
      <xdr:row>0</xdr:row>
      <xdr:rowOff>706755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E5E2457-6597-4451-822C-96E3FB7D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23281" cy="702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P101"/>
  <sheetViews>
    <sheetView tabSelected="1" workbookViewId="0">
      <selection activeCell="D10" sqref="D10"/>
    </sheetView>
  </sheetViews>
  <sheetFormatPr defaultColWidth="8.88671875" defaultRowHeight="15.6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6384" width="8.88671875" style="1"/>
  </cols>
  <sheetData>
    <row r="2" spans="1:16">
      <c r="A2" s="31" t="s">
        <v>79</v>
      </c>
      <c r="B2" s="32" t="s">
        <v>295</v>
      </c>
    </row>
    <row r="3" spans="1:16">
      <c r="A3" s="31" t="s">
        <v>80</v>
      </c>
      <c r="B3" s="32" t="s">
        <v>307</v>
      </c>
      <c r="C3" s="16"/>
    </row>
    <row r="4" spans="1:16" ht="16.2">
      <c r="A4" s="2"/>
      <c r="B4" s="30"/>
      <c r="C4" s="30"/>
      <c r="E4" s="94"/>
      <c r="F4" s="94"/>
      <c r="G4" s="93"/>
      <c r="H4" s="93"/>
      <c r="I4" s="93"/>
      <c r="J4" s="94"/>
    </row>
    <row r="5" spans="1:16">
      <c r="A5" s="45" t="s">
        <v>0</v>
      </c>
      <c r="B5" s="45" t="s">
        <v>277</v>
      </c>
      <c r="C5" s="45" t="s">
        <v>94</v>
      </c>
      <c r="D5" s="96" t="s">
        <v>161</v>
      </c>
      <c r="E5" s="94"/>
      <c r="I5" s="93"/>
      <c r="J5" s="94"/>
    </row>
    <row r="6" spans="1:16">
      <c r="A6" s="36">
        <v>100</v>
      </c>
      <c r="B6" s="36">
        <v>1</v>
      </c>
      <c r="C6" s="82">
        <f>B13+B14</f>
        <v>0.92000243284516059</v>
      </c>
      <c r="D6" s="97">
        <v>100000000</v>
      </c>
      <c r="E6" s="94"/>
      <c r="H6" s="93"/>
      <c r="I6" s="93"/>
      <c r="J6" s="94"/>
    </row>
    <row r="7" spans="1:16">
      <c r="A7" s="36" cm="1">
        <f t="array" ref="A7:A9">A6*B7:B9</f>
        <v>125</v>
      </c>
      <c r="B7" s="36">
        <v>1.25</v>
      </c>
      <c r="C7" s="82">
        <f>B18+B19</f>
        <v>0.91995941063085573</v>
      </c>
      <c r="D7" s="97"/>
      <c r="E7" s="94"/>
      <c r="H7" s="93"/>
      <c r="I7" s="93"/>
      <c r="J7" s="94"/>
    </row>
    <row r="8" spans="1:16">
      <c r="A8" s="36">
        <v>10000</v>
      </c>
      <c r="B8" s="36">
        <v>100</v>
      </c>
      <c r="C8" s="82">
        <f>B23+B24</f>
        <v>0.92499137360193118</v>
      </c>
      <c r="D8" s="150"/>
      <c r="E8" s="94"/>
      <c r="H8" s="93"/>
      <c r="I8" s="93"/>
      <c r="J8" s="94"/>
    </row>
    <row r="9" spans="1:16">
      <c r="A9" s="36">
        <v>50000</v>
      </c>
      <c r="B9" s="36">
        <v>500</v>
      </c>
      <c r="C9" s="82">
        <f>B28+B29</f>
        <v>0.92498006422445023</v>
      </c>
      <c r="D9" s="150"/>
      <c r="E9" s="94"/>
      <c r="H9" s="93"/>
      <c r="I9" s="93"/>
      <c r="J9" s="94"/>
    </row>
    <row r="10" spans="1:16">
      <c r="A10" s="61"/>
      <c r="B10" s="61"/>
      <c r="C10" s="37"/>
      <c r="D10" s="3"/>
      <c r="E10" s="94"/>
      <c r="H10" s="94"/>
      <c r="I10" s="94"/>
      <c r="J10" s="94"/>
      <c r="K10" s="94"/>
      <c r="L10" s="94"/>
      <c r="M10" s="94"/>
      <c r="N10" s="94"/>
      <c r="O10" s="94"/>
      <c r="P10" s="94"/>
    </row>
    <row r="11" spans="1:16">
      <c r="A11" s="35" t="s">
        <v>274</v>
      </c>
      <c r="B11" s="35"/>
      <c r="C11" s="35"/>
      <c r="D11" s="35"/>
      <c r="E11" s="35"/>
      <c r="F11" s="35"/>
    </row>
    <row r="12" spans="1:16">
      <c r="A12" s="45" t="s">
        <v>0</v>
      </c>
      <c r="B12" s="45" t="s">
        <v>2</v>
      </c>
      <c r="C12" s="45" t="s">
        <v>3</v>
      </c>
      <c r="D12" s="45" t="s">
        <v>4</v>
      </c>
      <c r="E12" s="45" t="s">
        <v>16</v>
      </c>
      <c r="F12" s="59"/>
      <c r="G12" s="9"/>
      <c r="H12" s="9"/>
    </row>
    <row r="13" spans="1:16">
      <c r="A13" s="177">
        <f>A6</f>
        <v>100</v>
      </c>
      <c r="B13" s="137">
        <f>Multiplier_Weight_Oldhand!C7</f>
        <v>0.75503510088947201</v>
      </c>
      <c r="C13" s="67" t="s">
        <v>96</v>
      </c>
      <c r="D13" s="67" t="s">
        <v>96</v>
      </c>
      <c r="E13" s="151" t="s">
        <v>95</v>
      </c>
      <c r="F13" s="59"/>
      <c r="G13" s="9"/>
      <c r="H13" s="9"/>
    </row>
    <row r="14" spans="1:16">
      <c r="A14" s="178"/>
      <c r="B14" s="137">
        <f>Multiplier_Weight_Oldhand!D7</f>
        <v>0.16496733195568858</v>
      </c>
      <c r="C14" s="137">
        <f>1/Multiplier_Weight_Oldhand!G7</f>
        <v>1.9999420000000002E-3</v>
      </c>
      <c r="D14" s="98">
        <f>1/C14</f>
        <v>500.01450042051215</v>
      </c>
      <c r="E14" s="151" t="s">
        <v>97</v>
      </c>
      <c r="G14" s="59"/>
      <c r="H14" s="27"/>
      <c r="I14" s="66"/>
    </row>
    <row r="15" spans="1:16">
      <c r="A15" s="59"/>
      <c r="B15" s="59"/>
      <c r="C15" s="59"/>
      <c r="D15" s="59"/>
      <c r="E15" s="59"/>
      <c r="F15" s="59"/>
      <c r="G15" s="27"/>
      <c r="H15" s="9"/>
      <c r="I15" s="66"/>
      <c r="J15" s="29"/>
    </row>
    <row r="16" spans="1:16">
      <c r="A16" s="35" t="s">
        <v>273</v>
      </c>
      <c r="B16" s="35"/>
      <c r="C16" s="35"/>
      <c r="D16" s="35"/>
      <c r="E16" s="35"/>
      <c r="F16" s="59"/>
      <c r="H16" s="9"/>
      <c r="I16" s="66"/>
      <c r="J16" s="29"/>
    </row>
    <row r="17" spans="1:10">
      <c r="A17" s="45" t="s">
        <v>0</v>
      </c>
      <c r="B17" s="45" t="s">
        <v>2</v>
      </c>
      <c r="C17" s="45" t="s">
        <v>3</v>
      </c>
      <c r="D17" s="45" t="s">
        <v>4</v>
      </c>
      <c r="E17" s="45" t="s">
        <v>16</v>
      </c>
      <c r="F17" s="59"/>
      <c r="G17" s="27"/>
      <c r="H17" s="9"/>
      <c r="I17" s="66"/>
      <c r="J17" s="29"/>
    </row>
    <row r="18" spans="1:10">
      <c r="A18" s="177">
        <f>A7</f>
        <v>125</v>
      </c>
      <c r="B18" s="137">
        <f>Multiplier_Weight_Oldhand!C8</f>
        <v>0.61294966791235228</v>
      </c>
      <c r="C18" s="67" t="s">
        <v>96</v>
      </c>
      <c r="D18" s="67" t="s">
        <v>96</v>
      </c>
      <c r="E18" s="151" t="s">
        <v>95</v>
      </c>
      <c r="F18" s="59"/>
      <c r="H18" s="9"/>
      <c r="I18" s="66"/>
      <c r="J18" s="29"/>
    </row>
    <row r="19" spans="1:10">
      <c r="A19" s="178"/>
      <c r="B19" s="137">
        <f>Multiplier_Weight_Oldhand!D8</f>
        <v>0.3070097427185034</v>
      </c>
      <c r="C19" s="137">
        <f>1/Multiplier_Weight_Oldhand!G8</f>
        <v>4.6524490000000003E-3</v>
      </c>
      <c r="D19" s="98">
        <f>1/C19</f>
        <v>214.94056141184996</v>
      </c>
      <c r="E19" s="151" t="s">
        <v>97</v>
      </c>
      <c r="F19" s="59"/>
      <c r="G19" s="27"/>
      <c r="H19" s="9"/>
      <c r="I19" s="66"/>
      <c r="J19" s="29"/>
    </row>
    <row r="20" spans="1:10">
      <c r="A20" s="59"/>
      <c r="B20" s="59"/>
      <c r="C20" s="59"/>
      <c r="D20" s="59"/>
      <c r="E20" s="59"/>
      <c r="F20" s="59"/>
      <c r="H20" s="9"/>
      <c r="I20" s="66"/>
      <c r="J20" s="29"/>
    </row>
    <row r="21" spans="1:10">
      <c r="A21" s="35" t="s">
        <v>272</v>
      </c>
      <c r="B21" s="35"/>
      <c r="C21" s="35"/>
      <c r="D21" s="35"/>
      <c r="E21" s="35"/>
      <c r="F21" s="59"/>
      <c r="H21" s="9"/>
      <c r="I21" s="66"/>
      <c r="J21" s="29"/>
    </row>
    <row r="22" spans="1:10">
      <c r="A22" s="45" t="s">
        <v>0</v>
      </c>
      <c r="B22" s="45" t="s">
        <v>2</v>
      </c>
      <c r="C22" s="45" t="s">
        <v>3</v>
      </c>
      <c r="D22" s="45" t="s">
        <v>4</v>
      </c>
      <c r="E22" s="45" t="s">
        <v>16</v>
      </c>
      <c r="F22" s="59"/>
      <c r="G22" s="27"/>
      <c r="H22" s="9"/>
      <c r="I22" s="66"/>
      <c r="J22" s="29"/>
    </row>
    <row r="23" spans="1:10">
      <c r="A23" s="177">
        <f>A8</f>
        <v>10000</v>
      </c>
      <c r="B23" s="137">
        <f>Multiplier_Weight_Oldhand!C9</f>
        <v>3.3142974049999996E-2</v>
      </c>
      <c r="C23" s="67" t="s">
        <v>96</v>
      </c>
      <c r="D23" s="67" t="s">
        <v>96</v>
      </c>
      <c r="E23" s="151" t="s">
        <v>95</v>
      </c>
      <c r="F23" s="59"/>
      <c r="H23" s="9"/>
      <c r="I23" s="66"/>
      <c r="J23" s="29"/>
    </row>
    <row r="24" spans="1:10">
      <c r="A24" s="178"/>
      <c r="B24" s="137">
        <f>Multiplier_Weight_Oldhand!D9</f>
        <v>0.89184839955193118</v>
      </c>
      <c r="C24" s="67" t="s">
        <v>96</v>
      </c>
      <c r="D24" s="67" t="s">
        <v>96</v>
      </c>
      <c r="E24" s="151" t="s">
        <v>97</v>
      </c>
      <c r="F24" s="59"/>
      <c r="G24" s="27"/>
      <c r="H24" s="9"/>
      <c r="I24" s="66"/>
      <c r="J24" s="29"/>
    </row>
    <row r="25" spans="1:10">
      <c r="A25" s="59"/>
      <c r="B25" s="59"/>
      <c r="C25" s="59"/>
      <c r="D25" s="59"/>
      <c r="E25" s="59"/>
      <c r="F25" s="59"/>
      <c r="H25" s="9"/>
      <c r="I25" s="66"/>
      <c r="J25" s="29"/>
    </row>
    <row r="26" spans="1:10">
      <c r="A26" s="35" t="s">
        <v>271</v>
      </c>
      <c r="B26" s="35"/>
      <c r="C26" s="35"/>
      <c r="D26" s="35"/>
      <c r="E26" s="35"/>
      <c r="F26" s="59"/>
      <c r="H26" s="9"/>
      <c r="I26" s="66"/>
      <c r="J26" s="29"/>
    </row>
    <row r="27" spans="1:10">
      <c r="A27" s="45" t="s">
        <v>0</v>
      </c>
      <c r="B27" s="45" t="s">
        <v>2</v>
      </c>
      <c r="C27" s="45" t="s">
        <v>3</v>
      </c>
      <c r="D27" s="45" t="s">
        <v>4</v>
      </c>
      <c r="E27" s="45" t="s">
        <v>16</v>
      </c>
      <c r="F27" s="59"/>
      <c r="G27" s="27"/>
      <c r="H27" s="9"/>
      <c r="I27" s="66"/>
      <c r="J27" s="29"/>
    </row>
    <row r="28" spans="1:10">
      <c r="A28" s="177">
        <f>A9</f>
        <v>50000</v>
      </c>
      <c r="B28" s="137">
        <f>Multiplier_Weight_Oldhand!C10</f>
        <v>6.6285948099999992E-3</v>
      </c>
      <c r="C28" s="67" t="s">
        <v>96</v>
      </c>
      <c r="D28" s="67" t="s">
        <v>96</v>
      </c>
      <c r="E28" s="151" t="s">
        <v>95</v>
      </c>
      <c r="F28" s="59"/>
      <c r="H28" s="9"/>
      <c r="I28" s="66"/>
      <c r="J28" s="29"/>
    </row>
    <row r="29" spans="1:10">
      <c r="A29" s="178"/>
      <c r="B29" s="137">
        <f>Multiplier_Weight_Oldhand!D10</f>
        <v>0.91835146941445023</v>
      </c>
      <c r="C29" s="67" t="s">
        <v>96</v>
      </c>
      <c r="D29" s="67" t="s">
        <v>96</v>
      </c>
      <c r="E29" s="151" t="s">
        <v>97</v>
      </c>
      <c r="F29" s="59"/>
      <c r="G29" s="27"/>
      <c r="H29" s="9"/>
      <c r="I29" s="66"/>
      <c r="J29" s="29"/>
    </row>
    <row r="30" spans="1:10">
      <c r="A30" s="59"/>
      <c r="B30" s="59"/>
      <c r="C30" s="59"/>
      <c r="D30" s="59"/>
      <c r="E30" s="59"/>
      <c r="F30" s="59"/>
      <c r="H30" s="9"/>
      <c r="I30" s="66"/>
      <c r="J30" s="29"/>
    </row>
    <row r="31" spans="1:10">
      <c r="A31" s="59"/>
      <c r="B31" s="59"/>
      <c r="C31" s="59"/>
      <c r="D31" s="59"/>
      <c r="E31" s="59"/>
      <c r="F31" s="59"/>
      <c r="H31" s="9"/>
      <c r="I31" s="66"/>
      <c r="J31" s="29"/>
    </row>
    <row r="32" spans="1:10">
      <c r="A32" s="45" t="s">
        <v>5</v>
      </c>
      <c r="B32" s="45">
        <v>1</v>
      </c>
      <c r="C32" s="45">
        <v>2</v>
      </c>
      <c r="D32" s="45">
        <v>3</v>
      </c>
      <c r="E32" s="45">
        <v>4</v>
      </c>
      <c r="F32" s="45">
        <v>5</v>
      </c>
      <c r="G32" s="45">
        <v>6</v>
      </c>
    </row>
    <row r="33" spans="1:7" ht="31.2">
      <c r="A33" s="64" t="s">
        <v>6</v>
      </c>
      <c r="B33" s="65">
        <v>5</v>
      </c>
      <c r="C33" s="65">
        <v>5</v>
      </c>
      <c r="D33" s="65">
        <v>5</v>
      </c>
      <c r="E33" s="65">
        <v>5</v>
      </c>
      <c r="F33" s="65">
        <v>5</v>
      </c>
      <c r="G33" s="65">
        <v>5</v>
      </c>
    </row>
    <row r="36" spans="1:7">
      <c r="A36" s="173" t="s">
        <v>102</v>
      </c>
      <c r="B36" s="174"/>
      <c r="C36" s="174"/>
      <c r="D36" s="174"/>
      <c r="E36" s="174"/>
      <c r="F36" s="174"/>
      <c r="G36" s="175"/>
    </row>
    <row r="37" spans="1:7" ht="15.6" customHeight="1">
      <c r="A37" s="176" t="s">
        <v>284</v>
      </c>
      <c r="B37" s="176"/>
      <c r="C37" s="176"/>
      <c r="D37" s="176"/>
      <c r="E37" s="176"/>
      <c r="F37" s="176"/>
      <c r="G37" s="176"/>
    </row>
    <row r="38" spans="1:7">
      <c r="A38" s="176"/>
      <c r="B38" s="176"/>
      <c r="C38" s="176"/>
      <c r="D38" s="176"/>
      <c r="E38" s="176"/>
      <c r="F38" s="176"/>
      <c r="G38" s="176"/>
    </row>
    <row r="39" spans="1:7">
      <c r="A39" s="176"/>
      <c r="B39" s="176"/>
      <c r="C39" s="176"/>
      <c r="D39" s="176"/>
      <c r="E39" s="176"/>
      <c r="F39" s="176"/>
      <c r="G39" s="176"/>
    </row>
    <row r="40" spans="1:7">
      <c r="A40" s="176"/>
      <c r="B40" s="176"/>
      <c r="C40" s="176"/>
      <c r="D40" s="176"/>
      <c r="E40" s="176"/>
      <c r="F40" s="176"/>
      <c r="G40" s="176"/>
    </row>
    <row r="41" spans="1:7">
      <c r="A41" s="176"/>
      <c r="B41" s="176"/>
      <c r="C41" s="176"/>
      <c r="D41" s="176"/>
      <c r="E41" s="176"/>
      <c r="F41" s="176"/>
      <c r="G41" s="176"/>
    </row>
    <row r="43" spans="1:7">
      <c r="A43" s="1" t="s">
        <v>101</v>
      </c>
    </row>
    <row r="44" spans="1:7">
      <c r="A44" s="45" t="s">
        <v>93</v>
      </c>
      <c r="B44" s="45" t="s">
        <v>104</v>
      </c>
    </row>
    <row r="45" spans="1:7">
      <c r="A45" s="65">
        <v>4</v>
      </c>
      <c r="B45" s="77">
        <v>10</v>
      </c>
    </row>
    <row r="46" spans="1:7">
      <c r="A46" s="11">
        <v>5</v>
      </c>
      <c r="B46" s="71">
        <v>10</v>
      </c>
    </row>
    <row r="47" spans="1:7">
      <c r="A47" s="11">
        <v>6</v>
      </c>
      <c r="B47" s="71">
        <v>10</v>
      </c>
    </row>
    <row r="48" spans="1:7">
      <c r="A48" s="59"/>
      <c r="B48" s="59"/>
    </row>
    <row r="49" spans="1:10">
      <c r="A49" s="1" t="s">
        <v>103</v>
      </c>
    </row>
    <row r="50" spans="1:10">
      <c r="A50" s="45" t="s">
        <v>93</v>
      </c>
      <c r="B50" s="45" t="s">
        <v>104</v>
      </c>
    </row>
    <row r="51" spans="1:10">
      <c r="A51" s="65">
        <v>3</v>
      </c>
      <c r="B51" s="77">
        <v>5</v>
      </c>
    </row>
    <row r="52" spans="1:10">
      <c r="A52" s="11">
        <v>4</v>
      </c>
      <c r="B52" s="71">
        <v>5</v>
      </c>
    </row>
    <row r="53" spans="1:10">
      <c r="A53" s="11">
        <v>5</v>
      </c>
      <c r="B53" s="71">
        <v>5</v>
      </c>
    </row>
    <row r="54" spans="1:10">
      <c r="A54" s="11">
        <v>6</v>
      </c>
      <c r="B54" s="71">
        <v>5</v>
      </c>
    </row>
    <row r="56" spans="1:10">
      <c r="A56" s="1" t="str">
        <f>"All wins show for "&amp;A6&amp;" credit bet."</f>
        <v>All wins show for 100 credit bet.</v>
      </c>
    </row>
    <row r="57" spans="1:10">
      <c r="A57" s="45" t="s">
        <v>100</v>
      </c>
      <c r="B57" s="45" t="s">
        <v>9</v>
      </c>
      <c r="C57" s="45">
        <v>4</v>
      </c>
      <c r="D57" s="45">
        <v>5</v>
      </c>
      <c r="E57" s="45">
        <v>6</v>
      </c>
      <c r="F57" s="62" t="s">
        <v>37</v>
      </c>
      <c r="G57" s="45" t="s">
        <v>38</v>
      </c>
      <c r="H57" s="45" t="s">
        <v>39</v>
      </c>
      <c r="I57" s="45" t="s">
        <v>78</v>
      </c>
      <c r="J57" s="37"/>
    </row>
    <row r="58" spans="1:10">
      <c r="A58" s="65" t="s">
        <v>58</v>
      </c>
      <c r="B58" s="65" t="s">
        <v>82</v>
      </c>
      <c r="C58" s="68">
        <v>0</v>
      </c>
      <c r="D58" s="68">
        <v>0</v>
      </c>
      <c r="E58" s="68">
        <v>0</v>
      </c>
      <c r="F58" s="68">
        <v>0</v>
      </c>
      <c r="G58" s="68">
        <v>0</v>
      </c>
      <c r="H58" s="68">
        <v>0</v>
      </c>
      <c r="I58" s="68">
        <v>0</v>
      </c>
      <c r="J58" s="37"/>
    </row>
    <row r="59" spans="1:10">
      <c r="A59" s="11" t="s">
        <v>63</v>
      </c>
      <c r="B59" s="11" t="s">
        <v>98</v>
      </c>
      <c r="C59" s="71">
        <v>300</v>
      </c>
      <c r="D59" s="71">
        <v>500</v>
      </c>
      <c r="E59" s="71">
        <v>10000</v>
      </c>
      <c r="F59" s="70">
        <v>0</v>
      </c>
      <c r="G59" s="70">
        <v>0</v>
      </c>
      <c r="H59" s="70">
        <v>0</v>
      </c>
      <c r="I59" s="70">
        <v>1</v>
      </c>
      <c r="J59" s="37"/>
    </row>
    <row r="60" spans="1:10">
      <c r="A60" s="11" t="s">
        <v>40</v>
      </c>
      <c r="B60" s="11" t="s">
        <v>99</v>
      </c>
      <c r="C60" s="70">
        <v>0</v>
      </c>
      <c r="D60" s="70">
        <v>0</v>
      </c>
      <c r="E60" s="70">
        <v>0</v>
      </c>
      <c r="F60" s="70">
        <v>0</v>
      </c>
      <c r="G60" s="70">
        <v>0</v>
      </c>
      <c r="H60" s="70">
        <v>0</v>
      </c>
      <c r="I60" s="70">
        <v>2</v>
      </c>
      <c r="J60" s="37"/>
    </row>
    <row r="61" spans="1:10">
      <c r="A61" s="11" t="s">
        <v>59</v>
      </c>
      <c r="B61" s="11" t="s">
        <v>91</v>
      </c>
      <c r="C61" s="69">
        <v>0</v>
      </c>
      <c r="D61" s="69">
        <v>0</v>
      </c>
      <c r="E61" s="69">
        <v>0</v>
      </c>
      <c r="F61" s="71">
        <v>1000</v>
      </c>
      <c r="G61" s="71">
        <v>2500</v>
      </c>
      <c r="H61" s="71">
        <v>5000</v>
      </c>
      <c r="I61" s="69">
        <v>3</v>
      </c>
      <c r="J61" s="37"/>
    </row>
    <row r="62" spans="1:10">
      <c r="A62" s="11" t="s">
        <v>60</v>
      </c>
      <c r="B62" s="11" t="s">
        <v>90</v>
      </c>
      <c r="C62" s="69">
        <v>0</v>
      </c>
      <c r="D62" s="69">
        <v>0</v>
      </c>
      <c r="E62" s="69">
        <v>0</v>
      </c>
      <c r="F62" s="71">
        <v>250</v>
      </c>
      <c r="G62" s="71">
        <v>1000</v>
      </c>
      <c r="H62" s="71">
        <v>2500</v>
      </c>
      <c r="I62" s="69">
        <v>4</v>
      </c>
      <c r="J62" s="37"/>
    </row>
    <row r="63" spans="1:10">
      <c r="A63" s="11" t="s">
        <v>61</v>
      </c>
      <c r="B63" s="11" t="s">
        <v>89</v>
      </c>
      <c r="C63" s="69">
        <v>0</v>
      </c>
      <c r="D63" s="69">
        <v>0</v>
      </c>
      <c r="E63" s="69">
        <v>0</v>
      </c>
      <c r="F63" s="71">
        <v>200</v>
      </c>
      <c r="G63" s="71">
        <v>500</v>
      </c>
      <c r="H63" s="71">
        <v>1500</v>
      </c>
      <c r="I63" s="69">
        <v>5</v>
      </c>
      <c r="J63" s="37"/>
    </row>
    <row r="64" spans="1:10">
      <c r="A64" s="11" t="s">
        <v>62</v>
      </c>
      <c r="B64" s="11" t="s">
        <v>88</v>
      </c>
      <c r="C64" s="69">
        <v>0</v>
      </c>
      <c r="D64" s="69">
        <v>0</v>
      </c>
      <c r="E64" s="69">
        <v>0</v>
      </c>
      <c r="F64" s="71">
        <v>150</v>
      </c>
      <c r="G64" s="71">
        <v>200</v>
      </c>
      <c r="H64" s="71">
        <v>1200</v>
      </c>
      <c r="I64" s="69">
        <v>6</v>
      </c>
      <c r="J64" s="37"/>
    </row>
    <row r="65" spans="1:10">
      <c r="A65" s="11" t="s">
        <v>31</v>
      </c>
      <c r="B65" s="11" t="s">
        <v>87</v>
      </c>
      <c r="C65" s="69">
        <v>0</v>
      </c>
      <c r="D65" s="69">
        <v>0</v>
      </c>
      <c r="E65" s="69">
        <v>0</v>
      </c>
      <c r="F65" s="71">
        <v>100</v>
      </c>
      <c r="G65" s="71">
        <v>150</v>
      </c>
      <c r="H65" s="71">
        <v>1000</v>
      </c>
      <c r="I65" s="69">
        <v>7</v>
      </c>
      <c r="J65" s="37"/>
    </row>
    <row r="66" spans="1:10">
      <c r="A66" s="11" t="s">
        <v>66</v>
      </c>
      <c r="B66" s="11" t="s">
        <v>86</v>
      </c>
      <c r="C66" s="69">
        <v>0</v>
      </c>
      <c r="D66" s="69">
        <v>0</v>
      </c>
      <c r="E66" s="69">
        <v>0</v>
      </c>
      <c r="F66" s="71">
        <v>80</v>
      </c>
      <c r="G66" s="71">
        <v>120</v>
      </c>
      <c r="H66" s="71">
        <v>800</v>
      </c>
      <c r="I66" s="69">
        <v>8</v>
      </c>
      <c r="J66" s="37"/>
    </row>
    <row r="67" spans="1:10">
      <c r="A67" s="11" t="s">
        <v>67</v>
      </c>
      <c r="B67" s="11" t="s">
        <v>85</v>
      </c>
      <c r="C67" s="69">
        <v>0</v>
      </c>
      <c r="D67" s="69">
        <v>0</v>
      </c>
      <c r="E67" s="69">
        <v>0</v>
      </c>
      <c r="F67" s="71">
        <v>50</v>
      </c>
      <c r="G67" s="71">
        <v>100</v>
      </c>
      <c r="H67" s="71">
        <v>500</v>
      </c>
      <c r="I67" s="69">
        <v>9</v>
      </c>
      <c r="J67" s="37"/>
    </row>
    <row r="68" spans="1:10">
      <c r="A68" s="11" t="s">
        <v>68</v>
      </c>
      <c r="B68" s="11" t="s">
        <v>84</v>
      </c>
      <c r="C68" s="69">
        <v>0</v>
      </c>
      <c r="D68" s="69">
        <v>0</v>
      </c>
      <c r="E68" s="69">
        <v>0</v>
      </c>
      <c r="F68" s="71">
        <v>40</v>
      </c>
      <c r="G68" s="71">
        <v>90</v>
      </c>
      <c r="H68" s="71">
        <v>400</v>
      </c>
      <c r="I68" s="69">
        <v>10</v>
      </c>
      <c r="J68" s="37"/>
    </row>
    <row r="69" spans="1:10">
      <c r="A69" s="11" t="s">
        <v>69</v>
      </c>
      <c r="B69" s="11" t="s">
        <v>83</v>
      </c>
      <c r="C69" s="69">
        <v>0</v>
      </c>
      <c r="D69" s="69">
        <v>0</v>
      </c>
      <c r="E69" s="69">
        <v>0</v>
      </c>
      <c r="F69" s="71">
        <v>25</v>
      </c>
      <c r="G69" s="71">
        <v>75</v>
      </c>
      <c r="H69" s="71">
        <v>200</v>
      </c>
      <c r="I69" s="69">
        <v>11</v>
      </c>
    </row>
    <row r="72" spans="1:10">
      <c r="A72" s="72" t="s">
        <v>105</v>
      </c>
    </row>
    <row r="79" spans="1:10">
      <c r="A79" s="37"/>
      <c r="B79" s="37"/>
      <c r="C79" s="37"/>
      <c r="D79" s="37"/>
      <c r="E79" s="37"/>
      <c r="F79" s="37"/>
      <c r="G79" s="37"/>
      <c r="H79" s="37"/>
      <c r="I79" s="37"/>
    </row>
    <row r="80" spans="1:10">
      <c r="A80" s="37"/>
      <c r="B80" s="37"/>
      <c r="C80" s="37"/>
      <c r="D80" s="37"/>
      <c r="E80" s="37"/>
      <c r="F80" s="37"/>
      <c r="G80" s="37"/>
      <c r="H80" s="37"/>
      <c r="I80" s="37"/>
    </row>
    <row r="81" spans="1:9">
      <c r="A81" s="37"/>
      <c r="B81" s="37"/>
      <c r="C81" s="37"/>
      <c r="D81" s="37"/>
      <c r="E81" s="37"/>
      <c r="F81" s="37"/>
      <c r="G81" s="37"/>
      <c r="H81" s="37"/>
      <c r="I81" s="37"/>
    </row>
    <row r="82" spans="1:9">
      <c r="A82" s="37"/>
      <c r="B82" s="37"/>
      <c r="C82" s="37"/>
      <c r="D82" s="37"/>
      <c r="E82" s="37"/>
      <c r="F82" s="37"/>
      <c r="G82" s="37"/>
      <c r="H82" s="37"/>
      <c r="I82" s="37"/>
    </row>
    <row r="83" spans="1:9">
      <c r="A83" s="37"/>
      <c r="B83" s="37"/>
      <c r="C83" s="37"/>
      <c r="D83" s="37"/>
      <c r="E83" s="37"/>
      <c r="F83" s="37"/>
      <c r="G83" s="37"/>
      <c r="H83" s="37"/>
      <c r="I83" s="37"/>
    </row>
    <row r="84" spans="1:9">
      <c r="A84" s="37"/>
      <c r="B84" s="37"/>
      <c r="C84" s="37"/>
      <c r="D84" s="37"/>
      <c r="E84" s="37"/>
      <c r="F84" s="37"/>
      <c r="G84" s="37"/>
      <c r="H84" s="37"/>
      <c r="I84" s="37"/>
    </row>
    <row r="85" spans="1:9">
      <c r="A85" s="37"/>
      <c r="B85" s="37"/>
      <c r="C85" s="37"/>
      <c r="D85" s="37"/>
      <c r="E85" s="37"/>
      <c r="F85" s="37"/>
      <c r="G85" s="37"/>
      <c r="H85" s="37"/>
      <c r="I85" s="37"/>
    </row>
    <row r="86" spans="1:9">
      <c r="A86" s="37"/>
      <c r="B86" s="37"/>
      <c r="C86" s="37"/>
      <c r="D86" s="37"/>
      <c r="E86" s="37"/>
      <c r="F86" s="37"/>
      <c r="G86" s="37"/>
      <c r="H86" s="37"/>
      <c r="I86" s="37"/>
    </row>
    <row r="87" spans="1:9">
      <c r="A87" s="37"/>
      <c r="B87" s="37"/>
      <c r="C87" s="37"/>
      <c r="D87" s="37"/>
      <c r="E87" s="37"/>
      <c r="F87" s="37"/>
      <c r="G87" s="37"/>
      <c r="H87" s="37"/>
      <c r="I87" s="37"/>
    </row>
    <row r="88" spans="1:9">
      <c r="A88" s="37"/>
      <c r="B88" s="37"/>
      <c r="C88" s="37"/>
      <c r="D88" s="37"/>
      <c r="E88" s="37"/>
      <c r="F88" s="37"/>
      <c r="G88" s="37"/>
      <c r="H88" s="37"/>
      <c r="I88" s="37"/>
    </row>
    <row r="89" spans="1:9">
      <c r="A89" s="37"/>
      <c r="B89" s="37"/>
      <c r="C89" s="37"/>
      <c r="D89" s="37"/>
      <c r="E89" s="37"/>
      <c r="F89" s="37"/>
      <c r="G89" s="37"/>
      <c r="H89" s="37"/>
      <c r="I89" s="37"/>
    </row>
    <row r="90" spans="1:9">
      <c r="A90" s="37"/>
      <c r="B90" s="37"/>
      <c r="C90" s="37"/>
      <c r="D90" s="37"/>
      <c r="E90" s="37"/>
      <c r="F90" s="37"/>
      <c r="G90" s="37"/>
      <c r="H90" s="37"/>
      <c r="I90" s="37"/>
    </row>
    <row r="91" spans="1:9">
      <c r="A91" s="37"/>
      <c r="B91" s="37"/>
      <c r="C91" s="37"/>
      <c r="D91" s="37"/>
      <c r="E91" s="37"/>
      <c r="F91" s="37"/>
      <c r="G91" s="37"/>
      <c r="H91" s="37"/>
      <c r="I91" s="37"/>
    </row>
    <row r="92" spans="1:9">
      <c r="A92" s="37"/>
      <c r="B92" s="37"/>
      <c r="C92" s="37"/>
      <c r="D92" s="37"/>
      <c r="E92" s="37"/>
      <c r="F92" s="37"/>
      <c r="G92" s="37"/>
      <c r="H92" s="37"/>
      <c r="I92" s="37"/>
    </row>
    <row r="93" spans="1:9">
      <c r="A93" s="37"/>
      <c r="B93" s="37"/>
      <c r="C93" s="37"/>
      <c r="D93" s="37"/>
      <c r="E93" s="37"/>
      <c r="F93" s="37"/>
      <c r="G93" s="37"/>
      <c r="H93" s="37"/>
      <c r="I93" s="37"/>
    </row>
    <row r="94" spans="1:9">
      <c r="A94" s="37"/>
      <c r="B94" s="37"/>
      <c r="C94" s="37"/>
      <c r="D94" s="37"/>
      <c r="E94" s="37"/>
      <c r="F94" s="37"/>
      <c r="G94" s="37"/>
      <c r="H94" s="37"/>
      <c r="I94" s="37"/>
    </row>
    <row r="95" spans="1:9">
      <c r="A95" s="37"/>
      <c r="B95" s="37"/>
      <c r="C95" s="37"/>
      <c r="D95" s="37"/>
      <c r="E95" s="37"/>
      <c r="F95" s="37"/>
      <c r="G95" s="37"/>
      <c r="H95" s="37"/>
      <c r="I95" s="37"/>
    </row>
    <row r="96" spans="1:9">
      <c r="A96" s="37"/>
      <c r="B96" s="37"/>
      <c r="C96" s="37"/>
      <c r="D96" s="37"/>
      <c r="E96" s="37"/>
      <c r="F96" s="37"/>
      <c r="G96" s="37"/>
      <c r="H96" s="37"/>
      <c r="I96" s="37"/>
    </row>
    <row r="97" spans="1:9">
      <c r="A97" s="37"/>
      <c r="B97" s="37"/>
      <c r="C97" s="37"/>
      <c r="D97" s="37"/>
      <c r="E97" s="37"/>
      <c r="F97" s="37"/>
      <c r="G97" s="37"/>
      <c r="H97" s="37"/>
      <c r="I97" s="37"/>
    </row>
    <row r="98" spans="1:9">
      <c r="A98" s="37"/>
      <c r="B98" s="37"/>
      <c r="C98" s="37"/>
      <c r="D98" s="37"/>
      <c r="E98" s="37"/>
      <c r="F98" s="37"/>
      <c r="G98" s="37"/>
      <c r="H98" s="37"/>
      <c r="I98" s="37"/>
    </row>
    <row r="99" spans="1:9">
      <c r="A99" s="37"/>
      <c r="B99" s="37"/>
      <c r="C99" s="37"/>
      <c r="D99" s="37"/>
      <c r="E99" s="37"/>
      <c r="F99" s="37"/>
      <c r="G99" s="37"/>
      <c r="H99" s="37"/>
      <c r="I99" s="37"/>
    </row>
    <row r="100" spans="1:9">
      <c r="A100" s="37"/>
      <c r="B100" s="37"/>
      <c r="C100" s="37"/>
      <c r="D100" s="37"/>
      <c r="E100" s="37"/>
      <c r="F100" s="37"/>
      <c r="G100" s="37"/>
      <c r="H100" s="37"/>
      <c r="I100" s="37"/>
    </row>
    <row r="101" spans="1:9">
      <c r="B101" s="6"/>
      <c r="C101" s="6"/>
      <c r="D101" s="6"/>
    </row>
  </sheetData>
  <mergeCells count="6">
    <mergeCell ref="A36:G36"/>
    <mergeCell ref="A37:G41"/>
    <mergeCell ref="A13:A14"/>
    <mergeCell ref="A18:A19"/>
    <mergeCell ref="A23:A24"/>
    <mergeCell ref="A28:A29"/>
  </mergeCells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6C40-C5B6-4DC8-82B6-FEDC100B4DC5}">
  <sheetPr codeName="工作表2"/>
  <dimension ref="B3:M103"/>
  <sheetViews>
    <sheetView workbookViewId="0">
      <selection activeCell="F22" sqref="F22"/>
    </sheetView>
  </sheetViews>
  <sheetFormatPr defaultColWidth="9" defaultRowHeight="15.6"/>
  <cols>
    <col min="1" max="1" width="9" style="37"/>
    <col min="2" max="2" width="8.88671875" style="37" customWidth="1"/>
    <col min="3" max="5" width="12.77734375" style="37" customWidth="1"/>
    <col min="6" max="10" width="8.88671875" style="37" customWidth="1"/>
    <col min="11" max="16384" width="9" style="37"/>
  </cols>
  <sheetData>
    <row r="3" spans="2:4">
      <c r="B3" s="37" t="s">
        <v>106</v>
      </c>
    </row>
    <row r="5" spans="2:4">
      <c r="B5" s="37" t="s">
        <v>149</v>
      </c>
    </row>
    <row r="7" spans="2:4">
      <c r="B7" s="37" t="s">
        <v>107</v>
      </c>
    </row>
    <row r="9" spans="2:4">
      <c r="B9" s="37" t="s">
        <v>150</v>
      </c>
    </row>
    <row r="11" spans="2:4">
      <c r="B11" s="75" t="s">
        <v>129</v>
      </c>
    </row>
    <row r="13" spans="2:4">
      <c r="C13" s="48" t="s">
        <v>110</v>
      </c>
      <c r="D13" s="48" t="s">
        <v>92</v>
      </c>
    </row>
    <row r="14" spans="2:4">
      <c r="C14" s="73" t="s">
        <v>75</v>
      </c>
      <c r="D14" s="85" cm="1">
        <f t="array" ref="D14:D16">Parameter!C6:C8</f>
        <v>1</v>
      </c>
    </row>
    <row r="15" spans="2:4">
      <c r="C15" s="74" t="s">
        <v>76</v>
      </c>
      <c r="D15" s="86">
        <v>0</v>
      </c>
    </row>
    <row r="16" spans="2:4">
      <c r="C16" s="74" t="s">
        <v>77</v>
      </c>
      <c r="D16" s="86">
        <v>0</v>
      </c>
    </row>
    <row r="19" spans="2:4">
      <c r="B19" s="75" t="s">
        <v>128</v>
      </c>
    </row>
    <row r="21" spans="2:4">
      <c r="C21" s="48" t="s">
        <v>110</v>
      </c>
      <c r="D21" s="48" t="s">
        <v>92</v>
      </c>
    </row>
    <row r="22" spans="2:4">
      <c r="C22" s="73" t="s">
        <v>75</v>
      </c>
      <c r="D22" s="85" cm="1">
        <f t="array" ref="D22:D24">Parameter!D6:D8</f>
        <v>1</v>
      </c>
    </row>
    <row r="23" spans="2:4">
      <c r="C23" s="74" t="s">
        <v>76</v>
      </c>
      <c r="D23" s="86">
        <v>0</v>
      </c>
    </row>
    <row r="24" spans="2:4">
      <c r="C24" s="74" t="s">
        <v>77</v>
      </c>
      <c r="D24" s="86">
        <v>0</v>
      </c>
    </row>
    <row r="27" spans="2:4">
      <c r="B27" s="37" t="s">
        <v>127</v>
      </c>
    </row>
    <row r="29" spans="2:4">
      <c r="B29" s="37" t="s">
        <v>151</v>
      </c>
    </row>
    <row r="31" spans="2:4">
      <c r="B31" s="37" t="s">
        <v>152</v>
      </c>
    </row>
    <row r="33" spans="2:5">
      <c r="C33" s="48" t="s">
        <v>108</v>
      </c>
      <c r="D33" s="48" t="s">
        <v>109</v>
      </c>
      <c r="E33" s="48" t="s">
        <v>92</v>
      </c>
    </row>
    <row r="34" spans="2:5">
      <c r="C34" s="74">
        <v>0</v>
      </c>
      <c r="D34" s="74">
        <v>10</v>
      </c>
      <c r="E34" s="86" cm="1">
        <f t="array" ref="E34:E44">Parameter!D12:D22</f>
        <v>0</v>
      </c>
    </row>
    <row r="35" spans="2:5">
      <c r="C35" s="74">
        <v>1</v>
      </c>
      <c r="D35" s="74">
        <v>9</v>
      </c>
      <c r="E35" s="71">
        <v>0</v>
      </c>
    </row>
    <row r="36" spans="2:5">
      <c r="C36" s="74">
        <v>2</v>
      </c>
      <c r="D36" s="74">
        <v>8</v>
      </c>
      <c r="E36" s="86">
        <v>1</v>
      </c>
    </row>
    <row r="37" spans="2:5">
      <c r="C37" s="74">
        <v>3</v>
      </c>
      <c r="D37" s="74">
        <v>7</v>
      </c>
      <c r="E37" s="86">
        <v>0</v>
      </c>
    </row>
    <row r="38" spans="2:5">
      <c r="C38" s="74">
        <v>4</v>
      </c>
      <c r="D38" s="74">
        <v>6</v>
      </c>
      <c r="E38" s="86">
        <v>0</v>
      </c>
    </row>
    <row r="39" spans="2:5">
      <c r="C39" s="74">
        <v>5</v>
      </c>
      <c r="D39" s="74">
        <v>5</v>
      </c>
      <c r="E39" s="86">
        <v>0</v>
      </c>
    </row>
    <row r="40" spans="2:5">
      <c r="C40" s="74">
        <v>6</v>
      </c>
      <c r="D40" s="74">
        <v>4</v>
      </c>
      <c r="E40" s="86">
        <v>0</v>
      </c>
    </row>
    <row r="41" spans="2:5">
      <c r="C41" s="74">
        <v>7</v>
      </c>
      <c r="D41" s="74">
        <v>3</v>
      </c>
      <c r="E41" s="86">
        <v>0</v>
      </c>
    </row>
    <row r="42" spans="2:5">
      <c r="C42" s="74">
        <v>8</v>
      </c>
      <c r="D42" s="74">
        <v>2</v>
      </c>
      <c r="E42" s="86">
        <v>0</v>
      </c>
    </row>
    <row r="43" spans="2:5">
      <c r="C43" s="74">
        <v>9</v>
      </c>
      <c r="D43" s="74">
        <v>1</v>
      </c>
      <c r="E43" s="86">
        <v>0</v>
      </c>
    </row>
    <row r="44" spans="2:5">
      <c r="C44" s="74">
        <v>10</v>
      </c>
      <c r="D44" s="74">
        <v>0</v>
      </c>
      <c r="E44" s="86">
        <v>0</v>
      </c>
    </row>
    <row r="45" spans="2:5">
      <c r="C45" s="76"/>
      <c r="D45" s="76"/>
    </row>
    <row r="46" spans="2:5">
      <c r="C46" s="76"/>
      <c r="D46" s="76"/>
    </row>
    <row r="47" spans="2:5">
      <c r="B47" s="37" t="s">
        <v>153</v>
      </c>
    </row>
    <row r="49" spans="2:5">
      <c r="C49" s="48" t="s">
        <v>108</v>
      </c>
      <c r="D49" s="48" t="s">
        <v>109</v>
      </c>
      <c r="E49" s="48" t="s">
        <v>92</v>
      </c>
    </row>
    <row r="50" spans="2:5">
      <c r="C50" s="74">
        <v>0</v>
      </c>
      <c r="D50" s="74">
        <v>10</v>
      </c>
      <c r="E50" s="71" cm="1">
        <f t="array" ref="E50:E60">Parameter!E12:E22</f>
        <v>0</v>
      </c>
    </row>
    <row r="51" spans="2:5">
      <c r="C51" s="74">
        <v>1</v>
      </c>
      <c r="D51" s="74">
        <v>9</v>
      </c>
      <c r="E51" s="71">
        <v>0</v>
      </c>
    </row>
    <row r="52" spans="2:5">
      <c r="C52" s="74">
        <v>2</v>
      </c>
      <c r="D52" s="74">
        <v>8</v>
      </c>
      <c r="E52" s="71">
        <v>1</v>
      </c>
    </row>
    <row r="53" spans="2:5">
      <c r="C53" s="74">
        <v>3</v>
      </c>
      <c r="D53" s="74">
        <v>7</v>
      </c>
      <c r="E53" s="71">
        <v>0</v>
      </c>
    </row>
    <row r="54" spans="2:5">
      <c r="C54" s="74">
        <v>4</v>
      </c>
      <c r="D54" s="74">
        <v>6</v>
      </c>
      <c r="E54" s="71">
        <v>0</v>
      </c>
    </row>
    <row r="55" spans="2:5">
      <c r="C55" s="74">
        <v>5</v>
      </c>
      <c r="D55" s="74">
        <v>5</v>
      </c>
      <c r="E55" s="71">
        <v>0</v>
      </c>
    </row>
    <row r="56" spans="2:5">
      <c r="C56" s="74">
        <v>6</v>
      </c>
      <c r="D56" s="74">
        <v>4</v>
      </c>
      <c r="E56" s="71">
        <v>0</v>
      </c>
    </row>
    <row r="57" spans="2:5">
      <c r="C57" s="74">
        <v>7</v>
      </c>
      <c r="D57" s="74">
        <v>3</v>
      </c>
      <c r="E57" s="71">
        <v>0</v>
      </c>
    </row>
    <row r="58" spans="2:5">
      <c r="C58" s="74">
        <v>8</v>
      </c>
      <c r="D58" s="74">
        <v>2</v>
      </c>
      <c r="E58" s="71">
        <v>0</v>
      </c>
    </row>
    <row r="59" spans="2:5">
      <c r="C59" s="74">
        <v>9</v>
      </c>
      <c r="D59" s="74">
        <v>1</v>
      </c>
      <c r="E59" s="71">
        <v>0</v>
      </c>
    </row>
    <row r="60" spans="2:5">
      <c r="C60" s="74">
        <v>10</v>
      </c>
      <c r="D60" s="74">
        <v>0</v>
      </c>
      <c r="E60" s="71">
        <v>0</v>
      </c>
    </row>
    <row r="61" spans="2:5">
      <c r="C61" s="76"/>
      <c r="D61" s="76"/>
    </row>
    <row r="62" spans="2:5">
      <c r="B62" s="37" t="s">
        <v>154</v>
      </c>
    </row>
    <row r="64" spans="2:5">
      <c r="C64" s="48" t="s">
        <v>108</v>
      </c>
      <c r="D64" s="48" t="s">
        <v>109</v>
      </c>
      <c r="E64" s="48" t="s">
        <v>92</v>
      </c>
    </row>
    <row r="65" spans="2:5">
      <c r="C65" s="74">
        <v>0</v>
      </c>
      <c r="D65" s="74">
        <v>10</v>
      </c>
      <c r="E65" s="71" cm="1">
        <f t="array" ref="E65:E75">Parameter!F12:F22</f>
        <v>0</v>
      </c>
    </row>
    <row r="66" spans="2:5">
      <c r="C66" s="74">
        <v>1</v>
      </c>
      <c r="D66" s="74">
        <v>9</v>
      </c>
      <c r="E66" s="71">
        <v>0</v>
      </c>
    </row>
    <row r="67" spans="2:5">
      <c r="C67" s="74">
        <v>2</v>
      </c>
      <c r="D67" s="74">
        <v>8</v>
      </c>
      <c r="E67" s="71">
        <v>1</v>
      </c>
    </row>
    <row r="68" spans="2:5">
      <c r="C68" s="74">
        <v>3</v>
      </c>
      <c r="D68" s="74">
        <v>7</v>
      </c>
      <c r="E68" s="71">
        <v>0</v>
      </c>
    </row>
    <row r="69" spans="2:5">
      <c r="C69" s="74">
        <v>4</v>
      </c>
      <c r="D69" s="74">
        <v>6</v>
      </c>
      <c r="E69" s="71">
        <v>0</v>
      </c>
    </row>
    <row r="70" spans="2:5">
      <c r="C70" s="74">
        <v>5</v>
      </c>
      <c r="D70" s="74">
        <v>5</v>
      </c>
      <c r="E70" s="71">
        <v>0</v>
      </c>
    </row>
    <row r="71" spans="2:5">
      <c r="C71" s="74">
        <v>6</v>
      </c>
      <c r="D71" s="74">
        <v>4</v>
      </c>
      <c r="E71" s="71">
        <v>0</v>
      </c>
    </row>
    <row r="72" spans="2:5">
      <c r="C72" s="74">
        <v>7</v>
      </c>
      <c r="D72" s="74">
        <v>3</v>
      </c>
      <c r="E72" s="71">
        <v>0</v>
      </c>
    </row>
    <row r="73" spans="2:5">
      <c r="C73" s="74">
        <v>8</v>
      </c>
      <c r="D73" s="74">
        <v>2</v>
      </c>
      <c r="E73" s="71">
        <v>0</v>
      </c>
    </row>
    <row r="74" spans="2:5">
      <c r="C74" s="74">
        <v>9</v>
      </c>
      <c r="D74" s="74">
        <v>1</v>
      </c>
      <c r="E74" s="71">
        <v>0</v>
      </c>
    </row>
    <row r="75" spans="2:5">
      <c r="C75" s="74">
        <v>10</v>
      </c>
      <c r="D75" s="74">
        <v>0</v>
      </c>
      <c r="E75" s="71">
        <v>0</v>
      </c>
    </row>
    <row r="76" spans="2:5">
      <c r="C76" s="76"/>
      <c r="D76" s="76"/>
    </row>
    <row r="78" spans="2:5">
      <c r="B78" s="75" t="s">
        <v>155</v>
      </c>
    </row>
    <row r="80" spans="2:5">
      <c r="B80" s="37" t="s">
        <v>156</v>
      </c>
    </row>
    <row r="82" spans="2:13">
      <c r="B82" s="37" t="s">
        <v>157</v>
      </c>
    </row>
    <row r="84" spans="2:13">
      <c r="B84" s="75" t="s">
        <v>158</v>
      </c>
    </row>
    <row r="86" spans="2:13">
      <c r="B86" s="37" t="s">
        <v>159</v>
      </c>
    </row>
    <row r="88" spans="2:13">
      <c r="B88" s="37" t="s">
        <v>160</v>
      </c>
    </row>
    <row r="90" spans="2:13">
      <c r="C90" s="180" t="s">
        <v>133</v>
      </c>
      <c r="D90" s="180"/>
      <c r="E90" s="180"/>
      <c r="F90" s="180"/>
      <c r="G90" s="180" t="s">
        <v>133</v>
      </c>
      <c r="H90" s="180"/>
      <c r="I90" s="180"/>
      <c r="J90" s="180"/>
      <c r="K90" s="180"/>
      <c r="L90" s="180"/>
      <c r="M90" s="180"/>
    </row>
    <row r="91" spans="2:13">
      <c r="C91" s="179" t="s">
        <v>134</v>
      </c>
      <c r="D91" s="179"/>
      <c r="E91" s="179"/>
      <c r="F91" s="179"/>
      <c r="G91" s="179"/>
      <c r="H91" s="179"/>
      <c r="I91" s="179"/>
      <c r="J91" s="179"/>
      <c r="K91" s="179"/>
      <c r="L91" s="179"/>
      <c r="M91" s="179"/>
    </row>
    <row r="92" spans="2:13">
      <c r="C92" s="179" t="s">
        <v>135</v>
      </c>
      <c r="D92" s="179"/>
      <c r="E92" s="179"/>
      <c r="F92" s="179"/>
      <c r="G92" s="179"/>
      <c r="H92" s="179"/>
      <c r="I92" s="179"/>
      <c r="J92" s="179"/>
      <c r="K92" s="179"/>
      <c r="L92" s="179"/>
      <c r="M92" s="179"/>
    </row>
    <row r="93" spans="2:13">
      <c r="C93" s="179" t="s">
        <v>136</v>
      </c>
      <c r="D93" s="179"/>
      <c r="E93" s="179"/>
      <c r="F93" s="179"/>
      <c r="G93" s="179"/>
      <c r="H93" s="179"/>
      <c r="I93" s="179"/>
      <c r="J93" s="179"/>
      <c r="K93" s="179"/>
      <c r="L93" s="179"/>
      <c r="M93" s="179"/>
    </row>
    <row r="94" spans="2:13">
      <c r="C94" s="179" t="s">
        <v>137</v>
      </c>
      <c r="D94" s="179"/>
      <c r="E94" s="179"/>
      <c r="F94" s="179"/>
      <c r="G94" s="179" t="s">
        <v>145</v>
      </c>
      <c r="H94" s="179"/>
      <c r="I94" s="179"/>
      <c r="J94" s="179"/>
      <c r="K94" s="179"/>
      <c r="L94" s="179"/>
      <c r="M94" s="179"/>
    </row>
    <row r="95" spans="2:13">
      <c r="C95" s="179" t="s">
        <v>138</v>
      </c>
      <c r="D95" s="179"/>
      <c r="E95" s="179"/>
      <c r="F95" s="179"/>
      <c r="G95" s="179"/>
      <c r="H95" s="179"/>
      <c r="I95" s="179"/>
      <c r="J95" s="179"/>
      <c r="K95" s="179"/>
      <c r="L95" s="179"/>
      <c r="M95" s="179"/>
    </row>
    <row r="96" spans="2:13">
      <c r="C96" s="179" t="s">
        <v>139</v>
      </c>
      <c r="D96" s="179"/>
      <c r="E96" s="179"/>
      <c r="F96" s="179"/>
      <c r="G96" s="179"/>
      <c r="H96" s="179"/>
      <c r="I96" s="179"/>
      <c r="J96" s="179"/>
      <c r="K96" s="179"/>
      <c r="L96" s="179"/>
      <c r="M96" s="179"/>
    </row>
    <row r="97" spans="3:13">
      <c r="C97" s="179" t="s">
        <v>140</v>
      </c>
      <c r="D97" s="179"/>
      <c r="E97" s="179"/>
      <c r="F97" s="179"/>
      <c r="G97" s="179"/>
      <c r="H97" s="179"/>
      <c r="I97" s="179"/>
      <c r="J97" s="179"/>
      <c r="K97" s="179"/>
      <c r="L97" s="179"/>
      <c r="M97" s="179"/>
    </row>
    <row r="98" spans="3:13">
      <c r="C98" s="179" t="s">
        <v>118</v>
      </c>
      <c r="D98" s="179"/>
      <c r="E98" s="179"/>
      <c r="F98" s="179"/>
      <c r="G98" s="179" t="s">
        <v>146</v>
      </c>
      <c r="H98" s="179"/>
      <c r="I98" s="179"/>
      <c r="J98" s="179"/>
      <c r="K98" s="179"/>
      <c r="L98" s="179"/>
      <c r="M98" s="179"/>
    </row>
    <row r="99" spans="3:13">
      <c r="C99" s="179" t="s">
        <v>119</v>
      </c>
      <c r="D99" s="179"/>
      <c r="E99" s="179"/>
      <c r="F99" s="179"/>
      <c r="G99" s="179" t="s">
        <v>147</v>
      </c>
      <c r="H99" s="179"/>
      <c r="I99" s="179"/>
      <c r="J99" s="179"/>
      <c r="K99" s="179"/>
      <c r="L99" s="179"/>
      <c r="M99" s="179"/>
    </row>
    <row r="100" spans="3:13">
      <c r="C100" s="179" t="s">
        <v>141</v>
      </c>
      <c r="D100" s="179"/>
      <c r="E100" s="179"/>
      <c r="F100" s="179"/>
      <c r="G100" s="179" t="s">
        <v>146</v>
      </c>
      <c r="H100" s="179"/>
      <c r="I100" s="179"/>
      <c r="J100" s="179"/>
      <c r="K100" s="179"/>
      <c r="L100" s="179"/>
      <c r="M100" s="179"/>
    </row>
    <row r="101" spans="3:13">
      <c r="C101" s="179" t="s">
        <v>144</v>
      </c>
      <c r="D101" s="179"/>
      <c r="E101" s="179"/>
      <c r="F101" s="179"/>
      <c r="G101" s="179" t="s">
        <v>147</v>
      </c>
      <c r="H101" s="179"/>
      <c r="I101" s="179"/>
      <c r="J101" s="179"/>
      <c r="K101" s="179"/>
      <c r="L101" s="179"/>
      <c r="M101" s="179"/>
    </row>
    <row r="102" spans="3:13">
      <c r="C102" s="179" t="s">
        <v>142</v>
      </c>
      <c r="D102" s="179"/>
      <c r="E102" s="179"/>
      <c r="F102" s="179"/>
      <c r="G102" s="179" t="s">
        <v>146</v>
      </c>
      <c r="H102" s="179"/>
      <c r="I102" s="179"/>
      <c r="J102" s="179"/>
      <c r="K102" s="179"/>
      <c r="L102" s="179"/>
      <c r="M102" s="179"/>
    </row>
    <row r="103" spans="3:13">
      <c r="C103" s="179" t="s">
        <v>143</v>
      </c>
      <c r="D103" s="179"/>
      <c r="E103" s="179"/>
      <c r="F103" s="179"/>
      <c r="G103" s="179" t="s">
        <v>147</v>
      </c>
      <c r="H103" s="179"/>
      <c r="I103" s="179"/>
      <c r="J103" s="179"/>
      <c r="K103" s="179"/>
      <c r="L103" s="179"/>
      <c r="M103" s="179"/>
    </row>
  </sheetData>
  <mergeCells count="28">
    <mergeCell ref="C101:F101"/>
    <mergeCell ref="C102:F102"/>
    <mergeCell ref="C103:F103"/>
    <mergeCell ref="C95:F95"/>
    <mergeCell ref="C90:F90"/>
    <mergeCell ref="C91:F91"/>
    <mergeCell ref="C92:F92"/>
    <mergeCell ref="C93:F93"/>
    <mergeCell ref="C94:F94"/>
    <mergeCell ref="C96:F96"/>
    <mergeCell ref="C97:F97"/>
    <mergeCell ref="C99:F99"/>
    <mergeCell ref="C98:F98"/>
    <mergeCell ref="C100:F100"/>
    <mergeCell ref="G102:M102"/>
    <mergeCell ref="G103:M103"/>
    <mergeCell ref="G90:M90"/>
    <mergeCell ref="G91:M91"/>
    <mergeCell ref="G92:M92"/>
    <mergeCell ref="G93:M93"/>
    <mergeCell ref="G94:M94"/>
    <mergeCell ref="G95:M95"/>
    <mergeCell ref="G96:M96"/>
    <mergeCell ref="G97:M97"/>
    <mergeCell ref="G98:M98"/>
    <mergeCell ref="G99:M99"/>
    <mergeCell ref="G100:M100"/>
    <mergeCell ref="G101:M101"/>
  </mergeCells>
  <phoneticPr fontId="20" type="noConversion"/>
  <conditionalFormatting sqref="B1:P1048576">
    <cfRule type="cellIs" dxfId="155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E5D1D815-9512-4238-8F33-F6B246A7227C}">
  <sheetPr codeName="工作表3">
    <tabColor theme="3" tint="0.59999389629810485"/>
  </sheetPr>
  <dimension ref="A3:U121"/>
  <sheetViews>
    <sheetView topLeftCell="F1" workbookViewId="0">
      <selection activeCell="J1" sqref="J1:Q1048576"/>
    </sheetView>
  </sheetViews>
  <sheetFormatPr defaultRowHeight="16.2"/>
  <cols>
    <col min="1" max="1" width="9" style="92" bestFit="1" customWidth="1"/>
    <col min="2" max="2" width="21.109375" style="92" bestFit="1" customWidth="1"/>
    <col min="3" max="4" width="30.109375" style="92" bestFit="1" customWidth="1"/>
    <col min="5" max="8" width="37.44140625" style="92" bestFit="1" customWidth="1"/>
    <col min="9" max="9" width="8.88671875" style="92"/>
    <col min="18" max="19" width="8.88671875" style="92"/>
    <col min="20" max="21" width="9.6640625" style="92" bestFit="1" customWidth="1"/>
    <col min="22" max="16384" width="8.88671875" style="92"/>
  </cols>
  <sheetData>
    <row r="3" spans="1:21">
      <c r="A3" s="92">
        <v>1</v>
      </c>
    </row>
    <row r="4" spans="1:21">
      <c r="A4" s="101" t="str" cm="1">
        <f t="array" ref="A4:H43">_xlfn.LET(_xlpm.x, CHOOSE(A3, A44:H83,A84:H123), IF(_xlpm.x="", "", _xlpm.x))</f>
        <v>[A]</v>
      </c>
      <c r="B4" s="92" t="str">
        <v>Normal Bet BG 和 Extra Bet 選表的權重如下</v>
      </c>
      <c r="C4" s="92" t="str">
        <v/>
      </c>
      <c r="D4" s="92" t="str">
        <v/>
      </c>
      <c r="E4" s="92" t="str">
        <v/>
      </c>
      <c r="F4" s="92" t="str">
        <v/>
      </c>
      <c r="G4" s="92" t="str">
        <v/>
      </c>
      <c r="H4" s="92" t="str">
        <v/>
      </c>
      <c r="T4" s="148"/>
      <c r="U4" s="148"/>
    </row>
    <row r="5" spans="1:21">
      <c r="A5" s="92" t="str">
        <v/>
      </c>
      <c r="B5" s="168" t="str">
        <v>Table</v>
      </c>
      <c r="C5" s="168" t="str">
        <v>Normal Bet</v>
      </c>
      <c r="D5" s="168" t="str">
        <v>Extra Bet</v>
      </c>
      <c r="E5" s="92" t="str">
        <v/>
      </c>
      <c r="F5" s="92" t="str">
        <v/>
      </c>
      <c r="G5" s="92" t="str">
        <v/>
      </c>
      <c r="H5" s="92" t="str">
        <v/>
      </c>
      <c r="T5" s="148"/>
      <c r="U5" s="148"/>
    </row>
    <row r="6" spans="1:21">
      <c r="A6" s="92" t="str">
        <v/>
      </c>
      <c r="B6" s="65" t="str">
        <v>Symbol-1</v>
      </c>
      <c r="C6" s="85">
        <v>1</v>
      </c>
      <c r="D6" s="85">
        <v>1</v>
      </c>
      <c r="E6" s="92" t="str">
        <v/>
      </c>
      <c r="F6" s="92" t="str">
        <v/>
      </c>
      <c r="G6" s="92" t="str">
        <v/>
      </c>
      <c r="H6" s="92" t="str">
        <v/>
      </c>
      <c r="T6" s="148"/>
      <c r="U6" s="148"/>
    </row>
    <row r="7" spans="1:21">
      <c r="A7" s="92" t="str">
        <v/>
      </c>
      <c r="B7" s="11" t="str">
        <v>Symbol-2</v>
      </c>
      <c r="C7" s="86">
        <v>0</v>
      </c>
      <c r="D7" s="86">
        <v>0</v>
      </c>
      <c r="E7" s="92" t="str">
        <v/>
      </c>
      <c r="F7" s="92" t="str">
        <v/>
      </c>
      <c r="G7" s="92" t="str">
        <v/>
      </c>
      <c r="H7" s="92" t="str">
        <v/>
      </c>
      <c r="T7" s="148"/>
      <c r="U7" s="148"/>
    </row>
    <row r="8" spans="1:21">
      <c r="A8" s="92" t="str">
        <v/>
      </c>
      <c r="B8" s="11" t="str">
        <v>Symbol-3</v>
      </c>
      <c r="C8" s="86">
        <v>0</v>
      </c>
      <c r="D8" s="86">
        <v>0</v>
      </c>
      <c r="E8" s="92" t="str">
        <v/>
      </c>
      <c r="F8" s="92" t="str">
        <v/>
      </c>
      <c r="G8" s="92" t="str">
        <v/>
      </c>
      <c r="H8" s="92" t="str">
        <v/>
      </c>
      <c r="T8" s="148"/>
      <c r="U8" s="148"/>
    </row>
    <row r="9" spans="1:21">
      <c r="A9" s="92" t="str">
        <v/>
      </c>
      <c r="B9" s="92" t="str">
        <v/>
      </c>
      <c r="C9" s="92" t="str">
        <v/>
      </c>
      <c r="D9" s="92" t="str">
        <v/>
      </c>
      <c r="E9" s="92" t="str">
        <v/>
      </c>
      <c r="F9" s="92" t="str">
        <v/>
      </c>
      <c r="G9" s="92" t="str">
        <v/>
      </c>
      <c r="H9" s="92" t="str">
        <v/>
      </c>
      <c r="T9" s="148"/>
      <c r="U9" s="148"/>
    </row>
    <row r="10" spans="1:21">
      <c r="A10" s="92" t="str">
        <v/>
      </c>
      <c r="B10" s="92" t="str">
        <v>Normal / Extra Bet 和 Feature Buy，幾張高表、幾張低表權重如下</v>
      </c>
      <c r="C10" s="92" t="str">
        <v/>
      </c>
      <c r="D10" s="92" t="str">
        <v/>
      </c>
      <c r="E10" s="92" t="str">
        <v/>
      </c>
      <c r="F10" s="92" t="str">
        <v/>
      </c>
      <c r="G10" s="92" t="str">
        <v/>
      </c>
      <c r="H10" s="92" t="str">
        <v/>
      </c>
      <c r="T10" s="148"/>
      <c r="U10" s="148"/>
    </row>
    <row r="11" spans="1:21">
      <c r="A11" s="92" t="str">
        <v/>
      </c>
      <c r="B11" s="168" t="str">
        <v>高表場次</v>
      </c>
      <c r="C11" s="168" t="str">
        <v>低表場次</v>
      </c>
      <c r="D11" s="168" t="str">
        <v>Normal / Extra Bet</v>
      </c>
      <c r="E11" s="168" t="str">
        <v>Feature Buy</v>
      </c>
      <c r="F11" s="168" t="str">
        <v>Super Feature Buy</v>
      </c>
      <c r="G11" s="92" t="str">
        <v/>
      </c>
      <c r="H11" s="92" t="str">
        <v/>
      </c>
      <c r="T11" s="148"/>
      <c r="U11" s="148"/>
    </row>
    <row r="12" spans="1:21">
      <c r="A12" s="92" t="str">
        <v/>
      </c>
      <c r="B12" s="11">
        <v>0</v>
      </c>
      <c r="C12" s="11">
        <v>10</v>
      </c>
      <c r="D12" s="71">
        <v>0</v>
      </c>
      <c r="E12" s="71">
        <v>0</v>
      </c>
      <c r="F12" s="71">
        <v>0</v>
      </c>
      <c r="G12" s="92" t="str">
        <v/>
      </c>
      <c r="H12" s="92" t="str">
        <v/>
      </c>
      <c r="T12" s="148"/>
      <c r="U12" s="148"/>
    </row>
    <row r="13" spans="1:21">
      <c r="A13" s="92" t="str">
        <v/>
      </c>
      <c r="B13" s="11">
        <v>1</v>
      </c>
      <c r="C13" s="11">
        <v>9</v>
      </c>
      <c r="D13" s="71">
        <v>0</v>
      </c>
      <c r="E13" s="71">
        <v>0</v>
      </c>
      <c r="F13" s="71">
        <v>0</v>
      </c>
      <c r="G13" s="92" t="str">
        <v/>
      </c>
      <c r="H13" s="92" t="str">
        <v/>
      </c>
      <c r="T13" s="148"/>
      <c r="U13" s="148"/>
    </row>
    <row r="14" spans="1:21">
      <c r="A14" s="92" t="str">
        <v/>
      </c>
      <c r="B14" s="11">
        <v>2</v>
      </c>
      <c r="C14" s="11">
        <v>8</v>
      </c>
      <c r="D14" s="71">
        <v>1</v>
      </c>
      <c r="E14" s="71">
        <v>1</v>
      </c>
      <c r="F14" s="71">
        <v>1</v>
      </c>
      <c r="G14" s="92" t="str">
        <v/>
      </c>
      <c r="H14" s="92" t="str">
        <v/>
      </c>
      <c r="T14" s="148"/>
      <c r="U14" s="148"/>
    </row>
    <row r="15" spans="1:21">
      <c r="A15" s="92" t="str">
        <v/>
      </c>
      <c r="B15" s="11">
        <v>3</v>
      </c>
      <c r="C15" s="11">
        <v>7</v>
      </c>
      <c r="D15" s="71">
        <v>0</v>
      </c>
      <c r="E15" s="71">
        <v>0</v>
      </c>
      <c r="F15" s="71">
        <v>0</v>
      </c>
      <c r="G15" s="92" t="str">
        <v/>
      </c>
      <c r="H15" s="92" t="str">
        <v/>
      </c>
      <c r="T15" s="148"/>
      <c r="U15" s="148"/>
    </row>
    <row r="16" spans="1:21">
      <c r="A16" s="92" t="str">
        <v/>
      </c>
      <c r="B16" s="11">
        <v>4</v>
      </c>
      <c r="C16" s="11">
        <v>6</v>
      </c>
      <c r="D16" s="71">
        <v>0</v>
      </c>
      <c r="E16" s="71">
        <v>0</v>
      </c>
      <c r="F16" s="71">
        <v>0</v>
      </c>
      <c r="G16" s="92" t="str">
        <v/>
      </c>
      <c r="H16" s="92" t="str">
        <v/>
      </c>
      <c r="T16" s="148"/>
      <c r="U16" s="148"/>
    </row>
    <row r="17" spans="1:21">
      <c r="A17" s="92" t="str">
        <v/>
      </c>
      <c r="B17" s="11">
        <v>5</v>
      </c>
      <c r="C17" s="11">
        <v>5</v>
      </c>
      <c r="D17" s="71">
        <v>0</v>
      </c>
      <c r="E17" s="71">
        <v>0</v>
      </c>
      <c r="F17" s="71">
        <v>0</v>
      </c>
      <c r="G17" s="92" t="str">
        <v/>
      </c>
      <c r="H17" s="92" t="str">
        <v/>
      </c>
      <c r="T17" s="148"/>
      <c r="U17" s="148"/>
    </row>
    <row r="18" spans="1:21">
      <c r="A18" s="92" t="str">
        <v/>
      </c>
      <c r="B18" s="11">
        <v>6</v>
      </c>
      <c r="C18" s="11">
        <v>4</v>
      </c>
      <c r="D18" s="71">
        <v>0</v>
      </c>
      <c r="E18" s="71">
        <v>0</v>
      </c>
      <c r="F18" s="71">
        <v>0</v>
      </c>
      <c r="G18" s="92" t="str">
        <v/>
      </c>
      <c r="H18" s="92" t="str">
        <v/>
      </c>
    </row>
    <row r="19" spans="1:21">
      <c r="A19" s="92" t="str">
        <v/>
      </c>
      <c r="B19" s="11">
        <v>7</v>
      </c>
      <c r="C19" s="11">
        <v>3</v>
      </c>
      <c r="D19" s="71">
        <v>0</v>
      </c>
      <c r="E19" s="71">
        <v>0</v>
      </c>
      <c r="F19" s="71">
        <v>0</v>
      </c>
      <c r="G19" s="92" t="str">
        <v/>
      </c>
      <c r="H19" s="92" t="str">
        <v/>
      </c>
    </row>
    <row r="20" spans="1:21">
      <c r="A20" s="92" t="str">
        <v/>
      </c>
      <c r="B20" s="11">
        <v>8</v>
      </c>
      <c r="C20" s="11">
        <v>2</v>
      </c>
      <c r="D20" s="71">
        <v>0</v>
      </c>
      <c r="E20" s="71">
        <v>0</v>
      </c>
      <c r="F20" s="71">
        <v>0</v>
      </c>
      <c r="G20" s="92" t="str">
        <v/>
      </c>
      <c r="H20" s="92" t="str">
        <v/>
      </c>
    </row>
    <row r="21" spans="1:21">
      <c r="A21" s="92" t="str">
        <v/>
      </c>
      <c r="B21" s="11">
        <v>9</v>
      </c>
      <c r="C21" s="11">
        <v>1</v>
      </c>
      <c r="D21" s="71">
        <v>0</v>
      </c>
      <c r="E21" s="71">
        <v>0</v>
      </c>
      <c r="F21" s="71">
        <v>0</v>
      </c>
      <c r="G21" s="92" t="str">
        <v/>
      </c>
      <c r="H21" s="92" t="str">
        <v/>
      </c>
    </row>
    <row r="22" spans="1:21">
      <c r="A22" s="92" t="str">
        <v/>
      </c>
      <c r="B22" s="11">
        <v>10</v>
      </c>
      <c r="C22" s="11">
        <v>0</v>
      </c>
      <c r="D22" s="71">
        <v>0</v>
      </c>
      <c r="E22" s="71">
        <v>0</v>
      </c>
      <c r="F22" s="71">
        <v>0</v>
      </c>
      <c r="G22" s="92" t="str">
        <v/>
      </c>
      <c r="H22" s="92" t="str">
        <v/>
      </c>
    </row>
    <row r="23" spans="1:21">
      <c r="A23" s="92" t="str">
        <v/>
      </c>
      <c r="B23" s="92" t="str">
        <v/>
      </c>
      <c r="C23" s="92" t="str">
        <v/>
      </c>
      <c r="D23" s="92" t="str">
        <v/>
      </c>
      <c r="E23" s="92" t="str">
        <v/>
      </c>
      <c r="F23" s="92" t="str">
        <v/>
      </c>
      <c r="G23" s="92" t="str">
        <v/>
      </c>
      <c r="H23" s="92" t="str">
        <v/>
      </c>
    </row>
    <row r="24" spans="1:21">
      <c r="A24" s="92" t="str">
        <v/>
      </c>
      <c r="B24" s="92" t="str">
        <v>Free Game 和 Feature Buy C2 上的倍數權重如下</v>
      </c>
      <c r="C24" s="92" t="str">
        <v/>
      </c>
      <c r="D24" s="92" t="str">
        <v/>
      </c>
      <c r="E24" s="92" t="str">
        <v/>
      </c>
      <c r="F24" s="92" t="str">
        <v/>
      </c>
      <c r="G24" s="92" t="str">
        <v/>
      </c>
      <c r="H24" s="92" t="str">
        <v/>
      </c>
    </row>
    <row r="25" spans="1:21">
      <c r="A25" s="92" t="str">
        <v/>
      </c>
      <c r="B25" s="166" t="str">
        <v>C2 Multiplier</v>
      </c>
      <c r="C25" s="106" t="str">
        <v>Weight</v>
      </c>
      <c r="D25" s="107" t="str">
        <v/>
      </c>
      <c r="E25" s="107" t="str">
        <v/>
      </c>
      <c r="F25" s="107" t="str">
        <v/>
      </c>
      <c r="G25" s="107" t="str">
        <v/>
      </c>
      <c r="H25" s="107" t="str">
        <v/>
      </c>
    </row>
    <row r="26" spans="1:21">
      <c r="A26" s="92" t="str">
        <v/>
      </c>
      <c r="B26" s="167" t="str">
        <v/>
      </c>
      <c r="C26" s="168" t="str">
        <v>Free Game Symbol (1)</v>
      </c>
      <c r="D26" s="168" t="str">
        <v>Free Game Symbol (2)</v>
      </c>
      <c r="E26" s="168" t="str">
        <v>Buy Feature FG Symbol (1)</v>
      </c>
      <c r="F26" s="168" t="str">
        <v>Buy Feature FG Symbol (2)</v>
      </c>
      <c r="G26" s="168" t="str">
        <v>Super Feature FG Symbol (1)</v>
      </c>
      <c r="H26" s="168" t="str">
        <v>Super Feature FG Symbol (2)</v>
      </c>
    </row>
    <row r="27" spans="1:21">
      <c r="A27" s="92">
        <v>2</v>
      </c>
      <c r="B27" s="34" t="str">
        <v>2x</v>
      </c>
      <c r="C27" s="91">
        <v>9500</v>
      </c>
      <c r="D27" s="91">
        <v>9500</v>
      </c>
      <c r="E27" s="91">
        <v>1</v>
      </c>
      <c r="F27" s="91">
        <v>1</v>
      </c>
      <c r="G27" s="91">
        <v>0</v>
      </c>
      <c r="H27" s="91">
        <v>0</v>
      </c>
    </row>
    <row r="28" spans="1:21">
      <c r="A28" s="92">
        <v>3</v>
      </c>
      <c r="B28" s="34" t="str">
        <v>3x</v>
      </c>
      <c r="C28" s="91">
        <v>8600</v>
      </c>
      <c r="D28" s="91">
        <v>8600</v>
      </c>
      <c r="E28" s="91">
        <v>0</v>
      </c>
      <c r="F28" s="91">
        <v>0</v>
      </c>
      <c r="G28" s="91">
        <v>0</v>
      </c>
      <c r="H28" s="91">
        <v>0</v>
      </c>
    </row>
    <row r="29" spans="1:21">
      <c r="A29" s="92">
        <v>4</v>
      </c>
      <c r="B29" s="34" t="str">
        <v>4x</v>
      </c>
      <c r="C29" s="91">
        <v>6200</v>
      </c>
      <c r="D29" s="91">
        <v>6200</v>
      </c>
      <c r="E29" s="91">
        <v>0</v>
      </c>
      <c r="F29" s="91">
        <v>0</v>
      </c>
      <c r="G29" s="91">
        <v>0</v>
      </c>
      <c r="H29" s="91">
        <v>0</v>
      </c>
    </row>
    <row r="30" spans="1:21">
      <c r="A30" s="92">
        <v>5</v>
      </c>
      <c r="B30" s="34" t="str">
        <v>5x</v>
      </c>
      <c r="C30" s="91">
        <v>7900</v>
      </c>
      <c r="D30" s="91">
        <v>7900</v>
      </c>
      <c r="E30" s="91">
        <v>0</v>
      </c>
      <c r="F30" s="91">
        <v>0</v>
      </c>
      <c r="G30" s="91">
        <v>0</v>
      </c>
      <c r="H30" s="91">
        <v>0</v>
      </c>
    </row>
    <row r="31" spans="1:21">
      <c r="A31" s="92">
        <v>6</v>
      </c>
      <c r="B31" s="34" t="str">
        <v>6x</v>
      </c>
      <c r="C31" s="91">
        <v>7100</v>
      </c>
      <c r="D31" s="91">
        <v>7100</v>
      </c>
      <c r="E31" s="91">
        <v>0</v>
      </c>
      <c r="F31" s="91">
        <v>0</v>
      </c>
      <c r="G31" s="91">
        <v>0</v>
      </c>
      <c r="H31" s="91">
        <v>0</v>
      </c>
    </row>
    <row r="32" spans="1:21">
      <c r="A32" s="92">
        <v>8</v>
      </c>
      <c r="B32" s="34" t="str">
        <v>8x</v>
      </c>
      <c r="C32" s="91">
        <v>10400</v>
      </c>
      <c r="D32" s="91">
        <v>10400</v>
      </c>
      <c r="E32" s="91">
        <v>0</v>
      </c>
      <c r="F32" s="91">
        <v>0</v>
      </c>
      <c r="G32" s="91">
        <v>0</v>
      </c>
      <c r="H32" s="91">
        <v>0</v>
      </c>
    </row>
    <row r="33" spans="1:8">
      <c r="A33" s="92">
        <v>10</v>
      </c>
      <c r="B33" s="34" t="str">
        <v>10x</v>
      </c>
      <c r="C33" s="91">
        <v>9900</v>
      </c>
      <c r="D33" s="91">
        <v>9900</v>
      </c>
      <c r="E33" s="91">
        <v>0</v>
      </c>
      <c r="F33" s="91">
        <v>0</v>
      </c>
      <c r="G33" s="91">
        <v>0</v>
      </c>
      <c r="H33" s="91">
        <v>0</v>
      </c>
    </row>
    <row r="34" spans="1:8">
      <c r="A34" s="92">
        <v>12</v>
      </c>
      <c r="B34" s="34" t="str">
        <v>12x</v>
      </c>
      <c r="C34" s="91">
        <v>9700</v>
      </c>
      <c r="D34" s="91">
        <v>9700</v>
      </c>
      <c r="E34" s="91">
        <v>0</v>
      </c>
      <c r="F34" s="91">
        <v>0</v>
      </c>
      <c r="G34" s="91">
        <v>0</v>
      </c>
      <c r="H34" s="91">
        <v>0</v>
      </c>
    </row>
    <row r="35" spans="1:8">
      <c r="A35" s="92">
        <v>15</v>
      </c>
      <c r="B35" s="34" t="str">
        <v>15x</v>
      </c>
      <c r="C35" s="91">
        <v>5900</v>
      </c>
      <c r="D35" s="91">
        <v>5900</v>
      </c>
      <c r="E35" s="91">
        <v>0</v>
      </c>
      <c r="F35" s="91">
        <v>0</v>
      </c>
      <c r="G35" s="91">
        <v>0</v>
      </c>
      <c r="H35" s="91">
        <v>0</v>
      </c>
    </row>
    <row r="36" spans="1:8">
      <c r="A36" s="92">
        <v>20</v>
      </c>
      <c r="B36" s="34" t="str">
        <v>20x</v>
      </c>
      <c r="C36" s="91">
        <v>2400</v>
      </c>
      <c r="D36" s="91">
        <v>2400</v>
      </c>
      <c r="E36" s="91">
        <v>0</v>
      </c>
      <c r="F36" s="91">
        <v>0</v>
      </c>
      <c r="G36" s="91">
        <v>407</v>
      </c>
      <c r="H36" s="91">
        <v>407</v>
      </c>
    </row>
    <row r="37" spans="1:8">
      <c r="A37" s="92">
        <v>25</v>
      </c>
      <c r="B37" s="34" t="str">
        <v>25x</v>
      </c>
      <c r="C37" s="91">
        <v>700</v>
      </c>
      <c r="D37" s="91">
        <v>700</v>
      </c>
      <c r="E37" s="91">
        <v>0</v>
      </c>
      <c r="F37" s="91">
        <v>0</v>
      </c>
      <c r="G37" s="91">
        <v>1010</v>
      </c>
      <c r="H37" s="91">
        <v>1010</v>
      </c>
    </row>
    <row r="38" spans="1:8">
      <c r="A38" s="92">
        <v>50</v>
      </c>
      <c r="B38" s="34" t="str">
        <v>50x</v>
      </c>
      <c r="C38" s="91">
        <v>900</v>
      </c>
      <c r="D38" s="91">
        <v>900</v>
      </c>
      <c r="E38" s="91">
        <v>0</v>
      </c>
      <c r="F38" s="91">
        <v>0</v>
      </c>
      <c r="G38" s="91">
        <v>254</v>
      </c>
      <c r="H38" s="91">
        <v>254</v>
      </c>
    </row>
    <row r="39" spans="1:8">
      <c r="A39" s="92">
        <v>100</v>
      </c>
      <c r="B39" s="34" t="str">
        <v>100x</v>
      </c>
      <c r="C39" s="91">
        <v>100</v>
      </c>
      <c r="D39" s="91">
        <v>100</v>
      </c>
      <c r="E39" s="91">
        <v>0</v>
      </c>
      <c r="F39" s="91">
        <v>0</v>
      </c>
      <c r="G39" s="91">
        <v>44</v>
      </c>
      <c r="H39" s="91">
        <v>44</v>
      </c>
    </row>
    <row r="40" spans="1:8">
      <c r="A40" s="92">
        <v>1000</v>
      </c>
      <c r="B40" s="34" t="str">
        <v>1000x</v>
      </c>
      <c r="C40" s="91">
        <v>1</v>
      </c>
      <c r="D40" s="91">
        <v>1</v>
      </c>
      <c r="E40" s="91">
        <v>0</v>
      </c>
      <c r="F40" s="91">
        <v>0</v>
      </c>
      <c r="G40" s="91">
        <v>38</v>
      </c>
      <c r="H40" s="91">
        <v>38</v>
      </c>
    </row>
    <row r="41" spans="1:8">
      <c r="A41" s="92" t="n">
        <v>2500</v>
      </c>
      <c r="B41" s="92" t="inlineStr">
        <is>
          <t>2500x</t>
        </is>
      </c>
      <c r="C41" s="99" t="n">
        <v>1</v>
      </c>
      <c r="D41" s="99" t="n">
        <v>1</v>
      </c>
      <c r="E41" s="99" t="n">
        <v>0</v>
      </c>
      <c r="F41" s="99" t="n">
        <v>0</v>
      </c>
      <c r="G41" s="99" t="n">
        <v>0</v>
      </c>
      <c r="H41" s="99" t="n">
        <v>0</v>
      </c>
    </row>
    <row r="42" spans="1:8">
      <c r="A42" s="92" t="str">
        <v/>
      </c>
      <c r="B42" s="92" t="str">
        <v/>
      </c>
      <c r="C42" s="92" t="str">
        <v/>
      </c>
      <c r="D42" s="92" t="str">
        <v/>
      </c>
      <c r="E42" s="92" t="str">
        <v/>
      </c>
      <c r="F42" s="92" t="str">
        <v/>
      </c>
      <c r="G42" s="92" t="str">
        <v/>
      </c>
      <c r="H42" s="92" t="str">
        <v/>
      </c>
    </row>
    <row r="43" spans="1:8">
      <c r="A43" s="92" t="str">
        <v/>
      </c>
      <c r="B43" s="92" t="str">
        <v/>
      </c>
      <c r="C43" s="92" t="str">
        <v/>
      </c>
      <c r="D43" s="92" t="str">
        <v/>
      </c>
      <c r="E43" s="92" t="str">
        <v/>
      </c>
      <c r="F43" s="92" t="str">
        <v/>
      </c>
      <c r="G43" s="92" t="str">
        <v/>
      </c>
      <c r="H43" s="92" t="str">
        <v/>
      </c>
    </row>
    <row r="44" spans="1:8">
      <c r="A44" s="101" t="s">
        <v>166</v>
      </c>
      <c r="B44" s="92" t="s">
        <v>130</v>
      </c>
    </row>
    <row r="45" spans="1:8">
      <c r="B45" s="168" t="s">
        <v>110</v>
      </c>
      <c r="C45" s="168" t="s">
        <v>121</v>
      </c>
      <c r="D45" s="168" t="s">
        <v>122</v>
      </c>
    </row>
    <row r="46" spans="1:8">
      <c r="B46" s="65" t="s">
        <v>75</v>
      </c>
      <c r="C46" s="102">
        <v>1</v>
      </c>
      <c r="D46" s="102">
        <v>1</v>
      </c>
    </row>
    <row r="47" spans="1:8">
      <c r="B47" s="11" t="s">
        <v>76</v>
      </c>
      <c r="C47" s="103">
        <v>0</v>
      </c>
      <c r="D47" s="103">
        <v>0</v>
      </c>
    </row>
    <row r="48" spans="1:8">
      <c r="B48" s="11" t="s">
        <v>77</v>
      </c>
      <c r="C48" s="103">
        <v>0</v>
      </c>
      <c r="D48" s="103">
        <v>0</v>
      </c>
    </row>
    <row r="50" spans="2:6">
      <c r="B50" s="92" t="s">
        <v>131</v>
      </c>
    </row>
    <row r="51" spans="2:6">
      <c r="B51" s="168" t="s">
        <v>123</v>
      </c>
      <c r="C51" s="168" t="s">
        <v>124</v>
      </c>
      <c r="D51" s="168" t="s">
        <v>125</v>
      </c>
      <c r="E51" s="168" t="s">
        <v>126</v>
      </c>
      <c r="F51" s="168" t="s">
        <v>148</v>
      </c>
    </row>
    <row r="52" spans="2:6">
      <c r="B52" s="11">
        <v>0</v>
      </c>
      <c r="C52" s="11">
        <v>10</v>
      </c>
      <c r="D52" s="104">
        <v>0</v>
      </c>
      <c r="E52" s="104">
        <v>0</v>
      </c>
      <c r="F52" s="104">
        <v>0</v>
      </c>
    </row>
    <row r="53" spans="2:6">
      <c r="B53" s="11">
        <v>1</v>
      </c>
      <c r="C53" s="11">
        <v>9</v>
      </c>
      <c r="D53" s="104">
        <v>0</v>
      </c>
      <c r="E53" s="104">
        <v>0</v>
      </c>
      <c r="F53" s="104">
        <v>0</v>
      </c>
    </row>
    <row r="54" spans="2:6">
      <c r="B54" s="11">
        <v>2</v>
      </c>
      <c r="C54" s="11">
        <v>8</v>
      </c>
      <c r="D54" s="104">
        <v>1</v>
      </c>
      <c r="E54" s="104">
        <v>1</v>
      </c>
      <c r="F54" s="104">
        <v>1</v>
      </c>
    </row>
    <row r="55" spans="2:6">
      <c r="B55" s="11">
        <v>3</v>
      </c>
      <c r="C55" s="11">
        <v>7</v>
      </c>
      <c r="D55" s="104">
        <v>0</v>
      </c>
      <c r="E55" s="104">
        <v>0</v>
      </c>
      <c r="F55" s="104">
        <v>0</v>
      </c>
    </row>
    <row r="56" spans="2:6">
      <c r="B56" s="11">
        <v>4</v>
      </c>
      <c r="C56" s="11">
        <v>6</v>
      </c>
      <c r="D56" s="104">
        <v>0</v>
      </c>
      <c r="E56" s="104">
        <v>0</v>
      </c>
      <c r="F56" s="104">
        <v>0</v>
      </c>
    </row>
    <row r="57" spans="2:6">
      <c r="B57" s="11">
        <v>5</v>
      </c>
      <c r="C57" s="11">
        <v>5</v>
      </c>
      <c r="D57" s="104">
        <v>0</v>
      </c>
      <c r="E57" s="104">
        <v>0</v>
      </c>
      <c r="F57" s="104">
        <v>0</v>
      </c>
    </row>
    <row r="58" spans="2:6">
      <c r="B58" s="11">
        <v>6</v>
      </c>
      <c r="C58" s="11">
        <v>4</v>
      </c>
      <c r="D58" s="104">
        <v>0</v>
      </c>
      <c r="E58" s="104">
        <v>0</v>
      </c>
      <c r="F58" s="104">
        <v>0</v>
      </c>
    </row>
    <row r="59" spans="2:6">
      <c r="B59" s="11">
        <v>7</v>
      </c>
      <c r="C59" s="11">
        <v>3</v>
      </c>
      <c r="D59" s="104">
        <v>0</v>
      </c>
      <c r="E59" s="104">
        <v>0</v>
      </c>
      <c r="F59" s="104">
        <v>0</v>
      </c>
    </row>
    <row r="60" spans="2:6">
      <c r="B60" s="11">
        <v>8</v>
      </c>
      <c r="C60" s="11">
        <v>2</v>
      </c>
      <c r="D60" s="104">
        <v>0</v>
      </c>
      <c r="E60" s="104">
        <v>0</v>
      </c>
      <c r="F60" s="104">
        <v>0</v>
      </c>
    </row>
    <row r="61" spans="2:6">
      <c r="B61" s="11">
        <v>9</v>
      </c>
      <c r="C61" s="11">
        <v>1</v>
      </c>
      <c r="D61" s="104">
        <v>0</v>
      </c>
      <c r="E61" s="104">
        <v>0</v>
      </c>
      <c r="F61" s="104">
        <v>0</v>
      </c>
    </row>
    <row r="62" spans="2:6">
      <c r="B62" s="11">
        <v>10</v>
      </c>
      <c r="C62" s="11">
        <v>0</v>
      </c>
      <c r="D62" s="104">
        <v>0</v>
      </c>
      <c r="E62" s="104">
        <v>0</v>
      </c>
      <c r="F62" s="104">
        <v>0</v>
      </c>
    </row>
    <row r="64" spans="2:6">
      <c r="B64" s="92" t="s">
        <v>132</v>
      </c>
    </row>
    <row r="65" spans="1:8">
      <c r="B65" s="181" t="s">
        <v>117</v>
      </c>
      <c r="C65" s="183" t="s">
        <v>92</v>
      </c>
      <c r="D65" s="184"/>
      <c r="E65" s="184"/>
      <c r="F65" s="184"/>
      <c r="G65" s="184"/>
      <c r="H65" s="184"/>
    </row>
    <row r="66" spans="1:8">
      <c r="B66" s="182"/>
      <c r="C66" s="168" t="s">
        <v>118</v>
      </c>
      <c r="D66" s="168" t="s">
        <v>120</v>
      </c>
      <c r="E66" s="168" t="s">
        <v>167</v>
      </c>
      <c r="F66" s="168" t="s">
        <v>168</v>
      </c>
      <c r="G66" s="168" t="s">
        <v>169</v>
      </c>
      <c r="H66" s="168" t="s">
        <v>170</v>
      </c>
    </row>
    <row r="67" spans="1:8">
      <c r="A67" s="92">
        <v>2</v>
      </c>
      <c r="B67" s="34" t="s">
        <v>44</v>
      </c>
      <c r="C67" s="105">
        <v>9500</v>
      </c>
      <c r="D67" s="105">
        <v>9500</v>
      </c>
      <c r="E67" s="105">
        <v>1</v>
      </c>
      <c r="F67" s="105">
        <v>1</v>
      </c>
      <c r="G67" s="105">
        <v>0</v>
      </c>
      <c r="H67" s="105">
        <v>0</v>
      </c>
    </row>
    <row r="68" spans="1:8">
      <c r="A68" s="92">
        <v>3</v>
      </c>
      <c r="B68" s="34" t="s">
        <v>36</v>
      </c>
      <c r="C68" s="105">
        <v>8600</v>
      </c>
      <c r="D68" s="105">
        <v>8600</v>
      </c>
      <c r="E68" s="105">
        <v>0</v>
      </c>
      <c r="F68" s="105">
        <v>0</v>
      </c>
      <c r="G68" s="105">
        <v>0</v>
      </c>
      <c r="H68" s="105">
        <v>0</v>
      </c>
    </row>
    <row r="69" spans="1:8">
      <c r="A69" s="92">
        <v>4</v>
      </c>
      <c r="B69" s="34" t="s">
        <v>64</v>
      </c>
      <c r="C69" s="105">
        <v>6200</v>
      </c>
      <c r="D69" s="105">
        <v>6200</v>
      </c>
      <c r="E69" s="105">
        <v>0</v>
      </c>
      <c r="F69" s="105">
        <v>0</v>
      </c>
      <c r="G69" s="105">
        <v>0</v>
      </c>
      <c r="H69" s="105">
        <v>0</v>
      </c>
    </row>
    <row r="70" spans="1:8">
      <c r="A70" s="92">
        <v>5</v>
      </c>
      <c r="B70" s="34" t="s">
        <v>45</v>
      </c>
      <c r="C70" s="105">
        <v>7900</v>
      </c>
      <c r="D70" s="105">
        <v>7900</v>
      </c>
      <c r="E70" s="105">
        <v>0</v>
      </c>
      <c r="F70" s="105">
        <v>0</v>
      </c>
      <c r="G70" s="105">
        <v>0</v>
      </c>
      <c r="H70" s="105">
        <v>0</v>
      </c>
    </row>
    <row r="71" spans="1:8">
      <c r="A71" s="92">
        <v>6</v>
      </c>
      <c r="B71" s="34" t="s">
        <v>65</v>
      </c>
      <c r="C71" s="105">
        <v>7100</v>
      </c>
      <c r="D71" s="105">
        <v>7100</v>
      </c>
      <c r="E71" s="105">
        <v>0</v>
      </c>
      <c r="F71" s="105">
        <v>0</v>
      </c>
      <c r="G71" s="105">
        <v>0</v>
      </c>
      <c r="H71" s="105">
        <v>0</v>
      </c>
    </row>
    <row r="72" spans="1:8">
      <c r="A72" s="92">
        <v>8</v>
      </c>
      <c r="B72" s="34" t="s">
        <v>46</v>
      </c>
      <c r="C72" s="105">
        <v>10400</v>
      </c>
      <c r="D72" s="105">
        <v>10400</v>
      </c>
      <c r="E72" s="105">
        <v>0</v>
      </c>
      <c r="F72" s="105">
        <v>0</v>
      </c>
      <c r="G72" s="105">
        <v>0</v>
      </c>
      <c r="H72" s="105">
        <v>0</v>
      </c>
    </row>
    <row r="73" spans="1:8">
      <c r="A73" s="92">
        <v>10</v>
      </c>
      <c r="B73" s="34" t="s">
        <v>47</v>
      </c>
      <c r="C73" s="105">
        <v>9900</v>
      </c>
      <c r="D73" s="105">
        <v>9900</v>
      </c>
      <c r="E73" s="105">
        <v>0</v>
      </c>
      <c r="F73" s="105">
        <v>0</v>
      </c>
      <c r="G73" s="105">
        <v>0</v>
      </c>
      <c r="H73" s="105">
        <v>0</v>
      </c>
    </row>
    <row r="74" spans="1:8">
      <c r="A74" s="92">
        <v>12</v>
      </c>
      <c r="B74" s="34" t="s">
        <v>48</v>
      </c>
      <c r="C74" s="105">
        <v>9700</v>
      </c>
      <c r="D74" s="105">
        <v>9700</v>
      </c>
      <c r="E74" s="105">
        <v>0</v>
      </c>
      <c r="F74" s="105">
        <v>0</v>
      </c>
      <c r="G74" s="105">
        <v>0</v>
      </c>
      <c r="H74" s="105">
        <v>0</v>
      </c>
    </row>
    <row r="75" spans="1:8">
      <c r="A75" s="92">
        <v>15</v>
      </c>
      <c r="B75" s="34" t="s">
        <v>49</v>
      </c>
      <c r="C75" s="105">
        <v>5900</v>
      </c>
      <c r="D75" s="105">
        <v>5900</v>
      </c>
      <c r="E75" s="105">
        <v>0</v>
      </c>
      <c r="F75" s="105">
        <v>0</v>
      </c>
      <c r="G75" s="105">
        <v>0</v>
      </c>
      <c r="H75" s="105">
        <v>0</v>
      </c>
    </row>
    <row r="76" spans="1:8">
      <c r="A76" s="92">
        <v>20</v>
      </c>
      <c r="B76" s="34" t="s">
        <v>50</v>
      </c>
      <c r="C76" s="105">
        <v>2400</v>
      </c>
      <c r="D76" s="105">
        <v>2400</v>
      </c>
      <c r="E76" s="105">
        <v>0</v>
      </c>
      <c r="F76" s="105">
        <v>0</v>
      </c>
      <c r="G76" s="105">
        <v>407</v>
      </c>
      <c r="H76" s="105">
        <v>407</v>
      </c>
    </row>
    <row r="77" spans="1:8">
      <c r="A77" s="92">
        <v>25</v>
      </c>
      <c r="B77" s="34" t="s">
        <v>51</v>
      </c>
      <c r="C77" s="105">
        <v>700</v>
      </c>
      <c r="D77" s="105">
        <v>700</v>
      </c>
      <c r="E77" s="105">
        <v>0</v>
      </c>
      <c r="F77" s="105">
        <v>0</v>
      </c>
      <c r="G77" s="105">
        <v>1010</v>
      </c>
      <c r="H77" s="105">
        <v>1010</v>
      </c>
    </row>
    <row r="78" spans="1:8">
      <c r="A78" s="92">
        <v>50</v>
      </c>
      <c r="B78" s="34" t="s">
        <v>52</v>
      </c>
      <c r="C78" s="105">
        <v>900</v>
      </c>
      <c r="D78" s="105">
        <v>900</v>
      </c>
      <c r="E78" s="105">
        <v>0</v>
      </c>
      <c r="F78" s="105">
        <v>0</v>
      </c>
      <c r="G78" s="105">
        <v>254</v>
      </c>
      <c r="H78" s="105">
        <v>254</v>
      </c>
    </row>
    <row r="79" spans="1:8">
      <c r="A79" s="92">
        <v>100</v>
      </c>
      <c r="B79" s="34" t="s">
        <v>53</v>
      </c>
      <c r="C79" s="105">
        <v>100</v>
      </c>
      <c r="D79" s="105">
        <v>100</v>
      </c>
      <c r="E79" s="105">
        <v>0</v>
      </c>
      <c r="F79" s="105">
        <v>0</v>
      </c>
      <c r="G79" s="105">
        <v>44</v>
      </c>
      <c r="H79" s="105">
        <v>44</v>
      </c>
    </row>
    <row r="80" spans="1:8">
      <c r="A80" s="92">
        <v>1000</v>
      </c>
      <c r="B80" s="34" t="s">
        <v>116</v>
      </c>
      <c r="C80" s="105">
        <v>1</v>
      </c>
      <c r="D80" s="105">
        <v>1</v>
      </c>
      <c r="E80" s="105">
        <v>0</v>
      </c>
      <c r="F80" s="105">
        <v>0</v>
      </c>
      <c r="G80" s="105">
        <v>38</v>
      </c>
      <c r="H80" s="105">
        <v>38</v>
      </c>
    </row>
    <row r="81" spans="1:8">
      <c r="A81" s="92" t="n">
        <v>2500</v>
      </c>
      <c r="B81" s="34" t="inlineStr">
        <is>
          <t>2500x</t>
        </is>
      </c>
      <c r="C81" s="99" t="n">
        <v>1</v>
      </c>
      <c r="D81" s="99" t="n">
        <v>1</v>
      </c>
      <c r="E81" s="99" t="n">
        <v>0</v>
      </c>
      <c r="F81" s="99" t="n">
        <v>0</v>
      </c>
      <c r="G81" s="99" t="n">
        <v>0</v>
      </c>
      <c r="H81" s="99" t="n">
        <v>0</v>
      </c>
    </row>
    <row r="84" spans="1:8">
      <c r="A84" s="101" t="s">
        <v>171</v>
      </c>
      <c r="B84" s="92" t="s">
        <v>130</v>
      </c>
    </row>
    <row r="85" spans="1:8">
      <c r="B85" s="168" t="s">
        <v>110</v>
      </c>
      <c r="C85" s="168" t="s">
        <v>121</v>
      </c>
      <c r="D85" s="168" t="s">
        <v>122</v>
      </c>
    </row>
    <row r="86" spans="1:8">
      <c r="B86" s="65" t="s">
        <v>75</v>
      </c>
      <c r="C86" s="102">
        <v>0</v>
      </c>
      <c r="D86" s="102">
        <v>0</v>
      </c>
    </row>
    <row r="87" spans="1:8">
      <c r="B87" s="11" t="s">
        <v>76</v>
      </c>
      <c r="C87" s="103">
        <v>1</v>
      </c>
      <c r="D87" s="102">
        <v>1</v>
      </c>
    </row>
    <row r="88" spans="1:8">
      <c r="B88" s="11" t="s">
        <v>77</v>
      </c>
      <c r="C88" s="103">
        <v>0</v>
      </c>
      <c r="D88" s="103">
        <v>0</v>
      </c>
    </row>
    <row r="90" spans="1:8">
      <c r="B90" s="92" t="s">
        <v>131</v>
      </c>
    </row>
    <row r="91" spans="1:8">
      <c r="B91" s="168" t="s">
        <v>123</v>
      </c>
      <c r="C91" s="168" t="s">
        <v>124</v>
      </c>
      <c r="D91" s="168" t="s">
        <v>125</v>
      </c>
      <c r="E91" s="168" t="s">
        <v>126</v>
      </c>
      <c r="F91" s="168" t="s">
        <v>148</v>
      </c>
    </row>
    <row r="92" spans="1:8">
      <c r="B92" s="11">
        <v>0</v>
      </c>
      <c r="C92" s="11">
        <v>10</v>
      </c>
      <c r="D92" s="104"/>
      <c r="E92" s="104"/>
      <c r="F92" s="104"/>
    </row>
    <row r="93" spans="1:8">
      <c r="B93" s="11">
        <v>1</v>
      </c>
      <c r="C93" s="11">
        <v>9</v>
      </c>
      <c r="D93" s="104">
        <v>0</v>
      </c>
      <c r="E93" s="104">
        <v>0</v>
      </c>
      <c r="F93" s="104">
        <v>0</v>
      </c>
    </row>
    <row r="94" spans="1:8">
      <c r="B94" s="11">
        <v>2</v>
      </c>
      <c r="C94" s="11">
        <v>8</v>
      </c>
      <c r="D94" s="104">
        <v>0</v>
      </c>
      <c r="E94" s="104">
        <v>0</v>
      </c>
      <c r="F94" s="104">
        <v>0</v>
      </c>
    </row>
    <row r="95" spans="1:8">
      <c r="B95" s="11">
        <v>3</v>
      </c>
      <c r="C95" s="11">
        <v>7</v>
      </c>
      <c r="D95" s="104">
        <v>0</v>
      </c>
      <c r="E95" s="104">
        <v>0</v>
      </c>
      <c r="F95" s="104">
        <v>0</v>
      </c>
    </row>
    <row r="96" spans="1:8">
      <c r="B96" s="11">
        <v>4</v>
      </c>
      <c r="C96" s="11">
        <v>6</v>
      </c>
      <c r="D96" s="104">
        <v>0</v>
      </c>
      <c r="E96" s="104">
        <v>0</v>
      </c>
      <c r="F96" s="104">
        <v>0</v>
      </c>
    </row>
    <row r="97" spans="1:8">
      <c r="B97" s="11">
        <v>5</v>
      </c>
      <c r="C97" s="11">
        <v>5</v>
      </c>
      <c r="D97" s="104">
        <v>0</v>
      </c>
      <c r="E97" s="104">
        <v>0</v>
      </c>
      <c r="F97" s="104">
        <v>0</v>
      </c>
    </row>
    <row r="98" spans="1:8">
      <c r="B98" s="11">
        <v>6</v>
      </c>
      <c r="C98" s="11">
        <v>4</v>
      </c>
      <c r="D98" s="104">
        <v>0</v>
      </c>
      <c r="E98" s="104">
        <v>0</v>
      </c>
      <c r="F98" s="104">
        <v>0</v>
      </c>
    </row>
    <row r="99" spans="1:8">
      <c r="B99" s="11">
        <v>7</v>
      </c>
      <c r="C99" s="11">
        <v>3</v>
      </c>
      <c r="D99" s="104">
        <v>0</v>
      </c>
      <c r="E99" s="104">
        <v>0</v>
      </c>
      <c r="F99" s="104">
        <v>0</v>
      </c>
    </row>
    <row r="100" spans="1:8">
      <c r="B100" s="11">
        <v>8</v>
      </c>
      <c r="C100" s="11">
        <v>2</v>
      </c>
      <c r="D100" s="104">
        <v>1</v>
      </c>
      <c r="E100" s="104">
        <v>1</v>
      </c>
      <c r="F100" s="104">
        <v>1</v>
      </c>
    </row>
    <row r="101" spans="1:8">
      <c r="B101" s="11">
        <v>9</v>
      </c>
      <c r="C101" s="11">
        <v>1</v>
      </c>
      <c r="D101" s="104">
        <v>0</v>
      </c>
      <c r="E101" s="104">
        <v>0</v>
      </c>
      <c r="F101" s="104">
        <v>0</v>
      </c>
    </row>
    <row r="102" spans="1:8">
      <c r="B102" s="11">
        <v>10</v>
      </c>
      <c r="C102" s="11">
        <v>0</v>
      </c>
      <c r="D102" s="104">
        <v>0</v>
      </c>
      <c r="E102" s="104">
        <v>0</v>
      </c>
      <c r="F102" s="104">
        <v>0</v>
      </c>
    </row>
    <row r="104" spans="1:8">
      <c r="B104" s="92" t="s">
        <v>132</v>
      </c>
    </row>
    <row r="105" spans="1:8">
      <c r="B105" s="181" t="s">
        <v>117</v>
      </c>
      <c r="C105" s="183" t="s">
        <v>92</v>
      </c>
      <c r="D105" s="184"/>
      <c r="E105" s="184"/>
      <c r="F105" s="184"/>
      <c r="G105" s="184"/>
      <c r="H105" s="184"/>
    </row>
    <row r="106" spans="1:8">
      <c r="B106" s="182"/>
      <c r="C106" s="168" t="s">
        <v>118</v>
      </c>
      <c r="D106" s="168" t="s">
        <v>120</v>
      </c>
      <c r="E106" s="168" t="s">
        <v>167</v>
      </c>
      <c r="F106" s="168" t="s">
        <v>168</v>
      </c>
      <c r="G106" s="168" t="s">
        <v>169</v>
      </c>
      <c r="H106" s="168" t="s">
        <v>170</v>
      </c>
    </row>
    <row r="107" spans="1:8">
      <c r="A107" s="92">
        <v>2</v>
      </c>
      <c r="B107" s="34" t="s">
        <v>44</v>
      </c>
      <c r="C107" s="105">
        <v>20000</v>
      </c>
      <c r="D107" s="105">
        <v>20000</v>
      </c>
      <c r="E107" s="105">
        <v>1</v>
      </c>
      <c r="F107" s="105">
        <v>1</v>
      </c>
      <c r="G107" s="105">
        <v>0</v>
      </c>
      <c r="H107" s="105">
        <v>0</v>
      </c>
    </row>
    <row r="108" spans="1:8">
      <c r="A108" s="92">
        <v>3</v>
      </c>
      <c r="B108" s="34" t="s">
        <v>36</v>
      </c>
      <c r="C108" s="105">
        <v>16000</v>
      </c>
      <c r="D108" s="105">
        <v>16000</v>
      </c>
      <c r="E108" s="105">
        <v>0</v>
      </c>
      <c r="F108" s="105">
        <v>0</v>
      </c>
      <c r="G108" s="105">
        <v>0</v>
      </c>
      <c r="H108" s="105">
        <v>0</v>
      </c>
    </row>
    <row r="109" spans="1:8">
      <c r="A109" s="92">
        <v>4</v>
      </c>
      <c r="B109" s="34" t="s">
        <v>64</v>
      </c>
      <c r="C109" s="105">
        <v>12000</v>
      </c>
      <c r="D109" s="105">
        <v>12000</v>
      </c>
      <c r="E109" s="105">
        <v>0</v>
      </c>
      <c r="F109" s="105">
        <v>0</v>
      </c>
      <c r="G109" s="105">
        <v>0</v>
      </c>
      <c r="H109" s="105">
        <v>0</v>
      </c>
    </row>
    <row r="110" spans="1:8">
      <c r="A110" s="92">
        <v>5</v>
      </c>
      <c r="B110" s="34" t="s">
        <v>45</v>
      </c>
      <c r="C110" s="105">
        <v>16000</v>
      </c>
      <c r="D110" s="105">
        <v>16000</v>
      </c>
      <c r="E110" s="105">
        <v>0</v>
      </c>
      <c r="F110" s="105">
        <v>0</v>
      </c>
      <c r="G110" s="105">
        <v>0</v>
      </c>
      <c r="H110" s="105">
        <v>0</v>
      </c>
    </row>
    <row r="111" spans="1:8">
      <c r="A111" s="92">
        <v>6</v>
      </c>
      <c r="B111" s="34" t="s">
        <v>65</v>
      </c>
      <c r="C111" s="105">
        <v>14000</v>
      </c>
      <c r="D111" s="105">
        <v>14000</v>
      </c>
      <c r="E111" s="105">
        <v>0</v>
      </c>
      <c r="F111" s="105">
        <v>0</v>
      </c>
      <c r="G111" s="105">
        <v>0</v>
      </c>
      <c r="H111" s="105">
        <v>0</v>
      </c>
    </row>
    <row r="112" spans="1:8">
      <c r="A112" s="92">
        <v>8</v>
      </c>
      <c r="B112" s="34" t="s">
        <v>46</v>
      </c>
      <c r="C112" s="105">
        <v>20000</v>
      </c>
      <c r="D112" s="105">
        <v>20000</v>
      </c>
      <c r="E112" s="105">
        <v>0</v>
      </c>
      <c r="F112" s="105">
        <v>0</v>
      </c>
      <c r="G112" s="105">
        <v>0</v>
      </c>
      <c r="H112" s="105">
        <v>0</v>
      </c>
    </row>
    <row r="113" spans="1:8">
      <c r="A113" s="92">
        <v>10</v>
      </c>
      <c r="B113" s="34" t="s">
        <v>47</v>
      </c>
      <c r="C113" s="105">
        <v>20000</v>
      </c>
      <c r="D113" s="105">
        <v>40000</v>
      </c>
      <c r="E113" s="105">
        <v>0</v>
      </c>
      <c r="F113" s="105">
        <v>0</v>
      </c>
      <c r="G113" s="105">
        <v>0</v>
      </c>
      <c r="H113" s="105">
        <v>0</v>
      </c>
    </row>
    <row r="114" spans="1:8">
      <c r="A114" s="92">
        <v>12</v>
      </c>
      <c r="B114" s="34" t="s">
        <v>48</v>
      </c>
      <c r="C114" s="105">
        <v>20000</v>
      </c>
      <c r="D114" s="105">
        <v>40000</v>
      </c>
      <c r="E114" s="105">
        <v>0</v>
      </c>
      <c r="F114" s="105">
        <v>0</v>
      </c>
      <c r="G114" s="105">
        <v>0</v>
      </c>
      <c r="H114" s="105">
        <v>0</v>
      </c>
    </row>
    <row r="115" spans="1:8">
      <c r="A115" s="92">
        <v>15</v>
      </c>
      <c r="B115" s="34" t="s">
        <v>49</v>
      </c>
      <c r="C115" s="105">
        <v>6000</v>
      </c>
      <c r="D115" s="105">
        <v>12000</v>
      </c>
      <c r="E115" s="105">
        <v>0</v>
      </c>
      <c r="F115" s="105">
        <v>0</v>
      </c>
      <c r="G115" s="105">
        <v>0</v>
      </c>
      <c r="H115" s="105">
        <v>0</v>
      </c>
    </row>
    <row r="116" spans="1:8">
      <c r="A116" s="92">
        <v>20</v>
      </c>
      <c r="B116" s="34" t="s">
        <v>50</v>
      </c>
      <c r="C116" s="105">
        <v>5000</v>
      </c>
      <c r="D116" s="105">
        <v>10000</v>
      </c>
      <c r="E116" s="105">
        <v>0</v>
      </c>
      <c r="F116" s="105">
        <v>0</v>
      </c>
      <c r="G116" s="105">
        <v>10</v>
      </c>
      <c r="H116" s="105">
        <v>10</v>
      </c>
    </row>
    <row r="117" spans="1:8">
      <c r="A117" s="92">
        <v>25</v>
      </c>
      <c r="B117" s="34" t="s">
        <v>51</v>
      </c>
      <c r="C117" s="105">
        <v>1400</v>
      </c>
      <c r="D117" s="105">
        <v>2800</v>
      </c>
      <c r="E117" s="105">
        <v>0</v>
      </c>
      <c r="F117" s="105">
        <v>0</v>
      </c>
      <c r="G117" s="105">
        <v>10</v>
      </c>
      <c r="H117" s="105">
        <v>10</v>
      </c>
    </row>
    <row r="118" spans="1:8">
      <c r="A118" s="92">
        <v>50</v>
      </c>
      <c r="B118" s="34" t="s">
        <v>52</v>
      </c>
      <c r="C118" s="105">
        <v>1800</v>
      </c>
      <c r="D118" s="105">
        <v>3600</v>
      </c>
      <c r="E118" s="105">
        <v>0</v>
      </c>
      <c r="F118" s="105">
        <v>0</v>
      </c>
      <c r="G118" s="105">
        <v>10</v>
      </c>
      <c r="H118" s="105">
        <v>10</v>
      </c>
    </row>
    <row r="119" spans="1:8">
      <c r="A119" s="92">
        <v>100</v>
      </c>
      <c r="B119" s="34" t="s">
        <v>53</v>
      </c>
      <c r="C119" s="105">
        <v>200</v>
      </c>
      <c r="D119" s="105">
        <v>400</v>
      </c>
      <c r="E119" s="105">
        <v>0</v>
      </c>
      <c r="F119" s="105">
        <v>0</v>
      </c>
      <c r="G119" s="105">
        <v>10</v>
      </c>
      <c r="H119" s="105">
        <v>10</v>
      </c>
    </row>
    <row r="120" spans="1:8">
      <c r="A120" s="92">
        <v>1000</v>
      </c>
      <c r="B120" s="34" t="s">
        <v>116</v>
      </c>
      <c r="C120" s="105">
        <v>1</v>
      </c>
      <c r="D120" s="105">
        <v>1</v>
      </c>
      <c r="E120" s="105">
        <v>0</v>
      </c>
      <c r="F120" s="105">
        <v>0</v>
      </c>
      <c r="G120" s="105">
        <v>10</v>
      </c>
      <c r="H120" s="105">
        <v>10</v>
      </c>
    </row>
    <row r="121" spans="1:8">
      <c r="A121" s="92" t="n">
        <v>2500</v>
      </c>
      <c r="B121" s="34" t="inlineStr">
        <is>
          <t>2500x</t>
        </is>
      </c>
      <c r="C121" s="99" t="n">
        <v>1</v>
      </c>
      <c r="D121" s="99" t="n">
        <v>1</v>
      </c>
      <c r="E121" s="99" t="n">
        <v>0</v>
      </c>
      <c r="F121" s="99" t="n">
        <v>0</v>
      </c>
      <c r="G121" s="99" t="n">
        <v>0</v>
      </c>
      <c r="H121" s="99" t="n">
        <v>0</v>
      </c>
    </row>
  </sheetData>
  <mergeCells count="4">
    <mergeCell ref="B65:B66"/>
    <mergeCell ref="C65:H65"/>
    <mergeCell ref="B105:B106"/>
    <mergeCell ref="C105:H105"/>
  </mergeCells>
  <phoneticPr fontId="20" type="noConversion"/>
  <conditionalFormatting sqref="B1:H3 B42:H43 B126:H1048576">
    <cfRule type="cellIs" dxfId="154" priority="7" operator="equal">
      <formula>0</formula>
    </cfRule>
  </conditionalFormatting>
  <conditionalFormatting sqref="B124:H125">
    <cfRule type="cellIs" dxfId="153" priority="5" operator="equal">
      <formula>0</formula>
    </cfRule>
  </conditionalFormatting>
  <conditionalFormatting sqref="B44:H83">
    <cfRule type="cellIs" dxfId="152" priority="4" operator="equal">
      <formula>0</formula>
    </cfRule>
  </conditionalFormatting>
  <conditionalFormatting sqref="B121:H123 B116:F120 B84:H115">
    <cfRule type="cellIs" dxfId="151" priority="3" operator="equal">
      <formula>0</formula>
    </cfRule>
  </conditionalFormatting>
  <conditionalFormatting sqref="B4:H41">
    <cfRule type="cellIs" dxfId="150" priority="2" operator="equal">
      <formula>0</formula>
    </cfRule>
  </conditionalFormatting>
  <conditionalFormatting sqref="G116:H120">
    <cfRule type="cellIs" dxfId="149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5B46-5579-4C6A-8A1B-A66DCFD5F7AE}">
  <sheetPr codeName="工作表24"/>
  <dimension ref="A1:Y206"/>
  <sheetViews>
    <sheetView zoomScale="85" zoomScaleNormal="85" workbookViewId="0">
      <selection activeCell="D8" sqref="D8"/>
    </sheetView>
  </sheetViews>
  <sheetFormatPr defaultRowHeight="15.6"/>
  <cols>
    <col min="1" max="1" width="21" style="38" bestFit="1" customWidth="1"/>
    <col min="2" max="2" width="25.21875" style="38" bestFit="1" customWidth="1"/>
    <col min="3" max="4" width="19.77734375" style="1" bestFit="1" customWidth="1"/>
    <col min="5" max="6" width="16.88671875" style="1" bestFit="1" customWidth="1"/>
    <col min="7" max="7" width="13.88671875" style="1" bestFit="1" customWidth="1"/>
    <col min="8" max="8" width="9.6640625" style="1" bestFit="1" customWidth="1"/>
    <col min="9" max="9" width="15.33203125" style="1" bestFit="1" customWidth="1"/>
    <col min="10" max="10" width="16.88671875" style="1" bestFit="1" customWidth="1"/>
    <col min="11" max="11" width="11" style="38" customWidth="1"/>
    <col min="12" max="12" width="23.77734375" style="39" bestFit="1" customWidth="1"/>
    <col min="13" max="13" width="21.88671875" style="38" bestFit="1" customWidth="1"/>
    <col min="14" max="14" width="12.21875" style="38" bestFit="1" customWidth="1"/>
    <col min="15" max="16" width="21.88671875" style="38" bestFit="1" customWidth="1"/>
    <col min="17" max="18" width="17.21875" style="38" bestFit="1" customWidth="1"/>
    <col min="19" max="19" width="15.5546875" style="38" bestFit="1" customWidth="1"/>
    <col min="20" max="20" width="21.88671875" style="38" bestFit="1" customWidth="1"/>
    <col min="21" max="21" width="11.109375" style="38" bestFit="1" customWidth="1"/>
    <col min="22" max="23" width="13.109375" style="142" customWidth="1"/>
    <col min="24" max="24" width="13.109375" style="161" customWidth="1"/>
    <col min="25" max="25" width="9.5546875" style="38" customWidth="1"/>
    <col min="26" max="16384" width="8.88671875" style="37"/>
  </cols>
  <sheetData>
    <row r="1" spans="1:25">
      <c r="B1" s="155"/>
    </row>
    <row r="2" spans="1:25">
      <c r="A2" s="38" t="s">
        <v>179</v>
      </c>
      <c r="B2" s="155">
        <v>1000000000</v>
      </c>
    </row>
    <row r="3" spans="1:25">
      <c r="A3" s="38" t="s">
        <v>296</v>
      </c>
      <c r="B3" s="155">
        <v>500</v>
      </c>
      <c r="C3" s="158" t="s">
        <v>299</v>
      </c>
    </row>
    <row r="5" spans="1:25">
      <c r="M5" s="39"/>
      <c r="N5" s="39"/>
    </row>
    <row r="6" spans="1:25">
      <c r="A6" s="153"/>
      <c r="B6" s="153" t="s">
        <v>276</v>
      </c>
      <c r="C6" s="153" t="s">
        <v>266</v>
      </c>
      <c r="D6" s="153" t="s">
        <v>267</v>
      </c>
      <c r="E6" s="153" t="s">
        <v>268</v>
      </c>
      <c r="F6" s="153" t="s">
        <v>264</v>
      </c>
      <c r="G6" s="153" t="s">
        <v>265</v>
      </c>
      <c r="H6" s="37"/>
      <c r="J6" s="37"/>
      <c r="K6" s="37"/>
      <c r="M6" s="39"/>
      <c r="N6" s="39"/>
      <c r="O6" s="39"/>
      <c r="P6" s="39"/>
      <c r="Q6" s="39"/>
      <c r="R6" s="39"/>
      <c r="S6" s="39"/>
      <c r="T6" s="39"/>
    </row>
    <row r="7" spans="1:25">
      <c r="A7" s="134" t="s">
        <v>121</v>
      </c>
      <c r="B7" s="134" cm="1">
        <f t="array" ref="B7:B8">Overview!B6:B7</f>
        <v>1</v>
      </c>
      <c r="C7" s="138">
        <f>SUM(T18:T75)/B7</f>
        <v>0.76506702364273815</v>
      </c>
      <c r="D7" s="138">
        <f>SUM(T148:T204)/G7</f>
        <v>0.16495822744838534</v>
      </c>
      <c r="E7" s="172">
        <f>SUM(C7:D7)</f>
        <v>0.93002525109112355</v>
      </c>
      <c r="F7" s="140">
        <f>1-S18</f>
        <v>0.39510727400000001</v>
      </c>
      <c r="G7" s="143">
        <f>1/S75</f>
        <v>500.01450042051215</v>
      </c>
      <c r="H7" s="169">
        <f>D7*G7</f>
        <v>82.481505687857606</v>
      </c>
      <c r="M7" s="39"/>
      <c r="N7" s="39"/>
      <c r="O7" s="39"/>
      <c r="P7" s="39"/>
      <c r="Q7" s="39"/>
      <c r="R7" s="39"/>
      <c r="S7" s="39"/>
      <c r="T7" s="39"/>
    </row>
    <row r="8" spans="1:25">
      <c r="A8" s="108" t="s">
        <v>122</v>
      </c>
      <c r="B8" s="108">
        <v>1.25</v>
      </c>
      <c r="C8" s="139">
        <f>SUM(T83:T140)</f>
        <v>0.62299758592974863</v>
      </c>
      <c r="D8" s="139">
        <f>D7/B8*G7/G8</f>
        <v>0.30699279892477399</v>
      </c>
      <c r="E8" s="172">
        <f>SUM(C8:D8)</f>
        <v>0.92999038485452257</v>
      </c>
      <c r="F8" s="140">
        <f>1-S83</f>
        <v>0.39681308900000001</v>
      </c>
      <c r="G8" s="143">
        <f>1/S140</f>
        <v>214.94056141184996</v>
      </c>
      <c r="H8" s="169">
        <f>D8*G8</f>
        <v>65.985204550286085</v>
      </c>
      <c r="M8" s="39"/>
      <c r="N8" s="39"/>
      <c r="O8" s="39"/>
      <c r="P8" s="39"/>
      <c r="Q8" s="39"/>
      <c r="R8" s="39"/>
      <c r="S8" s="39"/>
      <c r="T8" s="39"/>
    </row>
    <row r="9" spans="1:25">
      <c r="C9" s="38"/>
      <c r="D9" s="38"/>
      <c r="E9" s="38"/>
      <c r="F9" s="38"/>
      <c r="G9" s="38"/>
      <c r="H9" s="38"/>
      <c r="I9" s="38"/>
      <c r="M9" s="39"/>
      <c r="N9" s="39"/>
      <c r="O9" s="39"/>
      <c r="P9" s="39"/>
      <c r="Q9" s="39"/>
      <c r="R9" s="39"/>
      <c r="S9" s="39"/>
      <c r="T9" s="39"/>
    </row>
    <row r="10" spans="1:25">
      <c r="C10" s="38"/>
      <c r="D10" s="38"/>
      <c r="E10" s="38"/>
      <c r="F10" s="38"/>
      <c r="G10" s="38"/>
      <c r="H10" s="38"/>
      <c r="I10" s="38"/>
      <c r="J10" s="38"/>
      <c r="K10" s="39"/>
      <c r="M10" s="39"/>
      <c r="N10" s="39"/>
      <c r="O10" s="39"/>
      <c r="P10" s="39"/>
      <c r="Q10" s="39"/>
      <c r="R10" s="39"/>
      <c r="S10" s="39"/>
      <c r="T10" s="39"/>
    </row>
    <row r="11" spans="1:25">
      <c r="C11" s="38"/>
      <c r="D11" s="38"/>
      <c r="E11" s="38"/>
      <c r="F11" s="38"/>
      <c r="G11" s="38"/>
      <c r="H11" s="38"/>
      <c r="I11" s="38"/>
    </row>
    <row r="12" spans="1:25">
      <c r="C12" s="38"/>
      <c r="D12" s="38"/>
      <c r="E12" s="38"/>
      <c r="F12" s="38"/>
      <c r="G12" s="38"/>
      <c r="H12" s="38"/>
      <c r="I12" s="38"/>
    </row>
    <row r="13" spans="1:25" s="127" customFormat="1">
      <c r="A13" s="188" t="s">
        <v>297</v>
      </c>
      <c r="B13" s="188"/>
      <c r="C13" s="188"/>
      <c r="D13" s="188"/>
      <c r="E13" s="188"/>
      <c r="F13" s="188"/>
      <c r="G13" s="123"/>
      <c r="H13" s="123"/>
      <c r="I13" s="123"/>
      <c r="J13" s="123"/>
      <c r="K13" s="124"/>
      <c r="L13" s="125"/>
      <c r="M13" s="124"/>
      <c r="N13" s="126"/>
      <c r="O13" s="126"/>
      <c r="P13" s="124"/>
      <c r="Q13" s="124"/>
      <c r="R13" s="124"/>
      <c r="S13" s="124"/>
      <c r="T13" s="124"/>
      <c r="U13" s="124"/>
      <c r="V13" s="126"/>
      <c r="W13" s="126"/>
      <c r="X13" s="162"/>
      <c r="Y13" s="124"/>
    </row>
    <row r="15" spans="1:25">
      <c r="W15" s="144"/>
    </row>
    <row r="16" spans="1:25" ht="16.2" customHeight="1">
      <c r="A16" s="186" t="s">
        <v>172</v>
      </c>
      <c r="B16" s="186" t="s">
        <v>173</v>
      </c>
      <c r="C16" s="186" t="s">
        <v>174</v>
      </c>
      <c r="D16" s="186"/>
      <c r="E16" s="186" t="s">
        <v>175</v>
      </c>
      <c r="F16" s="186"/>
      <c r="G16" s="186" t="s">
        <v>176</v>
      </c>
      <c r="H16" s="186"/>
      <c r="I16" s="186" t="s">
        <v>298</v>
      </c>
      <c r="J16" s="186"/>
      <c r="K16" s="5"/>
      <c r="L16" s="186" t="s">
        <v>178</v>
      </c>
      <c r="M16" s="186" t="s">
        <v>300</v>
      </c>
      <c r="N16" s="186" t="s">
        <v>182</v>
      </c>
      <c r="O16" s="186" t="s">
        <v>183</v>
      </c>
      <c r="P16" s="186" t="s">
        <v>184</v>
      </c>
      <c r="Q16" s="186" t="s">
        <v>185</v>
      </c>
      <c r="R16" s="186" t="s">
        <v>186</v>
      </c>
      <c r="S16" s="186" t="s">
        <v>187</v>
      </c>
      <c r="T16" s="186" t="s">
        <v>177</v>
      </c>
      <c r="U16" s="160"/>
      <c r="V16" s="187" t="s">
        <v>302</v>
      </c>
      <c r="W16" s="187" t="s">
        <v>303</v>
      </c>
      <c r="X16" s="185" t="s">
        <v>304</v>
      </c>
      <c r="Y16" s="160"/>
    </row>
    <row r="17" spans="1:25">
      <c r="A17" s="186"/>
      <c r="B17" s="186"/>
      <c r="C17" s="159" t="s">
        <v>180</v>
      </c>
      <c r="D17" s="159" t="s">
        <v>181</v>
      </c>
      <c r="E17" s="159" t="s">
        <v>180</v>
      </c>
      <c r="F17" s="159" t="s">
        <v>181</v>
      </c>
      <c r="G17" s="159" t="s">
        <v>180</v>
      </c>
      <c r="H17" s="159" t="s">
        <v>181</v>
      </c>
      <c r="I17" s="159" t="s">
        <v>180</v>
      </c>
      <c r="J17" s="159" t="s">
        <v>181</v>
      </c>
      <c r="K17" s="5"/>
      <c r="L17" s="186"/>
      <c r="M17" s="186"/>
      <c r="N17" s="186"/>
      <c r="O17" s="186"/>
      <c r="P17" s="186"/>
      <c r="Q17" s="186"/>
      <c r="R17" s="186"/>
      <c r="S17" s="186"/>
      <c r="T17" s="186"/>
      <c r="V17" s="187"/>
      <c r="W17" s="187"/>
      <c r="X17" s="185"/>
      <c r="Y17" s="5"/>
    </row>
    <row r="18" spans="1:25">
      <c r="A18" s="108">
        <v>-1</v>
      </c>
      <c r="B18" s="108">
        <v>0</v>
      </c>
      <c r="C18" s="109" cm="1">
        <f t="array" ref="C18:C75">工作表1!D2:D59</f>
        <v>55325589</v>
      </c>
      <c r="D18" s="109" cm="1">
        <f t="array" ref="D18:D75">工作表1!I2:I59</f>
        <v>56174458</v>
      </c>
      <c r="E18" s="109" cm="1">
        <f t="array" ref="E18:E75">工作表1!F2:F59</f>
        <v>0</v>
      </c>
      <c r="F18" s="109" cm="1">
        <f t="array" ref="F18:F75">工作表1!K2:K59</f>
        <v>0</v>
      </c>
      <c r="G18" s="110" cm="1">
        <f t="array" ref="G18:G74">_xlfn.LET(_xlpm.x, C18:C74, _xlpm.x/SUM(_xlpm.x))</f>
        <v>0.55508811374408418</v>
      </c>
      <c r="H18" s="110" cm="1">
        <f t="array" ref="H18:H74">_xlfn.LET(_xlpm.x, D18:D74, _xlpm.x/SUM(_xlpm.x))</f>
        <v>0.56355133120335121</v>
      </c>
      <c r="I18" s="157" cm="1">
        <f t="array" ref="I18:I74">_xlfn.LET(_xlpm.x, E18:E74/C18:C74/B3, IFERROR(_xlpm.x, 0))</f>
        <v>0</v>
      </c>
      <c r="J18" s="157" cm="1">
        <f t="array" ref="J18:J74">_xlfn.LET(_xlpm.x, F18:F74/D18:D74/B3, IFERROR(_xlpm.x, 0))</f>
        <v>0</v>
      </c>
      <c r="L18" s="111" t="str">
        <f>"("&amp;$A18&amp;", "&amp;$B18&amp;"]"</f>
        <v>(-1, 0]</v>
      </c>
      <c r="M18" s="112" t="s">
        <v>181</v>
      </c>
      <c r="N18" s="113">
        <v>1</v>
      </c>
      <c r="O18" s="110">
        <f t="shared" ref="O18:O68" si="0">_xlfn.SINGLE(_xlfn.XLOOKUP(M18, $G$17:$H$17, G18:H18))</f>
        <v>0.56355133120335121</v>
      </c>
      <c r="P18" s="114" cm="1">
        <f t="array" ref="P18:P75">O18:O75*N18:N75</f>
        <v>0.56355133120335121</v>
      </c>
      <c r="Q18" s="114" cm="1">
        <f t="array" ref="Q18:Q74">P18:P74/SUM(_xlfn.ANCHORARRAY(P18))</f>
        <v>0.60474652506418947</v>
      </c>
      <c r="R18" s="154">
        <f>B2-SUM(_xlfn.ANCHORARRAY(R19))</f>
        <v>604892726</v>
      </c>
      <c r="S18" s="110" cm="1">
        <f t="array" ref="S18:S75">_xlfn.LET(_xlpm.x, R18:R75, _xlpm.x/SUM(_xlpm.x))</f>
        <v>0.60489272599999999</v>
      </c>
      <c r="T18" s="116">
        <f>_xlfn.LET(_xlpm.x, _xlfn.XLOOKUP(M18, $I$17:$J$17, I18:J18), IF(ISERROR(_xlpm.x), 0, _xlpm.x) * S18)/Overview!$B$7</f>
        <v>0</v>
      </c>
      <c r="U18" s="118"/>
      <c r="V18" s="110" cm="1">
        <f t="array" ref="V18:V75">_xlfn.LET(_xlpm.x, R18:R75, _xlpm.x/SUM(_xlpm.x))</f>
        <v>0.60489272599999999</v>
      </c>
      <c r="W18" s="110">
        <v>0.56983153400227404</v>
      </c>
      <c r="X18" s="163" cm="1">
        <f t="array" ref="X18:X75">_xlfn.LET(_xlpm.x, ROUND(W18:W75/_xlfn.ANCHORARRAY(V18), 2), IFERROR(_xlpm.x, 0))</f>
        <v>0.94</v>
      </c>
      <c r="Y18" s="120"/>
    </row>
    <row r="19" spans="1:25">
      <c r="A19" s="108">
        <v>0</v>
      </c>
      <c r="B19" s="108">
        <v>1</v>
      </c>
      <c r="C19" s="109">
        <v>24069989</v>
      </c>
      <c r="D19" s="109">
        <v>14293217</v>
      </c>
      <c r="E19" s="109">
        <v>6484275025</v>
      </c>
      <c r="F19" s="109">
        <v>3231900200</v>
      </c>
      <c r="G19" s="110">
        <v>0.24149701852881955</v>
      </c>
      <c r="H19" s="110">
        <v>0.14339188581985732</v>
      </c>
      <c r="I19" s="157">
        <v>0.53878504265207594</v>
      </c>
      <c r="J19" s="157">
        <v>0.45222852210247699</v>
      </c>
      <c r="L19" s="111" t="str">
        <f t="shared" ref="L19:L74" si="1">"("&amp;$A19&amp;", "&amp;$B19&amp;"]"</f>
        <v>(0, 1]</v>
      </c>
      <c r="M19" s="112" t="s">
        <v>181</v>
      </c>
      <c r="N19" s="113">
        <v>1.4</v>
      </c>
      <c r="O19" s="110">
        <f t="shared" si="0"/>
        <v>0.14339188581985732</v>
      </c>
      <c r="P19" s="114">
        <v>0.20074864014780022</v>
      </c>
      <c r="Q19" s="114">
        <v>0.21542322024422125</v>
      </c>
      <c r="R19" s="115" cm="1">
        <f t="array" ref="R19:R75">INT(Q19:Q75*$B$2)</f>
        <v>215423220</v>
      </c>
      <c r="S19" s="110">
        <v>0.21542322</v>
      </c>
      <c r="T19" s="116">
        <f t="shared" ref="T19:T75" si="2">_xlfn.LET(_xlpm.x, _xlfn.XLOOKUP(M19, $I$17:$J$17, I19:J19),_xlfn.SINGLE( IF(ISERROR(_xlfn.SINGLE(_xlpm.x)), 0, _xlpm.x)) * S19)</f>
        <v>9.7420524407156761E-2</v>
      </c>
      <c r="U19" s="118"/>
      <c r="V19" s="110">
        <v>0.21542322</v>
      </c>
      <c r="W19" s="110">
        <v>0.22894175028424299</v>
      </c>
      <c r="X19" s="163">
        <v>1.06</v>
      </c>
      <c r="Y19" s="120"/>
    </row>
    <row r="20" spans="1:25">
      <c r="A20" s="108">
        <v>1</v>
      </c>
      <c r="B20" s="108">
        <v>2</v>
      </c>
      <c r="C20" s="109">
        <v>10599327</v>
      </c>
      <c r="D20" s="109">
        <v>7577504</v>
      </c>
      <c r="E20" s="109">
        <v>7916648100</v>
      </c>
      <c r="F20" s="109">
        <v>6307987850</v>
      </c>
      <c r="G20" s="110">
        <v>0.10634428910258403</v>
      </c>
      <c r="H20" s="110">
        <v>7.6018756894792275E-2</v>
      </c>
      <c r="I20" s="157">
        <v>1.4938020310157429</v>
      </c>
      <c r="J20" s="157">
        <v>1.6649249805740782</v>
      </c>
      <c r="L20" s="111" t="str">
        <f t="shared" si="1"/>
        <v>(1, 2]</v>
      </c>
      <c r="M20" s="112" t="s">
        <v>181</v>
      </c>
      <c r="N20" s="113">
        <v>0.73</v>
      </c>
      <c r="O20" s="110">
        <f t="shared" si="0"/>
        <v>7.6018756894792275E-2</v>
      </c>
      <c r="P20" s="114">
        <v>5.5493692533198358E-2</v>
      </c>
      <c r="Q20" s="114">
        <v>5.9550241236716463E-2</v>
      </c>
      <c r="R20" s="115">
        <v>59550241</v>
      </c>
      <c r="S20" s="110">
        <v>5.9550240999999997E-2</v>
      </c>
      <c r="T20" s="116">
        <f t="shared" si="2"/>
        <v>9.9146683840106678E-2</v>
      </c>
      <c r="U20" s="118"/>
      <c r="V20" s="110">
        <v>5.9550240999999997E-2</v>
      </c>
      <c r="W20" s="110">
        <v>8.5450600095117804E-2</v>
      </c>
      <c r="X20" s="163">
        <v>1.43</v>
      </c>
      <c r="Y20" s="120"/>
    </row>
    <row r="21" spans="1:25">
      <c r="A21" s="108">
        <v>2</v>
      </c>
      <c r="B21" s="108">
        <v>3</v>
      </c>
      <c r="C21" s="109">
        <v>4317872</v>
      </c>
      <c r="D21" s="109">
        <v>8212762</v>
      </c>
      <c r="E21" s="109">
        <v>5365074350</v>
      </c>
      <c r="F21" s="109">
        <v>10557718000</v>
      </c>
      <c r="G21" s="110">
        <v>4.3321715451929421E-2</v>
      </c>
      <c r="H21" s="110">
        <v>8.2391768834802065E-2</v>
      </c>
      <c r="I21" s="157">
        <v>2.4850548371975822</v>
      </c>
      <c r="J21" s="157">
        <v>2.5710517363099039</v>
      </c>
      <c r="L21" s="111" t="str">
        <f t="shared" si="1"/>
        <v>(2, 3]</v>
      </c>
      <c r="M21" s="112" t="s">
        <v>181</v>
      </c>
      <c r="N21" s="113">
        <v>0.44</v>
      </c>
      <c r="O21" s="110">
        <f t="shared" si="0"/>
        <v>8.2391768834802065E-2</v>
      </c>
      <c r="P21" s="114">
        <v>3.6252378287312911E-2</v>
      </c>
      <c r="Q21" s="114">
        <v>3.8902400865155798E-2</v>
      </c>
      <c r="R21" s="115">
        <v>38902400</v>
      </c>
      <c r="S21" s="110">
        <v>3.8902399999999997E-2</v>
      </c>
      <c r="T21" s="116">
        <f t="shared" si="2"/>
        <v>0.1000200830666224</v>
      </c>
      <c r="U21" s="118"/>
      <c r="V21" s="110">
        <v>3.8902399999999997E-2</v>
      </c>
      <c r="W21" s="110">
        <v>3.8785623892093897E-2</v>
      </c>
      <c r="X21" s="163">
        <v>1</v>
      </c>
      <c r="Y21" s="120"/>
    </row>
    <row r="22" spans="1:25">
      <c r="A22" s="108">
        <v>3</v>
      </c>
      <c r="B22" s="108">
        <v>4</v>
      </c>
      <c r="C22" s="109">
        <v>2319169</v>
      </c>
      <c r="D22" s="109">
        <v>3584475</v>
      </c>
      <c r="E22" s="109">
        <v>4053262600</v>
      </c>
      <c r="F22" s="109">
        <v>6293472375</v>
      </c>
      <c r="G22" s="110">
        <v>2.3268494180220187E-2</v>
      </c>
      <c r="H22" s="110">
        <v>3.5960038242204895E-2</v>
      </c>
      <c r="I22" s="157">
        <v>3.495443928407115</v>
      </c>
      <c r="J22" s="157">
        <v>3.5115169585504153</v>
      </c>
      <c r="L22" s="111" t="str">
        <f t="shared" si="1"/>
        <v>(3, 4]</v>
      </c>
      <c r="M22" s="112" t="s">
        <v>181</v>
      </c>
      <c r="N22" s="113">
        <v>0.73</v>
      </c>
      <c r="O22" s="110">
        <f t="shared" si="0"/>
        <v>3.5960038242204895E-2</v>
      </c>
      <c r="P22" s="114">
        <v>2.6250827916809574E-2</v>
      </c>
      <c r="Q22" s="114">
        <v>2.8169744411481575E-2</v>
      </c>
      <c r="R22" s="115">
        <v>28169744</v>
      </c>
      <c r="S22" s="110">
        <v>2.8169744E-2</v>
      </c>
      <c r="T22" s="116">
        <f t="shared" si="2"/>
        <v>9.8918533774023806E-2</v>
      </c>
      <c r="U22" s="118"/>
      <c r="V22" s="110">
        <v>2.8169744E-2</v>
      </c>
      <c r="W22" s="110">
        <v>3.1936909092396298E-2</v>
      </c>
      <c r="X22" s="163">
        <v>1.1299999999999999</v>
      </c>
      <c r="Y22" s="120"/>
    </row>
    <row r="23" spans="1:25">
      <c r="A23" s="108">
        <v>4</v>
      </c>
      <c r="B23" s="108">
        <v>5</v>
      </c>
      <c r="C23" s="109">
        <v>1225076</v>
      </c>
      <c r="D23" s="109">
        <v>2870564</v>
      </c>
      <c r="E23" s="109">
        <v>2763500775</v>
      </c>
      <c r="F23" s="109">
        <v>6548399325</v>
      </c>
      <c r="G23" s="110">
        <v>1.2291330979470416E-2</v>
      </c>
      <c r="H23" s="110">
        <v>2.8797966568799235E-2</v>
      </c>
      <c r="I23" s="157">
        <v>4.5115580992526176</v>
      </c>
      <c r="J23" s="157">
        <v>4.5624478848059127</v>
      </c>
      <c r="L23" s="111" t="str">
        <f t="shared" si="1"/>
        <v>(4, 5]</v>
      </c>
      <c r="M23" s="112" t="s">
        <v>181</v>
      </c>
      <c r="N23" s="113">
        <v>0.52</v>
      </c>
      <c r="O23" s="110">
        <f t="shared" si="0"/>
        <v>2.8797966568799235E-2</v>
      </c>
      <c r="P23" s="114">
        <v>1.4974942615775602E-2</v>
      </c>
      <c r="Q23" s="114">
        <v>1.6069600067466022E-2</v>
      </c>
      <c r="R23" s="115">
        <v>16069600</v>
      </c>
      <c r="S23" s="110">
        <v>1.60696E-2</v>
      </c>
      <c r="T23" s="116">
        <f t="shared" si="2"/>
        <v>7.33167125296771E-2</v>
      </c>
      <c r="U23" s="118"/>
      <c r="V23" s="110">
        <v>1.60696E-2</v>
      </c>
      <c r="W23" s="110">
        <v>1.48227174943122E-2</v>
      </c>
      <c r="X23" s="163">
        <v>0.92</v>
      </c>
      <c r="Y23" s="120"/>
    </row>
    <row r="24" spans="1:25">
      <c r="A24" s="108">
        <v>5</v>
      </c>
      <c r="B24" s="108">
        <v>6</v>
      </c>
      <c r="C24" s="109">
        <v>635676</v>
      </c>
      <c r="D24" s="109">
        <v>1428287</v>
      </c>
      <c r="E24" s="109">
        <v>1744656300</v>
      </c>
      <c r="F24" s="109">
        <v>3879725800</v>
      </c>
      <c r="G24" s="110">
        <v>6.3778117534796508E-3</v>
      </c>
      <c r="H24" s="110">
        <v>1.432880830270656E-2</v>
      </c>
      <c r="I24" s="157">
        <v>5.4891369188076942</v>
      </c>
      <c r="J24" s="157">
        <v>5.4326977701260324</v>
      </c>
      <c r="L24" s="111" t="str">
        <f t="shared" si="1"/>
        <v>(5, 6]</v>
      </c>
      <c r="M24" s="112" t="s">
        <v>181</v>
      </c>
      <c r="N24" s="113">
        <v>0.6</v>
      </c>
      <c r="O24" s="110">
        <f t="shared" si="0"/>
        <v>1.432880830270656E-2</v>
      </c>
      <c r="P24" s="114">
        <v>8.5972849816239351E-3</v>
      </c>
      <c r="Q24" s="114">
        <v>9.2257402826496967E-3</v>
      </c>
      <c r="R24" s="115">
        <v>9225740</v>
      </c>
      <c r="S24" s="110">
        <v>9.2257399999999996E-3</v>
      </c>
      <c r="T24" s="116">
        <f t="shared" si="2"/>
        <v>5.0120657125762538E-2</v>
      </c>
      <c r="U24" s="118"/>
      <c r="V24" s="110">
        <v>9.2257399999999996E-3</v>
      </c>
      <c r="W24" s="110">
        <v>8.5792977408939899E-3</v>
      </c>
      <c r="X24" s="163">
        <v>0.93</v>
      </c>
      <c r="Y24" s="120"/>
    </row>
    <row r="25" spans="1:25">
      <c r="A25" s="108">
        <v>6</v>
      </c>
      <c r="B25" s="108">
        <v>7</v>
      </c>
      <c r="C25" s="109">
        <v>344873</v>
      </c>
      <c r="D25" s="109">
        <v>667809</v>
      </c>
      <c r="E25" s="109">
        <v>1117022675</v>
      </c>
      <c r="F25" s="109">
        <v>2174876225</v>
      </c>
      <c r="G25" s="110">
        <v>3.4601511978709083E-3</v>
      </c>
      <c r="H25" s="110">
        <v>6.6995688848404877E-3</v>
      </c>
      <c r="I25" s="157">
        <v>6.4778783784175618</v>
      </c>
      <c r="J25" s="157">
        <v>6.5134678478427217</v>
      </c>
      <c r="L25" s="111" t="str">
        <f t="shared" si="1"/>
        <v>(6, 7]</v>
      </c>
      <c r="M25" s="112" t="s">
        <v>181</v>
      </c>
      <c r="N25" s="113">
        <v>0.78</v>
      </c>
      <c r="O25" s="110">
        <f t="shared" si="0"/>
        <v>6.6995688848404877E-3</v>
      </c>
      <c r="P25" s="114">
        <v>5.2256637301755808E-3</v>
      </c>
      <c r="Q25" s="114">
        <v>5.6076559614004866E-3</v>
      </c>
      <c r="R25" s="115">
        <v>5607655</v>
      </c>
      <c r="S25" s="110">
        <v>5.6076549999999996E-3</v>
      </c>
      <c r="T25" s="116">
        <f t="shared" si="2"/>
        <v>3.6525280544294478E-2</v>
      </c>
      <c r="U25" s="118"/>
      <c r="V25" s="110">
        <v>5.6076549999999996E-3</v>
      </c>
      <c r="W25" s="110">
        <v>5.2116137189304303E-3</v>
      </c>
      <c r="X25" s="163">
        <v>0.93</v>
      </c>
      <c r="Y25" s="120"/>
    </row>
    <row r="26" spans="1:25">
      <c r="A26" s="108">
        <v>7</v>
      </c>
      <c r="B26" s="108">
        <v>8</v>
      </c>
      <c r="C26" s="109">
        <v>180642</v>
      </c>
      <c r="D26" s="109">
        <v>448887</v>
      </c>
      <c r="E26" s="109">
        <v>679329150</v>
      </c>
      <c r="F26" s="109">
        <v>1680408050</v>
      </c>
      <c r="G26" s="110">
        <v>1.8124023414004477E-3</v>
      </c>
      <c r="H26" s="110">
        <v>4.5033076493569144E-3</v>
      </c>
      <c r="I26" s="157">
        <v>7.5212757830404886</v>
      </c>
      <c r="J26" s="157">
        <v>7.4869980641007654</v>
      </c>
      <c r="L26" s="111" t="str">
        <f t="shared" si="1"/>
        <v>(7, 8]</v>
      </c>
      <c r="M26" s="112" t="s">
        <v>181</v>
      </c>
      <c r="N26" s="113">
        <v>1.0115600000000002</v>
      </c>
      <c r="O26" s="110">
        <f t="shared" si="0"/>
        <v>4.5033076493569144E-3</v>
      </c>
      <c r="P26" s="114">
        <v>4.5553658857834817E-3</v>
      </c>
      <c r="Q26" s="114">
        <v>4.8883598304010744E-3</v>
      </c>
      <c r="R26" s="115">
        <v>4888359</v>
      </c>
      <c r="S26" s="110">
        <v>4.8883590000000001E-3</v>
      </c>
      <c r="T26" s="116">
        <f t="shared" si="2"/>
        <v>3.6599134369629555E-2</v>
      </c>
      <c r="U26" s="118"/>
      <c r="V26" s="110">
        <v>4.8883590000000001E-3</v>
      </c>
      <c r="W26" s="110">
        <v>3.4144249521781901E-3</v>
      </c>
      <c r="X26" s="163">
        <v>0.7</v>
      </c>
      <c r="Y26" s="120"/>
    </row>
    <row r="27" spans="1:25">
      <c r="A27" s="108">
        <v>8</v>
      </c>
      <c r="B27" s="108">
        <v>9</v>
      </c>
      <c r="C27" s="109">
        <v>115360</v>
      </c>
      <c r="D27" s="109">
        <v>203025</v>
      </c>
      <c r="E27" s="109">
        <v>490405250</v>
      </c>
      <c r="F27" s="109">
        <v>858801925</v>
      </c>
      <c r="G27" s="110">
        <v>1.1574203900751522E-3</v>
      </c>
      <c r="H27" s="110">
        <v>2.0367799368453256E-3</v>
      </c>
      <c r="I27" s="157">
        <v>8.5021714632454923</v>
      </c>
      <c r="J27" s="157">
        <v>8.4600608299470519</v>
      </c>
      <c r="L27" s="111" t="str">
        <f t="shared" si="1"/>
        <v>(8, 9]</v>
      </c>
      <c r="M27" s="112" t="s">
        <v>181</v>
      </c>
      <c r="N27" s="113">
        <v>1.2644500000000001</v>
      </c>
      <c r="O27" s="110">
        <f t="shared" si="0"/>
        <v>2.0367799368453256E-3</v>
      </c>
      <c r="P27" s="114">
        <v>2.5754063911440721E-3</v>
      </c>
      <c r="Q27" s="114">
        <v>2.7636667317364337E-3</v>
      </c>
      <c r="R27" s="115">
        <v>2763666</v>
      </c>
      <c r="S27" s="110">
        <v>2.7636660000000001E-3</v>
      </c>
      <c r="T27" s="116">
        <f t="shared" si="2"/>
        <v>2.338078247365645E-2</v>
      </c>
      <c r="U27" s="119"/>
      <c r="V27" s="110">
        <v>2.7636660000000001E-3</v>
      </c>
      <c r="W27" s="110">
        <v>2.1115215224455802E-3</v>
      </c>
      <c r="X27" s="163">
        <v>0.76</v>
      </c>
      <c r="Y27" s="120"/>
    </row>
    <row r="28" spans="1:25">
      <c r="A28" s="108">
        <v>9</v>
      </c>
      <c r="B28" s="108">
        <v>10</v>
      </c>
      <c r="C28" s="109">
        <v>110733</v>
      </c>
      <c r="D28" s="109">
        <v>809720</v>
      </c>
      <c r="E28" s="109">
        <v>536395525</v>
      </c>
      <c r="F28" s="109">
        <v>4017884675</v>
      </c>
      <c r="G28" s="110">
        <v>1.1109971571965313E-3</v>
      </c>
      <c r="H28" s="110">
        <v>8.1232431989281956E-3</v>
      </c>
      <c r="I28" s="157">
        <v>9.6880880135099741</v>
      </c>
      <c r="J28" s="157">
        <v>9.9241334658894438</v>
      </c>
      <c r="L28" s="111" t="str">
        <f t="shared" si="1"/>
        <v>(9, 10]</v>
      </c>
      <c r="M28" s="112" t="s">
        <v>181</v>
      </c>
      <c r="N28" s="113">
        <v>0.46500000000000002</v>
      </c>
      <c r="O28" s="110">
        <f t="shared" si="0"/>
        <v>8.1232431989281956E-3</v>
      </c>
      <c r="P28" s="114">
        <v>3.777308087501611E-3</v>
      </c>
      <c r="Q28" s="114">
        <v>4.0534265709846924E-3</v>
      </c>
      <c r="R28" s="115">
        <v>4053426</v>
      </c>
      <c r="S28" s="110">
        <v>4.0534259999999997E-3</v>
      </c>
      <c r="T28" s="116">
        <f t="shared" si="2"/>
        <v>4.0226740618106382E-2</v>
      </c>
      <c r="U28" s="118"/>
      <c r="V28" s="110">
        <v>4.0534259999999997E-3</v>
      </c>
      <c r="W28" s="110">
        <v>2.06244354572023E-3</v>
      </c>
      <c r="X28" s="163">
        <v>0.51</v>
      </c>
      <c r="Y28" s="120"/>
    </row>
    <row r="29" spans="1:25">
      <c r="A29" s="108">
        <v>10</v>
      </c>
      <c r="B29" s="108">
        <v>15</v>
      </c>
      <c r="C29" s="109">
        <v>368403</v>
      </c>
      <c r="D29" s="109">
        <v>2617397</v>
      </c>
      <c r="E29" s="109">
        <v>2180791300</v>
      </c>
      <c r="F29" s="109">
        <v>15386252675</v>
      </c>
      <c r="G29" s="110">
        <v>3.696230443523373E-3</v>
      </c>
      <c r="H29" s="110">
        <v>2.6258153903997754E-2</v>
      </c>
      <c r="I29" s="157">
        <v>11.83916146176877</v>
      </c>
      <c r="J29" s="157">
        <v>11.756911675989542</v>
      </c>
      <c r="L29" s="111" t="str">
        <f t="shared" si="1"/>
        <v>(10, 15]</v>
      </c>
      <c r="M29" s="112" t="s">
        <v>181</v>
      </c>
      <c r="N29" s="113">
        <v>0.3</v>
      </c>
      <c r="O29" s="110">
        <f t="shared" si="0"/>
        <v>2.6258153903997754E-2</v>
      </c>
      <c r="P29" s="114">
        <v>7.8774461711993253E-3</v>
      </c>
      <c r="Q29" s="114">
        <v>8.4532817769070456E-3</v>
      </c>
      <c r="R29" s="115">
        <v>8453281</v>
      </c>
      <c r="S29" s="110">
        <v>8.453281E-3</v>
      </c>
      <c r="T29" s="116">
        <f t="shared" si="2"/>
        <v>9.9384478089320549E-2</v>
      </c>
      <c r="U29" s="118"/>
      <c r="V29" s="110">
        <v>8.453281E-3</v>
      </c>
      <c r="W29" s="110">
        <v>5.7070675792054298E-3</v>
      </c>
      <c r="X29" s="163">
        <v>0.68</v>
      </c>
      <c r="Y29" s="120"/>
    </row>
    <row r="30" spans="1:25">
      <c r="A30" s="108">
        <v>15</v>
      </c>
      <c r="B30" s="108">
        <v>20</v>
      </c>
      <c r="C30" s="109">
        <v>40589</v>
      </c>
      <c r="D30" s="109">
        <v>376908</v>
      </c>
      <c r="E30" s="109">
        <v>337397050</v>
      </c>
      <c r="F30" s="109">
        <v>3135325925</v>
      </c>
      <c r="G30" s="110">
        <v>4.0723419047122362E-4</v>
      </c>
      <c r="H30" s="110">
        <v>3.7812025732619032E-3</v>
      </c>
      <c r="I30" s="157">
        <v>16.625048658503538</v>
      </c>
      <c r="J30" s="157">
        <v>16.637088759060568</v>
      </c>
      <c r="L30" s="111" t="str">
        <f t="shared" si="1"/>
        <v>(15, 20]</v>
      </c>
      <c r="M30" s="112" t="s">
        <v>181</v>
      </c>
      <c r="N30" s="113">
        <v>0</v>
      </c>
      <c r="O30" s="110">
        <f t="shared" si="0"/>
        <v>3.7812025732619032E-3</v>
      </c>
      <c r="P30" s="114">
        <v>0</v>
      </c>
      <c r="Q30" s="114">
        <v>0</v>
      </c>
      <c r="R30" s="115">
        <v>0</v>
      </c>
      <c r="S30" s="110">
        <v>0</v>
      </c>
      <c r="T30" s="116">
        <f t="shared" si="2"/>
        <v>0</v>
      </c>
      <c r="U30" s="118"/>
      <c r="V30" s="110">
        <v>0</v>
      </c>
      <c r="W30" s="110">
        <v>9.8973919729463495E-4</v>
      </c>
      <c r="X30" s="163">
        <v>0</v>
      </c>
      <c r="Y30" s="120"/>
    </row>
    <row r="31" spans="1:25">
      <c r="A31" s="108">
        <v>20</v>
      </c>
      <c r="B31" s="108">
        <v>25</v>
      </c>
      <c r="C31" s="109">
        <v>5841</v>
      </c>
      <c r="D31" s="109">
        <v>138274</v>
      </c>
      <c r="E31" s="109">
        <v>65928150</v>
      </c>
      <c r="F31" s="109">
        <v>1616441950</v>
      </c>
      <c r="G31" s="110">
        <v>5.8603437052955656E-5</v>
      </c>
      <c r="H31" s="110">
        <v>1.3871873364726046E-3</v>
      </c>
      <c r="I31" s="157">
        <v>22.574268104776579</v>
      </c>
      <c r="J31" s="157">
        <v>23.380273225624485</v>
      </c>
      <c r="L31" s="111" t="str">
        <f t="shared" si="1"/>
        <v>(20, 25]</v>
      </c>
      <c r="M31" s="112" t="s">
        <v>181</v>
      </c>
      <c r="N31" s="113">
        <v>0</v>
      </c>
      <c r="O31" s="110">
        <f t="shared" si="0"/>
        <v>1.3871873364726046E-3</v>
      </c>
      <c r="P31" s="114">
        <v>0</v>
      </c>
      <c r="Q31" s="114">
        <v>0</v>
      </c>
      <c r="R31" s="115">
        <v>0</v>
      </c>
      <c r="S31" s="110">
        <v>0</v>
      </c>
      <c r="T31" s="116">
        <f t="shared" si="2"/>
        <v>0</v>
      </c>
      <c r="U31" s="118"/>
      <c r="V31" s="110">
        <v>0</v>
      </c>
      <c r="W31" s="110">
        <v>3.0965866267187498E-4</v>
      </c>
      <c r="X31" s="163">
        <v>0</v>
      </c>
      <c r="Y31" s="120"/>
    </row>
    <row r="32" spans="1:25">
      <c r="A32" s="108">
        <v>25</v>
      </c>
      <c r="B32" s="108">
        <v>30</v>
      </c>
      <c r="C32" s="109">
        <v>9385</v>
      </c>
      <c r="D32" s="109">
        <v>229026</v>
      </c>
      <c r="E32" s="109">
        <v>126385275</v>
      </c>
      <c r="F32" s="109">
        <v>3062165675</v>
      </c>
      <c r="G32" s="110">
        <v>9.4160804098953742E-5</v>
      </c>
      <c r="H32" s="110">
        <v>2.2976262126139023E-3</v>
      </c>
      <c r="I32" s="157">
        <v>26.933462972828984</v>
      </c>
      <c r="J32" s="157">
        <v>26.740768951996717</v>
      </c>
      <c r="L32" s="111" t="str">
        <f t="shared" si="1"/>
        <v>(25, 30]</v>
      </c>
      <c r="M32" s="112" t="s">
        <v>181</v>
      </c>
      <c r="N32" s="113">
        <v>0</v>
      </c>
      <c r="O32" s="110">
        <f t="shared" si="0"/>
        <v>2.2976262126139023E-3</v>
      </c>
      <c r="P32" s="114">
        <v>0</v>
      </c>
      <c r="Q32" s="114">
        <v>0</v>
      </c>
      <c r="R32" s="115">
        <v>0</v>
      </c>
      <c r="S32" s="110">
        <v>0</v>
      </c>
      <c r="T32" s="116">
        <f t="shared" si="2"/>
        <v>0</v>
      </c>
      <c r="U32" s="118"/>
      <c r="V32" s="110">
        <v>0</v>
      </c>
      <c r="W32" s="110">
        <v>3.0965866267187498E-4</v>
      </c>
      <c r="X32" s="163">
        <v>0</v>
      </c>
      <c r="Y32" s="120"/>
    </row>
    <row r="33" spans="1:25">
      <c r="A33" s="108">
        <v>30</v>
      </c>
      <c r="B33" s="108">
        <v>35</v>
      </c>
      <c r="C33" s="109">
        <v>1148</v>
      </c>
      <c r="D33" s="109">
        <v>31592</v>
      </c>
      <c r="E33" s="109">
        <v>18212825</v>
      </c>
      <c r="F33" s="109">
        <v>500248425</v>
      </c>
      <c r="G33" s="110">
        <v>1.1518018444922632E-5</v>
      </c>
      <c r="H33" s="110">
        <v>3.1693610030694507E-4</v>
      </c>
      <c r="I33" s="157">
        <v>31.729660278745644</v>
      </c>
      <c r="J33" s="157">
        <v>31.669310268422386</v>
      </c>
      <c r="L33" s="111" t="str">
        <f t="shared" si="1"/>
        <v>(30, 35]</v>
      </c>
      <c r="M33" s="112" t="s">
        <v>181</v>
      </c>
      <c r="N33" s="113">
        <v>0</v>
      </c>
      <c r="O33" s="110">
        <f t="shared" si="0"/>
        <v>3.1693610030694507E-4</v>
      </c>
      <c r="P33" s="114">
        <v>0</v>
      </c>
      <c r="Q33" s="114">
        <v>0</v>
      </c>
      <c r="R33" s="115">
        <v>0</v>
      </c>
      <c r="S33" s="110">
        <v>0</v>
      </c>
      <c r="T33" s="116">
        <f t="shared" si="2"/>
        <v>0</v>
      </c>
      <c r="U33" s="118"/>
      <c r="V33" s="110">
        <v>0</v>
      </c>
      <c r="W33" s="110">
        <v>1.61256209240448E-4</v>
      </c>
      <c r="X33" s="163">
        <v>0</v>
      </c>
      <c r="Y33" s="120"/>
    </row>
    <row r="34" spans="1:25">
      <c r="A34" s="108">
        <v>35</v>
      </c>
      <c r="B34" s="108">
        <v>40</v>
      </c>
      <c r="C34" s="109">
        <v>145</v>
      </c>
      <c r="D34" s="109">
        <v>10163</v>
      </c>
      <c r="E34" s="109">
        <v>2666675</v>
      </c>
      <c r="F34" s="109">
        <v>190498500</v>
      </c>
      <c r="G34" s="110">
        <v>1.4548019812837818E-6</v>
      </c>
      <c r="H34" s="110">
        <v>1.0195687476004947E-4</v>
      </c>
      <c r="I34" s="157">
        <v>36.781724137931036</v>
      </c>
      <c r="J34" s="157">
        <v>37.488635245498379</v>
      </c>
      <c r="L34" s="111" t="str">
        <f t="shared" si="1"/>
        <v>(35, 40]</v>
      </c>
      <c r="M34" s="112" t="s">
        <v>181</v>
      </c>
      <c r="N34" s="113">
        <v>0</v>
      </c>
      <c r="O34" s="110">
        <f t="shared" si="0"/>
        <v>1.0195687476004947E-4</v>
      </c>
      <c r="P34" s="114">
        <v>0</v>
      </c>
      <c r="Q34" s="114">
        <v>0</v>
      </c>
      <c r="R34" s="115">
        <v>0</v>
      </c>
      <c r="S34" s="110">
        <v>0</v>
      </c>
      <c r="T34" s="116">
        <f t="shared" si="2"/>
        <v>0</v>
      </c>
      <c r="U34" s="118"/>
      <c r="V34" s="110">
        <v>0</v>
      </c>
      <c r="W34" s="110">
        <v>1.03998569727535E-4</v>
      </c>
      <c r="X34" s="163">
        <v>0</v>
      </c>
      <c r="Y34" s="120"/>
    </row>
    <row r="35" spans="1:25">
      <c r="A35" s="108">
        <v>40</v>
      </c>
      <c r="B35" s="108">
        <v>45</v>
      </c>
      <c r="C35" s="109">
        <v>25</v>
      </c>
      <c r="D35" s="109">
        <v>3256</v>
      </c>
      <c r="E35" s="109">
        <v>525975</v>
      </c>
      <c r="F35" s="109">
        <v>68189725</v>
      </c>
      <c r="G35" s="110">
        <v>2.5082792780754859E-7</v>
      </c>
      <c r="H35" s="110">
        <v>3.2664723429963698E-5</v>
      </c>
      <c r="I35" s="157">
        <v>42.078000000000003</v>
      </c>
      <c r="J35" s="157">
        <v>41.885580466830469</v>
      </c>
      <c r="L35" s="111" t="str">
        <f t="shared" si="1"/>
        <v>(40, 45]</v>
      </c>
      <c r="M35" s="112" t="s">
        <v>181</v>
      </c>
      <c r="N35" s="113">
        <v>0</v>
      </c>
      <c r="O35" s="110">
        <f t="shared" si="0"/>
        <v>3.2664723429963698E-5</v>
      </c>
      <c r="P35" s="114">
        <v>0</v>
      </c>
      <c r="Q35" s="114">
        <v>0</v>
      </c>
      <c r="R35" s="115">
        <v>0</v>
      </c>
      <c r="S35" s="110">
        <v>0</v>
      </c>
      <c r="T35" s="116">
        <f t="shared" si="2"/>
        <v>0</v>
      </c>
      <c r="U35" s="118"/>
      <c r="V35" s="110">
        <v>0</v>
      </c>
      <c r="W35" s="110">
        <v>7.4785488343396303E-5</v>
      </c>
      <c r="X35" s="163">
        <v>0</v>
      </c>
      <c r="Y35" s="120"/>
    </row>
    <row r="36" spans="1:25">
      <c r="A36" s="108">
        <v>45</v>
      </c>
      <c r="B36" s="108">
        <v>50</v>
      </c>
      <c r="C36" s="109">
        <v>18</v>
      </c>
      <c r="D36" s="109">
        <v>749</v>
      </c>
      <c r="E36" s="109">
        <v>442325</v>
      </c>
      <c r="F36" s="109">
        <v>17849375</v>
      </c>
      <c r="G36" s="110">
        <v>1.80596108021435E-7</v>
      </c>
      <c r="H36" s="110">
        <v>7.5140902484775216E-6</v>
      </c>
      <c r="I36" s="157">
        <v>49.147222222222219</v>
      </c>
      <c r="J36" s="157">
        <v>47.661882510013356</v>
      </c>
      <c r="L36" s="111" t="str">
        <f t="shared" si="1"/>
        <v>(45, 50]</v>
      </c>
      <c r="M36" s="112" t="s">
        <v>181</v>
      </c>
      <c r="N36" s="113">
        <v>0</v>
      </c>
      <c r="O36" s="110">
        <f t="shared" si="0"/>
        <v>7.5140902484775216E-6</v>
      </c>
      <c r="P36" s="114">
        <v>0</v>
      </c>
      <c r="Q36" s="114">
        <v>0</v>
      </c>
      <c r="R36" s="115">
        <v>0</v>
      </c>
      <c r="S36" s="110">
        <v>0</v>
      </c>
      <c r="T36" s="116">
        <f t="shared" si="2"/>
        <v>0</v>
      </c>
      <c r="U36" s="118"/>
      <c r="V36" s="110">
        <v>0</v>
      </c>
      <c r="W36" s="110">
        <v>9.8155953450707598E-5</v>
      </c>
      <c r="X36" s="163">
        <v>0</v>
      </c>
      <c r="Y36" s="120"/>
    </row>
    <row r="37" spans="1:25">
      <c r="A37" s="108">
        <v>50</v>
      </c>
      <c r="B37" s="108">
        <v>60</v>
      </c>
      <c r="C37" s="109">
        <v>59</v>
      </c>
      <c r="D37" s="109">
        <v>1175</v>
      </c>
      <c r="E37" s="109">
        <v>1563050</v>
      </c>
      <c r="F37" s="109">
        <v>31487375</v>
      </c>
      <c r="G37" s="110">
        <v>5.9195390962581472E-7</v>
      </c>
      <c r="H37" s="110">
        <v>1.178779177831921E-5</v>
      </c>
      <c r="I37" s="157">
        <v>52.984745762711867</v>
      </c>
      <c r="J37" s="157">
        <v>53.59553191489362</v>
      </c>
      <c r="L37" s="111" t="str">
        <f t="shared" si="1"/>
        <v>(50, 60]</v>
      </c>
      <c r="M37" s="112" t="s">
        <v>181</v>
      </c>
      <c r="N37" s="113">
        <v>0</v>
      </c>
      <c r="O37" s="110">
        <f t="shared" si="0"/>
        <v>1.178779177831921E-5</v>
      </c>
      <c r="P37" s="114">
        <v>0</v>
      </c>
      <c r="Q37" s="114">
        <v>0</v>
      </c>
      <c r="R37" s="115">
        <v>0</v>
      </c>
      <c r="S37" s="110">
        <v>0</v>
      </c>
      <c r="T37" s="116">
        <f t="shared" si="2"/>
        <v>0</v>
      </c>
      <c r="U37" s="118"/>
      <c r="V37" s="110">
        <v>0</v>
      </c>
      <c r="W37" s="110">
        <v>1.6242473249581399E-4</v>
      </c>
      <c r="X37" s="163">
        <v>0</v>
      </c>
      <c r="Y37" s="120"/>
    </row>
    <row r="38" spans="1:25">
      <c r="A38" s="108">
        <v>60</v>
      </c>
      <c r="B38" s="108">
        <v>70</v>
      </c>
      <c r="C38" s="109">
        <v>3</v>
      </c>
      <c r="D38" s="109">
        <v>133</v>
      </c>
      <c r="E38" s="109">
        <v>96500</v>
      </c>
      <c r="F38" s="109">
        <v>4246600</v>
      </c>
      <c r="G38" s="110">
        <v>3.0099351336905833E-8</v>
      </c>
      <c r="H38" s="110">
        <v>1.3342777076735786E-6</v>
      </c>
      <c r="I38" s="157">
        <v>64.333333333333343</v>
      </c>
      <c r="J38" s="157">
        <v>63.85864661654135</v>
      </c>
      <c r="L38" s="111" t="str">
        <f t="shared" si="1"/>
        <v>(60, 70]</v>
      </c>
      <c r="M38" s="112" t="s">
        <v>181</v>
      </c>
      <c r="N38" s="113">
        <v>0</v>
      </c>
      <c r="O38" s="110">
        <f t="shared" si="0"/>
        <v>1.3342777076735786E-6</v>
      </c>
      <c r="P38" s="114">
        <v>0</v>
      </c>
      <c r="Q38" s="114">
        <v>0</v>
      </c>
      <c r="R38" s="115">
        <v>0</v>
      </c>
      <c r="S38" s="110">
        <v>0</v>
      </c>
      <c r="T38" s="116">
        <f t="shared" si="2"/>
        <v>0</v>
      </c>
      <c r="U38" s="118"/>
      <c r="V38" s="110">
        <v>0</v>
      </c>
      <c r="W38" s="110">
        <v>1.3554869762240601E-4</v>
      </c>
      <c r="X38" s="163">
        <v>0</v>
      </c>
      <c r="Y38" s="120"/>
    </row>
    <row r="39" spans="1:25">
      <c r="A39" s="108">
        <v>70</v>
      </c>
      <c r="B39" s="108">
        <v>80</v>
      </c>
      <c r="C39" s="109">
        <v>0</v>
      </c>
      <c r="D39" s="109">
        <v>15</v>
      </c>
      <c r="E39" s="109">
        <v>0</v>
      </c>
      <c r="F39" s="109">
        <v>556850</v>
      </c>
      <c r="G39" s="110">
        <v>0</v>
      </c>
      <c r="H39" s="110">
        <v>1.5048244823386224E-7</v>
      </c>
      <c r="I39" s="157">
        <v>0</v>
      </c>
      <c r="J39" s="157">
        <v>74.24666666666667</v>
      </c>
      <c r="L39" s="111" t="str">
        <f t="shared" si="1"/>
        <v>(70, 80]</v>
      </c>
      <c r="M39" s="112" t="s">
        <v>181</v>
      </c>
      <c r="N39" s="113">
        <v>0</v>
      </c>
      <c r="O39" s="110">
        <f t="shared" si="0"/>
        <v>1.5048244823386224E-7</v>
      </c>
      <c r="P39" s="114">
        <v>0</v>
      </c>
      <c r="Q39" s="114">
        <v>0</v>
      </c>
      <c r="R39" s="115">
        <v>0</v>
      </c>
      <c r="S39" s="110">
        <v>0</v>
      </c>
      <c r="T39" s="116">
        <f t="shared" si="2"/>
        <v>0</v>
      </c>
      <c r="U39" s="118"/>
      <c r="V39" s="110">
        <v>0</v>
      </c>
      <c r="W39" s="110">
        <v>9.9324476706073202E-5</v>
      </c>
      <c r="X39" s="163">
        <v>0</v>
      </c>
      <c r="Y39" s="120"/>
    </row>
    <row r="40" spans="1:25">
      <c r="A40" s="108">
        <v>80</v>
      </c>
      <c r="B40" s="108">
        <v>90</v>
      </c>
      <c r="C40" s="109">
        <v>0</v>
      </c>
      <c r="D40" s="109">
        <v>2</v>
      </c>
      <c r="E40" s="109">
        <v>0</v>
      </c>
      <c r="F40" s="109">
        <v>81725</v>
      </c>
      <c r="G40" s="110">
        <v>0</v>
      </c>
      <c r="H40" s="110">
        <v>2.0064326431181634E-8</v>
      </c>
      <c r="I40" s="157">
        <v>0</v>
      </c>
      <c r="J40" s="157">
        <v>81.724999999999994</v>
      </c>
      <c r="L40" s="111" t="str">
        <f t="shared" si="1"/>
        <v>(80, 90]</v>
      </c>
      <c r="M40" s="112" t="s">
        <v>181</v>
      </c>
      <c r="N40" s="113">
        <v>0</v>
      </c>
      <c r="O40" s="110">
        <f t="shared" si="0"/>
        <v>2.0064326431181634E-8</v>
      </c>
      <c r="P40" s="114">
        <v>0</v>
      </c>
      <c r="Q40" s="114">
        <v>0</v>
      </c>
      <c r="R40" s="115">
        <v>0</v>
      </c>
      <c r="S40" s="110">
        <v>0</v>
      </c>
      <c r="T40" s="116">
        <f t="shared" si="2"/>
        <v>0</v>
      </c>
      <c r="U40" s="118"/>
      <c r="V40" s="110">
        <v>0</v>
      </c>
      <c r="W40" s="110">
        <v>1.06335616238267E-4</v>
      </c>
      <c r="X40" s="163">
        <v>0</v>
      </c>
      <c r="Y40" s="120"/>
    </row>
    <row r="41" spans="1:25">
      <c r="A41" s="108">
        <v>90</v>
      </c>
      <c r="B41" s="108">
        <v>100</v>
      </c>
      <c r="C41" s="109">
        <v>0</v>
      </c>
      <c r="D41" s="109">
        <v>0</v>
      </c>
      <c r="E41" s="109">
        <v>0</v>
      </c>
      <c r="F41" s="109">
        <v>0</v>
      </c>
      <c r="G41" s="110">
        <v>0</v>
      </c>
      <c r="H41" s="110">
        <v>0</v>
      </c>
      <c r="I41" s="157">
        <v>0</v>
      </c>
      <c r="J41" s="157">
        <v>0</v>
      </c>
      <c r="L41" s="111" t="str">
        <f t="shared" si="1"/>
        <v>(90, 100]</v>
      </c>
      <c r="M41" s="112" t="s">
        <v>181</v>
      </c>
      <c r="N41" s="113">
        <v>0</v>
      </c>
      <c r="O41" s="110">
        <f t="shared" si="0"/>
        <v>0</v>
      </c>
      <c r="P41" s="114">
        <v>0</v>
      </c>
      <c r="Q41" s="114">
        <v>0</v>
      </c>
      <c r="R41" s="115">
        <v>0</v>
      </c>
      <c r="S41" s="110">
        <v>0</v>
      </c>
      <c r="T41" s="116">
        <f t="shared" si="2"/>
        <v>0</v>
      </c>
      <c r="U41" s="118"/>
      <c r="V41" s="110">
        <v>0</v>
      </c>
      <c r="W41" s="110">
        <v>7.5954011598761798E-5</v>
      </c>
      <c r="X41" s="163">
        <v>0</v>
      </c>
      <c r="Y41" s="120"/>
    </row>
    <row r="42" spans="1:25">
      <c r="A42" s="108">
        <v>100</v>
      </c>
      <c r="B42" s="108">
        <v>120</v>
      </c>
      <c r="C42" s="109">
        <v>0</v>
      </c>
      <c r="D42" s="109">
        <v>1</v>
      </c>
      <c r="E42" s="109">
        <v>0</v>
      </c>
      <c r="F42" s="109">
        <v>53350</v>
      </c>
      <c r="G42" s="110">
        <v>0</v>
      </c>
      <c r="H42" s="110">
        <v>1.0032163215590817E-8</v>
      </c>
      <c r="I42" s="157">
        <v>0</v>
      </c>
      <c r="J42" s="157">
        <v>106.7</v>
      </c>
      <c r="L42" s="111" t="str">
        <f t="shared" si="1"/>
        <v>(100, 120]</v>
      </c>
      <c r="M42" s="112" t="s">
        <v>181</v>
      </c>
      <c r="N42" s="113">
        <v>0</v>
      </c>
      <c r="O42" s="110">
        <f t="shared" si="0"/>
        <v>1.0032163215590817E-8</v>
      </c>
      <c r="P42" s="114">
        <v>0</v>
      </c>
      <c r="Q42" s="114">
        <v>0</v>
      </c>
      <c r="R42" s="115">
        <v>0</v>
      </c>
      <c r="S42" s="110">
        <v>0</v>
      </c>
      <c r="T42" s="116">
        <f t="shared" si="2"/>
        <v>0</v>
      </c>
      <c r="U42" s="118"/>
      <c r="V42" s="110">
        <v>0</v>
      </c>
      <c r="W42" s="110">
        <v>1.20357895302653E-4</v>
      </c>
      <c r="X42" s="163">
        <v>0</v>
      </c>
      <c r="Y42" s="120"/>
    </row>
    <row r="43" spans="1:25">
      <c r="A43" s="108">
        <v>120</v>
      </c>
      <c r="B43" s="108">
        <v>140</v>
      </c>
      <c r="C43" s="109">
        <v>0</v>
      </c>
      <c r="D43" s="109">
        <v>0</v>
      </c>
      <c r="E43" s="109">
        <v>0</v>
      </c>
      <c r="F43" s="109">
        <v>0</v>
      </c>
      <c r="G43" s="110">
        <v>0</v>
      </c>
      <c r="H43" s="110">
        <v>0</v>
      </c>
      <c r="I43" s="157">
        <v>0</v>
      </c>
      <c r="J43" s="157">
        <v>0</v>
      </c>
      <c r="L43" s="111" t="str">
        <f t="shared" si="1"/>
        <v>(120, 140]</v>
      </c>
      <c r="M43" s="112" t="s">
        <v>181</v>
      </c>
      <c r="N43" s="113">
        <v>0</v>
      </c>
      <c r="O43" s="110">
        <f t="shared" si="0"/>
        <v>0</v>
      </c>
      <c r="P43" s="114">
        <v>0</v>
      </c>
      <c r="Q43" s="114">
        <v>0</v>
      </c>
      <c r="R43" s="115">
        <v>0</v>
      </c>
      <c r="S43" s="110">
        <v>0</v>
      </c>
      <c r="T43" s="116">
        <f t="shared" si="2"/>
        <v>0</v>
      </c>
      <c r="U43" s="118"/>
      <c r="V43" s="110">
        <v>0</v>
      </c>
      <c r="W43" s="110">
        <v>7.9459581364858502E-5</v>
      </c>
      <c r="X43" s="163">
        <v>0</v>
      </c>
      <c r="Y43" s="120"/>
    </row>
    <row r="44" spans="1:25">
      <c r="A44" s="108">
        <v>140</v>
      </c>
      <c r="B44" s="108">
        <v>160</v>
      </c>
      <c r="C44" s="109">
        <v>0</v>
      </c>
      <c r="D44" s="109">
        <v>0</v>
      </c>
      <c r="E44" s="109">
        <v>0</v>
      </c>
      <c r="F44" s="109">
        <v>0</v>
      </c>
      <c r="G44" s="110">
        <v>0</v>
      </c>
      <c r="H44" s="110">
        <v>0</v>
      </c>
      <c r="I44" s="157">
        <v>0</v>
      </c>
      <c r="J44" s="157">
        <v>0</v>
      </c>
      <c r="L44" s="111" t="str">
        <f t="shared" si="1"/>
        <v>(140, 160]</v>
      </c>
      <c r="M44" s="112" t="s">
        <v>181</v>
      </c>
      <c r="N44" s="113">
        <v>0</v>
      </c>
      <c r="O44" s="110">
        <f t="shared" si="0"/>
        <v>0</v>
      </c>
      <c r="P44" s="114">
        <v>0</v>
      </c>
      <c r="Q44" s="114">
        <v>0</v>
      </c>
      <c r="R44" s="115">
        <v>0</v>
      </c>
      <c r="S44" s="110">
        <v>0</v>
      </c>
      <c r="T44" s="116">
        <f t="shared" si="2"/>
        <v>0</v>
      </c>
      <c r="U44" s="118"/>
      <c r="V44" s="110">
        <v>0</v>
      </c>
      <c r="W44" s="110">
        <v>6.4268779045106205E-5</v>
      </c>
      <c r="X44" s="163">
        <v>0</v>
      </c>
      <c r="Y44" s="120"/>
    </row>
    <row r="45" spans="1:25">
      <c r="A45" s="108">
        <v>160</v>
      </c>
      <c r="B45" s="108">
        <v>180</v>
      </c>
      <c r="C45" s="109">
        <v>0</v>
      </c>
      <c r="D45" s="109">
        <v>0</v>
      </c>
      <c r="E45" s="109">
        <v>0</v>
      </c>
      <c r="F45" s="109">
        <v>0</v>
      </c>
      <c r="G45" s="110">
        <v>0</v>
      </c>
      <c r="H45" s="110">
        <v>0</v>
      </c>
      <c r="I45" s="157">
        <v>0</v>
      </c>
      <c r="J45" s="157">
        <v>0</v>
      </c>
      <c r="L45" s="111" t="str">
        <f t="shared" si="1"/>
        <v>(160, 180]</v>
      </c>
      <c r="M45" s="112" t="s">
        <v>181</v>
      </c>
      <c r="N45" s="113">
        <v>0</v>
      </c>
      <c r="O45" s="110">
        <f t="shared" si="0"/>
        <v>0</v>
      </c>
      <c r="P45" s="114">
        <v>0</v>
      </c>
      <c r="Q45" s="114">
        <v>0</v>
      </c>
      <c r="R45" s="115">
        <v>0</v>
      </c>
      <c r="S45" s="110">
        <v>0</v>
      </c>
      <c r="T45" s="116">
        <f t="shared" si="2"/>
        <v>0</v>
      </c>
      <c r="U45" s="118"/>
      <c r="V45" s="110">
        <v>0</v>
      </c>
      <c r="W45" s="110">
        <v>4.9077976725353799E-5</v>
      </c>
      <c r="X45" s="163">
        <v>0</v>
      </c>
      <c r="Y45" s="120"/>
    </row>
    <row r="46" spans="1:25">
      <c r="A46" s="108">
        <v>180</v>
      </c>
      <c r="B46" s="108">
        <v>200</v>
      </c>
      <c r="C46" s="109">
        <v>0</v>
      </c>
      <c r="D46" s="109">
        <v>0</v>
      </c>
      <c r="E46" s="109">
        <v>0</v>
      </c>
      <c r="F46" s="109">
        <v>0</v>
      </c>
      <c r="G46" s="110">
        <v>0</v>
      </c>
      <c r="H46" s="110">
        <v>0</v>
      </c>
      <c r="I46" s="157">
        <v>0</v>
      </c>
      <c r="J46" s="157">
        <v>0</v>
      </c>
      <c r="L46" s="111" t="str">
        <f t="shared" si="1"/>
        <v>(180, 200]</v>
      </c>
      <c r="M46" s="112" t="s">
        <v>181</v>
      </c>
      <c r="N46" s="113">
        <v>0</v>
      </c>
      <c r="O46" s="110">
        <f t="shared" si="0"/>
        <v>0</v>
      </c>
      <c r="P46" s="114">
        <v>0</v>
      </c>
      <c r="Q46" s="114">
        <v>0</v>
      </c>
      <c r="R46" s="115">
        <v>0</v>
      </c>
      <c r="S46" s="110">
        <v>0</v>
      </c>
      <c r="T46" s="116">
        <f t="shared" si="2"/>
        <v>0</v>
      </c>
      <c r="U46" s="118"/>
      <c r="V46" s="110">
        <v>0</v>
      </c>
      <c r="W46" s="110">
        <v>4.0898313937794801E-5</v>
      </c>
      <c r="X46" s="163">
        <v>0</v>
      </c>
      <c r="Y46" s="120"/>
    </row>
    <row r="47" spans="1:25">
      <c r="A47" s="108">
        <v>200</v>
      </c>
      <c r="B47" s="108">
        <v>250</v>
      </c>
      <c r="C47" s="109">
        <v>0</v>
      </c>
      <c r="D47" s="109">
        <v>0</v>
      </c>
      <c r="E47" s="109">
        <v>0</v>
      </c>
      <c r="F47" s="109">
        <v>0</v>
      </c>
      <c r="G47" s="110">
        <v>0</v>
      </c>
      <c r="H47" s="110">
        <v>0</v>
      </c>
      <c r="I47" s="157">
        <v>0</v>
      </c>
      <c r="J47" s="157">
        <v>0</v>
      </c>
      <c r="L47" s="111" t="str">
        <f t="shared" si="1"/>
        <v>(200, 250]</v>
      </c>
      <c r="M47" s="112" t="s">
        <v>181</v>
      </c>
      <c r="N47" s="113">
        <v>0</v>
      </c>
      <c r="O47" s="110">
        <f t="shared" si="0"/>
        <v>0</v>
      </c>
      <c r="P47" s="114">
        <v>0</v>
      </c>
      <c r="Q47" s="114">
        <v>0</v>
      </c>
      <c r="R47" s="115">
        <v>0</v>
      </c>
      <c r="S47" s="110">
        <v>0</v>
      </c>
      <c r="T47" s="116">
        <f t="shared" si="2"/>
        <v>0</v>
      </c>
      <c r="U47" s="118"/>
      <c r="V47" s="110">
        <v>0</v>
      </c>
      <c r="W47" s="110">
        <v>4.9077976725353799E-5</v>
      </c>
      <c r="X47" s="163">
        <v>0</v>
      </c>
      <c r="Y47" s="120"/>
    </row>
    <row r="48" spans="1:25">
      <c r="A48" s="108">
        <v>250</v>
      </c>
      <c r="B48" s="108">
        <v>300</v>
      </c>
      <c r="C48" s="109">
        <v>0</v>
      </c>
      <c r="D48" s="109">
        <v>0</v>
      </c>
      <c r="E48" s="109">
        <v>0</v>
      </c>
      <c r="F48" s="109">
        <v>0</v>
      </c>
      <c r="G48" s="110">
        <v>0</v>
      </c>
      <c r="H48" s="110">
        <v>0</v>
      </c>
      <c r="I48" s="157">
        <v>0</v>
      </c>
      <c r="J48" s="157">
        <v>0</v>
      </c>
      <c r="L48" s="111" t="str">
        <f t="shared" si="1"/>
        <v>(250, 300]</v>
      </c>
      <c r="M48" s="112" t="s">
        <v>181</v>
      </c>
      <c r="N48" s="113">
        <v>0</v>
      </c>
      <c r="O48" s="110">
        <f t="shared" si="0"/>
        <v>0</v>
      </c>
      <c r="P48" s="114">
        <v>0</v>
      </c>
      <c r="Q48" s="114">
        <v>0</v>
      </c>
      <c r="R48" s="115">
        <v>0</v>
      </c>
      <c r="S48" s="110">
        <v>0</v>
      </c>
      <c r="T48" s="116">
        <f t="shared" si="2"/>
        <v>0</v>
      </c>
      <c r="U48" s="118"/>
      <c r="V48" s="110">
        <v>0</v>
      </c>
      <c r="W48" s="110">
        <v>4.3235360448526002E-5</v>
      </c>
      <c r="X48" s="157">
        <v>0</v>
      </c>
      <c r="Y48" s="120"/>
    </row>
    <row r="49" spans="1:25">
      <c r="A49" s="108">
        <v>300</v>
      </c>
      <c r="B49" s="108">
        <v>350</v>
      </c>
      <c r="C49" s="109">
        <v>0</v>
      </c>
      <c r="D49" s="109">
        <v>0</v>
      </c>
      <c r="E49" s="109">
        <v>0</v>
      </c>
      <c r="F49" s="109">
        <v>0</v>
      </c>
      <c r="G49" s="110">
        <v>0</v>
      </c>
      <c r="H49" s="110">
        <v>0</v>
      </c>
      <c r="I49" s="157">
        <v>0</v>
      </c>
      <c r="J49" s="157">
        <v>0</v>
      </c>
      <c r="L49" s="111" t="str">
        <f t="shared" si="1"/>
        <v>(300, 350]</v>
      </c>
      <c r="M49" s="112" t="s">
        <v>181</v>
      </c>
      <c r="N49" s="113">
        <v>0</v>
      </c>
      <c r="O49" s="110">
        <f t="shared" si="0"/>
        <v>0</v>
      </c>
      <c r="P49" s="114">
        <v>0</v>
      </c>
      <c r="Q49" s="114">
        <v>0</v>
      </c>
      <c r="R49" s="115">
        <v>0</v>
      </c>
      <c r="S49" s="110">
        <v>0</v>
      </c>
      <c r="T49" s="116">
        <f t="shared" si="2"/>
        <v>0</v>
      </c>
      <c r="U49" s="118"/>
      <c r="V49" s="110">
        <v>0</v>
      </c>
      <c r="W49" s="110">
        <v>2.1033418596580199E-5</v>
      </c>
      <c r="X49" s="157">
        <v>0</v>
      </c>
      <c r="Y49" s="120"/>
    </row>
    <row r="50" spans="1:25">
      <c r="A50" s="108">
        <v>350</v>
      </c>
      <c r="B50" s="108">
        <v>400</v>
      </c>
      <c r="C50" s="109">
        <v>0</v>
      </c>
      <c r="D50" s="109">
        <v>0</v>
      </c>
      <c r="E50" s="109">
        <v>0</v>
      </c>
      <c r="F50" s="109">
        <v>0</v>
      </c>
      <c r="G50" s="110">
        <v>0</v>
      </c>
      <c r="H50" s="110">
        <v>0</v>
      </c>
      <c r="I50" s="157">
        <v>0</v>
      </c>
      <c r="J50" s="157">
        <v>0</v>
      </c>
      <c r="L50" s="111" t="str">
        <f t="shared" si="1"/>
        <v>(350, 400]</v>
      </c>
      <c r="M50" s="112" t="s">
        <v>181</v>
      </c>
      <c r="N50" s="113">
        <v>0</v>
      </c>
      <c r="O50" s="110">
        <f t="shared" si="0"/>
        <v>0</v>
      </c>
      <c r="P50" s="114">
        <v>0</v>
      </c>
      <c r="Q50" s="114">
        <v>0</v>
      </c>
      <c r="R50" s="115">
        <v>0</v>
      </c>
      <c r="S50" s="110">
        <v>0</v>
      </c>
      <c r="T50" s="116">
        <f t="shared" si="2"/>
        <v>0</v>
      </c>
      <c r="U50" s="118"/>
      <c r="V50" s="110">
        <v>0</v>
      </c>
      <c r="W50" s="110">
        <v>7.0111395321934E-6</v>
      </c>
      <c r="X50" s="157">
        <v>0</v>
      </c>
      <c r="Y50" s="120"/>
    </row>
    <row r="51" spans="1:25">
      <c r="A51" s="108">
        <v>400</v>
      </c>
      <c r="B51" s="108">
        <v>450</v>
      </c>
      <c r="C51" s="109">
        <v>0</v>
      </c>
      <c r="D51" s="109">
        <v>0</v>
      </c>
      <c r="E51" s="109">
        <v>0</v>
      </c>
      <c r="F51" s="109">
        <v>0</v>
      </c>
      <c r="G51" s="110">
        <v>0</v>
      </c>
      <c r="H51" s="110">
        <v>0</v>
      </c>
      <c r="I51" s="157">
        <v>0</v>
      </c>
      <c r="J51" s="157">
        <v>0</v>
      </c>
      <c r="L51" s="111" t="str">
        <f t="shared" si="1"/>
        <v>(400, 450]</v>
      </c>
      <c r="M51" s="112" t="s">
        <v>181</v>
      </c>
      <c r="N51" s="113">
        <v>0</v>
      </c>
      <c r="O51" s="110">
        <f t="shared" si="0"/>
        <v>0</v>
      </c>
      <c r="P51" s="114">
        <v>0</v>
      </c>
      <c r="Q51" s="114">
        <v>0</v>
      </c>
      <c r="R51" s="115">
        <v>0</v>
      </c>
      <c r="S51" s="110">
        <v>0</v>
      </c>
      <c r="T51" s="116">
        <f t="shared" si="2"/>
        <v>0</v>
      </c>
      <c r="U51" s="118"/>
      <c r="V51" s="110">
        <v>0</v>
      </c>
      <c r="W51" s="110">
        <v>1.5190802319752401E-5</v>
      </c>
      <c r="X51" s="157">
        <v>0</v>
      </c>
      <c r="Y51" s="120"/>
    </row>
    <row r="52" spans="1:25">
      <c r="A52" s="108">
        <v>450</v>
      </c>
      <c r="B52" s="108">
        <v>500</v>
      </c>
      <c r="C52" s="109">
        <v>0</v>
      </c>
      <c r="D52" s="109">
        <v>0</v>
      </c>
      <c r="E52" s="109">
        <v>0</v>
      </c>
      <c r="F52" s="109">
        <v>0</v>
      </c>
      <c r="G52" s="110">
        <v>0</v>
      </c>
      <c r="H52" s="110">
        <v>0</v>
      </c>
      <c r="I52" s="157">
        <v>0</v>
      </c>
      <c r="J52" s="157">
        <v>0</v>
      </c>
      <c r="L52" s="111" t="str">
        <f t="shared" si="1"/>
        <v>(450, 500]</v>
      </c>
      <c r="M52" s="112" t="s">
        <v>181</v>
      </c>
      <c r="N52" s="113">
        <v>0</v>
      </c>
      <c r="O52" s="110">
        <f t="shared" si="0"/>
        <v>0</v>
      </c>
      <c r="P52" s="114">
        <v>0</v>
      </c>
      <c r="Q52" s="114">
        <v>0</v>
      </c>
      <c r="R52" s="115">
        <v>0</v>
      </c>
      <c r="S52" s="110">
        <v>0</v>
      </c>
      <c r="T52" s="116">
        <f t="shared" si="2"/>
        <v>0</v>
      </c>
      <c r="U52" s="118"/>
      <c r="V52" s="110">
        <v>0</v>
      </c>
      <c r="W52" s="110">
        <v>5.8426162768278298E-6</v>
      </c>
      <c r="X52" s="157">
        <v>0</v>
      </c>
      <c r="Y52" s="120"/>
    </row>
    <row r="53" spans="1:25">
      <c r="A53" s="108">
        <v>500</v>
      </c>
      <c r="B53" s="108">
        <v>550</v>
      </c>
      <c r="C53" s="109">
        <v>0</v>
      </c>
      <c r="D53" s="109">
        <v>0</v>
      </c>
      <c r="E53" s="109">
        <v>0</v>
      </c>
      <c r="F53" s="109">
        <v>0</v>
      </c>
      <c r="G53" s="110">
        <v>0</v>
      </c>
      <c r="H53" s="110">
        <v>0</v>
      </c>
      <c r="I53" s="157">
        <v>0</v>
      </c>
      <c r="J53" s="157">
        <v>0</v>
      </c>
      <c r="L53" s="111" t="str">
        <f t="shared" si="1"/>
        <v>(500, 550]</v>
      </c>
      <c r="M53" s="112" t="s">
        <v>181</v>
      </c>
      <c r="N53" s="113">
        <v>0</v>
      </c>
      <c r="O53" s="110">
        <f t="shared" si="0"/>
        <v>0</v>
      </c>
      <c r="P53" s="114">
        <v>0</v>
      </c>
      <c r="Q53" s="114">
        <v>0</v>
      </c>
      <c r="R53" s="115">
        <v>0</v>
      </c>
      <c r="S53" s="110">
        <v>0</v>
      </c>
      <c r="T53" s="116">
        <f t="shared" si="2"/>
        <v>0</v>
      </c>
      <c r="U53" s="118"/>
      <c r="V53" s="110">
        <v>0</v>
      </c>
      <c r="W53" s="110">
        <v>4.6740930214622698E-6</v>
      </c>
      <c r="X53" s="157">
        <v>0</v>
      </c>
      <c r="Y53" s="120"/>
    </row>
    <row r="54" spans="1:25">
      <c r="A54" s="108">
        <v>550</v>
      </c>
      <c r="B54" s="108">
        <v>600</v>
      </c>
      <c r="C54" s="109">
        <v>0</v>
      </c>
      <c r="D54" s="109">
        <v>0</v>
      </c>
      <c r="E54" s="109">
        <v>0</v>
      </c>
      <c r="F54" s="109">
        <v>0</v>
      </c>
      <c r="G54" s="110">
        <v>0</v>
      </c>
      <c r="H54" s="110">
        <v>0</v>
      </c>
      <c r="I54" s="157">
        <v>0</v>
      </c>
      <c r="J54" s="157">
        <v>0</v>
      </c>
      <c r="L54" s="111" t="str">
        <f t="shared" si="1"/>
        <v>(550, 600]</v>
      </c>
      <c r="M54" s="112" t="s">
        <v>181</v>
      </c>
      <c r="N54" s="113">
        <v>0</v>
      </c>
      <c r="O54" s="110">
        <f t="shared" si="0"/>
        <v>0</v>
      </c>
      <c r="P54" s="114">
        <v>0</v>
      </c>
      <c r="Q54" s="114">
        <v>0</v>
      </c>
      <c r="R54" s="115">
        <v>0</v>
      </c>
      <c r="S54" s="110">
        <v>0</v>
      </c>
      <c r="T54" s="116">
        <f t="shared" si="2"/>
        <v>0</v>
      </c>
      <c r="U54" s="118"/>
      <c r="V54" s="110">
        <v>0</v>
      </c>
      <c r="W54" s="110">
        <v>2.3370465107311298E-6</v>
      </c>
      <c r="X54" s="157">
        <v>0</v>
      </c>
      <c r="Y54" s="120"/>
    </row>
    <row r="55" spans="1:25">
      <c r="A55" s="108">
        <v>600</v>
      </c>
      <c r="B55" s="108">
        <v>650</v>
      </c>
      <c r="C55" s="109">
        <v>0</v>
      </c>
      <c r="D55" s="109">
        <v>0</v>
      </c>
      <c r="E55" s="109">
        <v>0</v>
      </c>
      <c r="F55" s="109">
        <v>0</v>
      </c>
      <c r="G55" s="110">
        <v>0</v>
      </c>
      <c r="H55" s="110">
        <v>0</v>
      </c>
      <c r="I55" s="157">
        <v>0</v>
      </c>
      <c r="J55" s="157">
        <v>0</v>
      </c>
      <c r="L55" s="111" t="str">
        <f t="shared" si="1"/>
        <v>(600, 650]</v>
      </c>
      <c r="M55" s="112" t="s">
        <v>181</v>
      </c>
      <c r="N55" s="113">
        <v>0</v>
      </c>
      <c r="O55" s="110">
        <f t="shared" si="0"/>
        <v>0</v>
      </c>
      <c r="P55" s="114">
        <v>0</v>
      </c>
      <c r="Q55" s="114">
        <v>0</v>
      </c>
      <c r="R55" s="115">
        <v>0</v>
      </c>
      <c r="S55" s="110">
        <v>0</v>
      </c>
      <c r="T55" s="116">
        <f t="shared" si="2"/>
        <v>0</v>
      </c>
      <c r="U55" s="118"/>
      <c r="V55" s="110">
        <v>0</v>
      </c>
      <c r="W55" s="110"/>
      <c r="X55" s="157">
        <v>0</v>
      </c>
      <c r="Y55" s="120"/>
    </row>
    <row r="56" spans="1:25">
      <c r="A56" s="108">
        <v>650</v>
      </c>
      <c r="B56" s="108">
        <v>700</v>
      </c>
      <c r="C56" s="109">
        <v>0</v>
      </c>
      <c r="D56" s="109">
        <v>0</v>
      </c>
      <c r="E56" s="109">
        <v>0</v>
      </c>
      <c r="F56" s="109">
        <v>0</v>
      </c>
      <c r="G56" s="110">
        <v>0</v>
      </c>
      <c r="H56" s="110">
        <v>0</v>
      </c>
      <c r="I56" s="157">
        <v>0</v>
      </c>
      <c r="J56" s="157">
        <v>0</v>
      </c>
      <c r="L56" s="111" t="str">
        <f t="shared" si="1"/>
        <v>(650, 700]</v>
      </c>
      <c r="M56" s="112" t="s">
        <v>181</v>
      </c>
      <c r="N56" s="113">
        <v>0</v>
      </c>
      <c r="O56" s="110">
        <f t="shared" si="0"/>
        <v>0</v>
      </c>
      <c r="P56" s="114">
        <v>0</v>
      </c>
      <c r="Q56" s="114">
        <v>0</v>
      </c>
      <c r="R56" s="115">
        <v>0</v>
      </c>
      <c r="S56" s="110">
        <v>0</v>
      </c>
      <c r="T56" s="116">
        <f t="shared" si="2"/>
        <v>0</v>
      </c>
      <c r="U56" s="118"/>
      <c r="V56" s="110">
        <v>0</v>
      </c>
      <c r="W56" s="110">
        <v>1.16852325536557E-6</v>
      </c>
      <c r="X56" s="157">
        <v>0</v>
      </c>
      <c r="Y56" s="120"/>
    </row>
    <row r="57" spans="1:25">
      <c r="A57" s="108">
        <v>700</v>
      </c>
      <c r="B57" s="108">
        <v>750</v>
      </c>
      <c r="C57" s="109">
        <v>0</v>
      </c>
      <c r="D57" s="109">
        <v>0</v>
      </c>
      <c r="E57" s="109">
        <v>0</v>
      </c>
      <c r="F57" s="109">
        <v>0</v>
      </c>
      <c r="G57" s="110">
        <v>0</v>
      </c>
      <c r="H57" s="110">
        <v>0</v>
      </c>
      <c r="I57" s="157">
        <v>0</v>
      </c>
      <c r="J57" s="157">
        <v>0</v>
      </c>
      <c r="L57" s="111" t="str">
        <f t="shared" si="1"/>
        <v>(700, 750]</v>
      </c>
      <c r="M57" s="112" t="s">
        <v>181</v>
      </c>
      <c r="N57" s="113">
        <v>0</v>
      </c>
      <c r="O57" s="110">
        <f t="shared" si="0"/>
        <v>0</v>
      </c>
      <c r="P57" s="114">
        <v>0</v>
      </c>
      <c r="Q57" s="114">
        <v>0</v>
      </c>
      <c r="R57" s="115">
        <v>0</v>
      </c>
      <c r="S57" s="110">
        <v>0</v>
      </c>
      <c r="T57" s="116">
        <f t="shared" si="2"/>
        <v>0</v>
      </c>
      <c r="U57" s="118"/>
      <c r="V57" s="110">
        <v>0</v>
      </c>
      <c r="W57" s="110"/>
      <c r="X57" s="157">
        <v>0</v>
      </c>
      <c r="Y57" s="120"/>
    </row>
    <row r="58" spans="1:25">
      <c r="A58" s="108">
        <v>750</v>
      </c>
      <c r="B58" s="108">
        <v>800</v>
      </c>
      <c r="C58" s="109">
        <v>0</v>
      </c>
      <c r="D58" s="109">
        <v>0</v>
      </c>
      <c r="E58" s="109">
        <v>0</v>
      </c>
      <c r="F58" s="109">
        <v>0</v>
      </c>
      <c r="G58" s="110">
        <v>0</v>
      </c>
      <c r="H58" s="110">
        <v>0</v>
      </c>
      <c r="I58" s="157">
        <v>0</v>
      </c>
      <c r="J58" s="157">
        <v>0</v>
      </c>
      <c r="L58" s="111" t="str">
        <f t="shared" si="1"/>
        <v>(750, 800]</v>
      </c>
      <c r="M58" s="112" t="s">
        <v>181</v>
      </c>
      <c r="N58" s="113">
        <v>0</v>
      </c>
      <c r="O58" s="110">
        <f t="shared" si="0"/>
        <v>0</v>
      </c>
      <c r="P58" s="114">
        <v>0</v>
      </c>
      <c r="Q58" s="114">
        <v>0</v>
      </c>
      <c r="R58" s="115">
        <v>0</v>
      </c>
      <c r="S58" s="110">
        <v>0</v>
      </c>
      <c r="T58" s="116">
        <f t="shared" si="2"/>
        <v>0</v>
      </c>
      <c r="U58" s="118"/>
      <c r="V58" s="110">
        <v>0</v>
      </c>
      <c r="W58" s="110">
        <v>3.5055697660967E-6</v>
      </c>
      <c r="X58" s="157">
        <v>0</v>
      </c>
      <c r="Y58" s="120"/>
    </row>
    <row r="59" spans="1:25">
      <c r="A59" s="108">
        <v>800</v>
      </c>
      <c r="B59" s="108">
        <v>850</v>
      </c>
      <c r="C59" s="109">
        <v>0</v>
      </c>
      <c r="D59" s="109">
        <v>0</v>
      </c>
      <c r="E59" s="109">
        <v>0</v>
      </c>
      <c r="F59" s="109">
        <v>0</v>
      </c>
      <c r="G59" s="110">
        <v>0</v>
      </c>
      <c r="H59" s="110">
        <v>0</v>
      </c>
      <c r="I59" s="157">
        <v>0</v>
      </c>
      <c r="J59" s="157">
        <v>0</v>
      </c>
      <c r="L59" s="111" t="str">
        <f t="shared" si="1"/>
        <v>(800, 850]</v>
      </c>
      <c r="M59" s="112" t="s">
        <v>181</v>
      </c>
      <c r="N59" s="113">
        <v>0</v>
      </c>
      <c r="O59" s="110">
        <f t="shared" si="0"/>
        <v>0</v>
      </c>
      <c r="P59" s="114">
        <v>0</v>
      </c>
      <c r="Q59" s="114">
        <v>0</v>
      </c>
      <c r="R59" s="115">
        <v>0</v>
      </c>
      <c r="S59" s="110">
        <v>0</v>
      </c>
      <c r="T59" s="116">
        <f t="shared" si="2"/>
        <v>0</v>
      </c>
      <c r="U59" s="118"/>
      <c r="V59" s="110">
        <v>0</v>
      </c>
      <c r="W59" s="110"/>
      <c r="X59" s="157">
        <v>0</v>
      </c>
      <c r="Y59" s="120"/>
    </row>
    <row r="60" spans="1:25">
      <c r="A60" s="108">
        <v>850</v>
      </c>
      <c r="B60" s="108">
        <v>900</v>
      </c>
      <c r="C60" s="109">
        <v>0</v>
      </c>
      <c r="D60" s="109">
        <v>0</v>
      </c>
      <c r="E60" s="109">
        <v>0</v>
      </c>
      <c r="F60" s="109">
        <v>0</v>
      </c>
      <c r="G60" s="110">
        <v>0</v>
      </c>
      <c r="H60" s="110">
        <v>0</v>
      </c>
      <c r="I60" s="157">
        <v>0</v>
      </c>
      <c r="J60" s="157">
        <v>0</v>
      </c>
      <c r="L60" s="111" t="str">
        <f t="shared" si="1"/>
        <v>(850, 900]</v>
      </c>
      <c r="M60" s="112" t="s">
        <v>181</v>
      </c>
      <c r="N60" s="113">
        <v>0</v>
      </c>
      <c r="O60" s="110">
        <f t="shared" si="0"/>
        <v>0</v>
      </c>
      <c r="P60" s="114">
        <v>0</v>
      </c>
      <c r="Q60" s="114">
        <v>0</v>
      </c>
      <c r="R60" s="115">
        <v>0</v>
      </c>
      <c r="S60" s="110">
        <v>0</v>
      </c>
      <c r="T60" s="116">
        <f t="shared" si="2"/>
        <v>0</v>
      </c>
      <c r="U60" s="118"/>
      <c r="V60" s="110">
        <v>0</v>
      </c>
      <c r="W60" s="110"/>
      <c r="X60" s="157">
        <v>0</v>
      </c>
      <c r="Y60" s="120"/>
    </row>
    <row r="61" spans="1:25">
      <c r="A61" s="108">
        <v>900</v>
      </c>
      <c r="B61" s="108">
        <v>950</v>
      </c>
      <c r="C61" s="109">
        <v>0</v>
      </c>
      <c r="D61" s="109">
        <v>0</v>
      </c>
      <c r="E61" s="109">
        <v>0</v>
      </c>
      <c r="F61" s="109">
        <v>0</v>
      </c>
      <c r="G61" s="110">
        <v>0</v>
      </c>
      <c r="H61" s="110">
        <v>0</v>
      </c>
      <c r="I61" s="157">
        <v>0</v>
      </c>
      <c r="J61" s="157">
        <v>0</v>
      </c>
      <c r="L61" s="111" t="str">
        <f t="shared" si="1"/>
        <v>(900, 950]</v>
      </c>
      <c r="M61" s="112" t="s">
        <v>181</v>
      </c>
      <c r="N61" s="113">
        <v>0</v>
      </c>
      <c r="O61" s="110">
        <f t="shared" si="0"/>
        <v>0</v>
      </c>
      <c r="P61" s="114">
        <v>0</v>
      </c>
      <c r="Q61" s="114">
        <v>0</v>
      </c>
      <c r="R61" s="115">
        <v>0</v>
      </c>
      <c r="S61" s="110">
        <v>0</v>
      </c>
      <c r="T61" s="116">
        <f t="shared" si="2"/>
        <v>0</v>
      </c>
      <c r="U61" s="118"/>
      <c r="V61" s="110">
        <v>0</v>
      </c>
      <c r="W61" s="110"/>
      <c r="X61" s="157">
        <v>0</v>
      </c>
      <c r="Y61" s="120"/>
    </row>
    <row r="62" spans="1:25">
      <c r="A62" s="108">
        <v>950</v>
      </c>
      <c r="B62" s="108">
        <v>1000</v>
      </c>
      <c r="C62" s="109">
        <v>0</v>
      </c>
      <c r="D62" s="109">
        <v>0</v>
      </c>
      <c r="E62" s="109">
        <v>0</v>
      </c>
      <c r="F62" s="109">
        <v>0</v>
      </c>
      <c r="G62" s="110">
        <v>0</v>
      </c>
      <c r="H62" s="110">
        <v>0</v>
      </c>
      <c r="I62" s="157">
        <v>0</v>
      </c>
      <c r="J62" s="157">
        <v>0</v>
      </c>
      <c r="L62" s="111" t="str">
        <f t="shared" si="1"/>
        <v>(950, 1000]</v>
      </c>
      <c r="M62" s="112" t="s">
        <v>181</v>
      </c>
      <c r="N62" s="113">
        <v>0</v>
      </c>
      <c r="O62" s="110">
        <f t="shared" si="0"/>
        <v>0</v>
      </c>
      <c r="P62" s="114">
        <v>0</v>
      </c>
      <c r="Q62" s="114">
        <v>0</v>
      </c>
      <c r="R62" s="115">
        <v>0</v>
      </c>
      <c r="S62" s="110">
        <v>0</v>
      </c>
      <c r="T62" s="116">
        <f t="shared" si="2"/>
        <v>0</v>
      </c>
      <c r="U62" s="118"/>
      <c r="V62" s="110">
        <v>0</v>
      </c>
      <c r="W62" s="110"/>
      <c r="X62" s="157">
        <v>0</v>
      </c>
      <c r="Y62" s="120"/>
    </row>
    <row r="63" spans="1:25">
      <c r="A63" s="108">
        <v>1000</v>
      </c>
      <c r="B63" s="108">
        <v>2000</v>
      </c>
      <c r="C63" s="109">
        <v>0</v>
      </c>
      <c r="D63" s="109">
        <v>0</v>
      </c>
      <c r="E63" s="109">
        <v>0</v>
      </c>
      <c r="F63" s="109">
        <v>0</v>
      </c>
      <c r="G63" s="110">
        <v>0</v>
      </c>
      <c r="H63" s="110">
        <v>0</v>
      </c>
      <c r="I63" s="157">
        <v>0</v>
      </c>
      <c r="J63" s="157">
        <v>0</v>
      </c>
      <c r="L63" s="111" t="str">
        <f t="shared" si="1"/>
        <v>(1000, 2000]</v>
      </c>
      <c r="M63" s="112" t="s">
        <v>181</v>
      </c>
      <c r="N63" s="113">
        <v>0</v>
      </c>
      <c r="O63" s="110">
        <f t="shared" si="0"/>
        <v>0</v>
      </c>
      <c r="P63" s="114">
        <v>0</v>
      </c>
      <c r="Q63" s="114">
        <v>0</v>
      </c>
      <c r="R63" s="115">
        <v>0</v>
      </c>
      <c r="S63" s="110">
        <v>0</v>
      </c>
      <c r="T63" s="116">
        <f t="shared" si="2"/>
        <v>0</v>
      </c>
      <c r="U63" s="118"/>
      <c r="V63" s="110">
        <v>0</v>
      </c>
      <c r="W63" s="110">
        <v>7.0111395321934E-6</v>
      </c>
      <c r="X63" s="157">
        <v>0</v>
      </c>
      <c r="Y63" s="120"/>
    </row>
    <row r="64" spans="1:25">
      <c r="A64" s="108">
        <v>2000</v>
      </c>
      <c r="B64" s="108">
        <v>3000</v>
      </c>
      <c r="C64" s="109">
        <v>0</v>
      </c>
      <c r="D64" s="109">
        <v>0</v>
      </c>
      <c r="E64" s="109">
        <v>0</v>
      </c>
      <c r="F64" s="109">
        <v>0</v>
      </c>
      <c r="G64" s="110">
        <v>0</v>
      </c>
      <c r="H64" s="110">
        <v>0</v>
      </c>
      <c r="I64" s="157">
        <v>0</v>
      </c>
      <c r="J64" s="157">
        <v>0</v>
      </c>
      <c r="L64" s="111" t="str">
        <f t="shared" si="1"/>
        <v>(2000, 3000]</v>
      </c>
      <c r="M64" s="112" t="s">
        <v>181</v>
      </c>
      <c r="N64" s="113">
        <v>0</v>
      </c>
      <c r="O64" s="110">
        <f t="shared" si="0"/>
        <v>0</v>
      </c>
      <c r="P64" s="114">
        <v>0</v>
      </c>
      <c r="Q64" s="114">
        <v>0</v>
      </c>
      <c r="R64" s="115">
        <v>0</v>
      </c>
      <c r="S64" s="110">
        <v>0</v>
      </c>
      <c r="T64" s="116">
        <f t="shared" si="2"/>
        <v>0</v>
      </c>
      <c r="U64" s="118"/>
      <c r="V64" s="110">
        <v>0</v>
      </c>
      <c r="W64" s="110">
        <v>1.16852325536557E-6</v>
      </c>
      <c r="X64" s="157">
        <v>0</v>
      </c>
      <c r="Y64" s="120"/>
    </row>
    <row r="65" spans="1:25">
      <c r="A65" s="108">
        <v>3000</v>
      </c>
      <c r="B65" s="108">
        <v>4000</v>
      </c>
      <c r="C65" s="109">
        <v>0</v>
      </c>
      <c r="D65" s="109">
        <v>0</v>
      </c>
      <c r="E65" s="109">
        <v>0</v>
      </c>
      <c r="F65" s="109">
        <v>0</v>
      </c>
      <c r="G65" s="110">
        <v>0</v>
      </c>
      <c r="H65" s="110">
        <v>0</v>
      </c>
      <c r="I65" s="157">
        <v>0</v>
      </c>
      <c r="J65" s="157">
        <v>0</v>
      </c>
      <c r="L65" s="111" t="str">
        <f t="shared" si="1"/>
        <v>(3000, 4000]</v>
      </c>
      <c r="M65" s="112" t="s">
        <v>181</v>
      </c>
      <c r="N65" s="113">
        <v>0</v>
      </c>
      <c r="O65" s="110">
        <f t="shared" si="0"/>
        <v>0</v>
      </c>
      <c r="P65" s="114">
        <v>0</v>
      </c>
      <c r="Q65" s="114">
        <v>0</v>
      </c>
      <c r="R65" s="115">
        <v>0</v>
      </c>
      <c r="S65" s="110">
        <v>0</v>
      </c>
      <c r="T65" s="116">
        <f t="shared" si="2"/>
        <v>0</v>
      </c>
      <c r="U65" s="118"/>
      <c r="V65" s="110">
        <v>0</v>
      </c>
      <c r="W65" s="110">
        <v>2.3370465107311298E-6</v>
      </c>
      <c r="X65" s="157">
        <v>0</v>
      </c>
      <c r="Y65" s="120"/>
    </row>
    <row r="66" spans="1:25">
      <c r="A66" s="108">
        <v>4000</v>
      </c>
      <c r="B66" s="108">
        <v>5000</v>
      </c>
      <c r="C66" s="109">
        <v>0</v>
      </c>
      <c r="D66" s="109">
        <v>0</v>
      </c>
      <c r="E66" s="109">
        <v>0</v>
      </c>
      <c r="F66" s="109">
        <v>0</v>
      </c>
      <c r="G66" s="110">
        <v>0</v>
      </c>
      <c r="H66" s="110">
        <v>0</v>
      </c>
      <c r="I66" s="157">
        <v>0</v>
      </c>
      <c r="J66" s="157">
        <v>0</v>
      </c>
      <c r="L66" s="111" t="str">
        <f t="shared" si="1"/>
        <v>(4000, 5000]</v>
      </c>
      <c r="M66" s="112" t="s">
        <v>181</v>
      </c>
      <c r="N66" s="113">
        <v>0</v>
      </c>
      <c r="O66" s="110">
        <f t="shared" si="0"/>
        <v>0</v>
      </c>
      <c r="P66" s="114">
        <v>0</v>
      </c>
      <c r="Q66" s="114">
        <v>0</v>
      </c>
      <c r="R66" s="115">
        <v>0</v>
      </c>
      <c r="S66" s="110">
        <v>0</v>
      </c>
      <c r="T66" s="116">
        <f t="shared" si="2"/>
        <v>0</v>
      </c>
      <c r="U66" s="118"/>
      <c r="V66" s="110">
        <v>0</v>
      </c>
      <c r="W66" s="110"/>
      <c r="X66" s="157">
        <v>0</v>
      </c>
      <c r="Y66" s="120"/>
    </row>
    <row r="67" spans="1:25">
      <c r="A67" s="108">
        <v>5000</v>
      </c>
      <c r="B67" s="108">
        <v>6000</v>
      </c>
      <c r="C67" s="109">
        <v>0</v>
      </c>
      <c r="D67" s="109">
        <v>0</v>
      </c>
      <c r="E67" s="109">
        <v>0</v>
      </c>
      <c r="F67" s="109">
        <v>0</v>
      </c>
      <c r="G67" s="110">
        <v>0</v>
      </c>
      <c r="H67" s="110">
        <v>0</v>
      </c>
      <c r="I67" s="157">
        <v>0</v>
      </c>
      <c r="J67" s="157">
        <v>0</v>
      </c>
      <c r="L67" s="111" t="str">
        <f t="shared" si="1"/>
        <v>(5000, 6000]</v>
      </c>
      <c r="M67" s="112" t="s">
        <v>181</v>
      </c>
      <c r="N67" s="113">
        <v>0</v>
      </c>
      <c r="O67" s="110">
        <f t="shared" si="0"/>
        <v>0</v>
      </c>
      <c r="P67" s="114">
        <v>0</v>
      </c>
      <c r="Q67" s="114">
        <v>0</v>
      </c>
      <c r="R67" s="115">
        <v>0</v>
      </c>
      <c r="S67" s="110">
        <v>0</v>
      </c>
      <c r="T67" s="116">
        <f t="shared" si="2"/>
        <v>0</v>
      </c>
      <c r="U67" s="118"/>
      <c r="V67" s="110">
        <v>0</v>
      </c>
      <c r="W67" s="110"/>
      <c r="X67" s="157">
        <v>0</v>
      </c>
      <c r="Y67" s="120"/>
    </row>
    <row r="68" spans="1:25">
      <c r="A68" s="108">
        <v>6000</v>
      </c>
      <c r="B68" s="108">
        <v>7000</v>
      </c>
      <c r="C68" s="109">
        <v>0</v>
      </c>
      <c r="D68" s="109">
        <v>0</v>
      </c>
      <c r="E68" s="109">
        <v>0</v>
      </c>
      <c r="F68" s="109">
        <v>0</v>
      </c>
      <c r="G68" s="110">
        <v>0</v>
      </c>
      <c r="H68" s="110">
        <v>0</v>
      </c>
      <c r="I68" s="157">
        <v>0</v>
      </c>
      <c r="J68" s="157">
        <v>0</v>
      </c>
      <c r="L68" s="111" t="str">
        <f t="shared" si="1"/>
        <v>(6000, 7000]</v>
      </c>
      <c r="M68" s="112" t="s">
        <v>181</v>
      </c>
      <c r="N68" s="113">
        <v>0</v>
      </c>
      <c r="O68" s="110">
        <f t="shared" si="0"/>
        <v>0</v>
      </c>
      <c r="P68" s="114">
        <v>0</v>
      </c>
      <c r="Q68" s="114">
        <v>0</v>
      </c>
      <c r="R68" s="115">
        <v>0</v>
      </c>
      <c r="S68" s="110">
        <v>0</v>
      </c>
      <c r="T68" s="116">
        <f t="shared" si="2"/>
        <v>0</v>
      </c>
      <c r="U68" s="118"/>
      <c r="V68" s="110">
        <v>0</v>
      </c>
      <c r="W68" s="110"/>
      <c r="X68" s="157">
        <v>0</v>
      </c>
      <c r="Y68" s="120"/>
    </row>
    <row r="69" spans="1:25">
      <c r="A69" s="108">
        <v>7000</v>
      </c>
      <c r="B69" s="108">
        <v>8000</v>
      </c>
      <c r="C69" s="109">
        <v>0</v>
      </c>
      <c r="D69" s="109">
        <v>0</v>
      </c>
      <c r="E69" s="109">
        <v>0</v>
      </c>
      <c r="F69" s="109">
        <v>0</v>
      </c>
      <c r="G69" s="110">
        <v>0</v>
      </c>
      <c r="H69" s="110">
        <v>0</v>
      </c>
      <c r="I69" s="157">
        <v>0</v>
      </c>
      <c r="J69" s="157">
        <v>0</v>
      </c>
      <c r="L69" s="111" t="str">
        <f t="shared" si="1"/>
        <v>(7000, 8000]</v>
      </c>
      <c r="M69" s="112" t="s">
        <v>181</v>
      </c>
      <c r="N69" s="113">
        <v>0</v>
      </c>
      <c r="O69" s="110">
        <f>_xlfn.XLOOKUP(M69, $G$17:$H$17, G69:H69)</f>
        <v>0</v>
      </c>
      <c r="P69" s="114">
        <v>0</v>
      </c>
      <c r="Q69" s="114">
        <v>0</v>
      </c>
      <c r="R69" s="115">
        <v>0</v>
      </c>
      <c r="S69" s="110">
        <v>0</v>
      </c>
      <c r="T69" s="116">
        <f t="shared" si="2"/>
        <v>0</v>
      </c>
      <c r="U69" s="118"/>
      <c r="V69" s="110">
        <v>0</v>
      </c>
      <c r="W69" s="110"/>
      <c r="X69" s="157">
        <v>0</v>
      </c>
      <c r="Y69" s="120"/>
    </row>
    <row r="70" spans="1:25">
      <c r="A70" s="108">
        <v>8000</v>
      </c>
      <c r="B70" s="108">
        <v>9000</v>
      </c>
      <c r="C70" s="109">
        <v>0</v>
      </c>
      <c r="D70" s="109">
        <v>0</v>
      </c>
      <c r="E70" s="109">
        <v>0</v>
      </c>
      <c r="F70" s="109">
        <v>0</v>
      </c>
      <c r="G70" s="110">
        <v>0</v>
      </c>
      <c r="H70" s="110">
        <v>0</v>
      </c>
      <c r="I70" s="157">
        <v>0</v>
      </c>
      <c r="J70" s="157">
        <v>0</v>
      </c>
      <c r="L70" s="111" t="str">
        <f t="shared" si="1"/>
        <v>(8000, 9000]</v>
      </c>
      <c r="M70" s="112" t="s">
        <v>181</v>
      </c>
      <c r="N70" s="113">
        <v>0</v>
      </c>
      <c r="O70" s="110">
        <f>_xlfn.XLOOKUP(M70, $G$17:$H$17, G70:H70)</f>
        <v>0</v>
      </c>
      <c r="P70" s="114">
        <v>0</v>
      </c>
      <c r="Q70" s="114">
        <v>0</v>
      </c>
      <c r="R70" s="115">
        <v>0</v>
      </c>
      <c r="S70" s="110">
        <v>0</v>
      </c>
      <c r="T70" s="116">
        <f t="shared" si="2"/>
        <v>0</v>
      </c>
      <c r="U70" s="118"/>
      <c r="V70" s="110">
        <v>0</v>
      </c>
      <c r="W70" s="110"/>
      <c r="X70" s="157">
        <v>0</v>
      </c>
      <c r="Y70" s="120"/>
    </row>
    <row r="71" spans="1:25">
      <c r="A71" s="108">
        <v>9000</v>
      </c>
      <c r="B71" s="108">
        <v>10000</v>
      </c>
      <c r="C71" s="109">
        <v>0</v>
      </c>
      <c r="D71" s="109">
        <v>0</v>
      </c>
      <c r="E71" s="109">
        <v>0</v>
      </c>
      <c r="F71" s="109">
        <v>0</v>
      </c>
      <c r="G71" s="110">
        <v>0</v>
      </c>
      <c r="H71" s="110">
        <v>0</v>
      </c>
      <c r="I71" s="157">
        <v>0</v>
      </c>
      <c r="J71" s="157">
        <v>0</v>
      </c>
      <c r="L71" s="111" t="str">
        <f t="shared" si="1"/>
        <v>(9000, 10000]</v>
      </c>
      <c r="M71" s="112" t="s">
        <v>181</v>
      </c>
      <c r="N71" s="113">
        <v>0</v>
      </c>
      <c r="O71" s="110">
        <f>_xlfn.XLOOKUP(M71, $G$17:$H$17, G71:H71)</f>
        <v>0</v>
      </c>
      <c r="P71" s="114">
        <v>0</v>
      </c>
      <c r="Q71" s="114">
        <v>0</v>
      </c>
      <c r="R71" s="115">
        <v>0</v>
      </c>
      <c r="S71" s="110">
        <v>0</v>
      </c>
      <c r="T71" s="116">
        <f t="shared" si="2"/>
        <v>0</v>
      </c>
      <c r="U71" s="118"/>
      <c r="V71" s="110">
        <v>0</v>
      </c>
      <c r="W71" s="110"/>
      <c r="X71" s="157">
        <v>0</v>
      </c>
      <c r="Y71" s="120"/>
    </row>
    <row r="72" spans="1:25">
      <c r="A72" s="108">
        <v>10000</v>
      </c>
      <c r="B72" s="108">
        <v>20000</v>
      </c>
      <c r="C72" s="109">
        <v>0</v>
      </c>
      <c r="D72" s="109">
        <v>0</v>
      </c>
      <c r="E72" s="109">
        <v>0</v>
      </c>
      <c r="F72" s="109">
        <v>0</v>
      </c>
      <c r="G72" s="110">
        <v>0</v>
      </c>
      <c r="H72" s="110">
        <v>0</v>
      </c>
      <c r="I72" s="157">
        <v>0</v>
      </c>
      <c r="J72" s="157">
        <v>0</v>
      </c>
      <c r="L72" s="111" t="str">
        <f t="shared" si="1"/>
        <v>(10000, 20000]</v>
      </c>
      <c r="M72" s="112" t="s">
        <v>181</v>
      </c>
      <c r="N72" s="113">
        <v>0</v>
      </c>
      <c r="O72" s="110">
        <f>_xlfn.XLOOKUP(M72, $G$17:$H$17, G72:H72)</f>
        <v>0</v>
      </c>
      <c r="P72" s="114">
        <v>0</v>
      </c>
      <c r="Q72" s="114">
        <v>0</v>
      </c>
      <c r="R72" s="115">
        <v>0</v>
      </c>
      <c r="S72" s="110">
        <v>0</v>
      </c>
      <c r="T72" s="116">
        <f t="shared" si="2"/>
        <v>0</v>
      </c>
      <c r="U72" s="118"/>
      <c r="V72" s="110">
        <v>0</v>
      </c>
      <c r="W72" s="110"/>
      <c r="X72" s="157">
        <v>0</v>
      </c>
      <c r="Y72" s="120"/>
    </row>
    <row r="73" spans="1:25">
      <c r="A73" s="108">
        <v>20000</v>
      </c>
      <c r="B73" s="108">
        <v>30000</v>
      </c>
      <c r="C73" s="109">
        <v>0</v>
      </c>
      <c r="D73" s="109">
        <v>0</v>
      </c>
      <c r="E73" s="109">
        <v>0</v>
      </c>
      <c r="F73" s="109">
        <v>0</v>
      </c>
      <c r="G73" s="110">
        <v>0</v>
      </c>
      <c r="H73" s="110">
        <v>0</v>
      </c>
      <c r="I73" s="157">
        <v>0</v>
      </c>
      <c r="J73" s="157">
        <v>0</v>
      </c>
      <c r="L73" s="111" t="str">
        <f t="shared" si="1"/>
        <v>(20000, 30000]</v>
      </c>
      <c r="M73" s="112" t="s">
        <v>181</v>
      </c>
      <c r="N73" s="113">
        <v>0</v>
      </c>
      <c r="O73" s="110">
        <f>_xlfn.XLOOKUP(M73, $G$17:$H$17, G73:H73)</f>
        <v>0</v>
      </c>
      <c r="P73" s="114">
        <v>0</v>
      </c>
      <c r="Q73" s="114">
        <v>0</v>
      </c>
      <c r="R73" s="115">
        <v>0</v>
      </c>
      <c r="S73" s="110">
        <v>0</v>
      </c>
      <c r="T73" s="116">
        <f t="shared" si="2"/>
        <v>0</v>
      </c>
      <c r="U73" s="118"/>
      <c r="V73" s="110">
        <v>0</v>
      </c>
      <c r="W73" s="110"/>
      <c r="X73" s="157">
        <v>0</v>
      </c>
      <c r="Y73" s="120"/>
    </row>
    <row r="74" spans="1:25">
      <c r="A74" s="108">
        <v>30000</v>
      </c>
      <c r="B74" s="108">
        <v>40000</v>
      </c>
      <c r="C74" s="109">
        <v>0</v>
      </c>
      <c r="D74" s="109">
        <v>0</v>
      </c>
      <c r="E74" s="109">
        <v>0</v>
      </c>
      <c r="F74" s="109">
        <v>0</v>
      </c>
      <c r="G74" s="110">
        <v>0</v>
      </c>
      <c r="H74" s="110">
        <v>0</v>
      </c>
      <c r="I74" s="157">
        <v>0</v>
      </c>
      <c r="J74" s="157">
        <v>0</v>
      </c>
      <c r="L74" s="111" t="str">
        <f t="shared" si="1"/>
        <v>(30000, 40000]</v>
      </c>
      <c r="M74" s="112" t="s">
        <v>181</v>
      </c>
      <c r="N74" s="113">
        <v>0</v>
      </c>
      <c r="O74" s="110">
        <f>_xlfn.SINGLE(_xlfn.XLOOKUP(M74, $G$17:$H$17, G74:H74))</f>
        <v>0</v>
      </c>
      <c r="P74" s="114">
        <v>0</v>
      </c>
      <c r="Q74" s="114">
        <v>0</v>
      </c>
      <c r="R74" s="115">
        <v>0</v>
      </c>
      <c r="S74" s="110">
        <v>0</v>
      </c>
      <c r="T74" s="116">
        <f t="shared" si="2"/>
        <v>0</v>
      </c>
      <c r="U74" s="118"/>
      <c r="V74" s="110">
        <v>0</v>
      </c>
      <c r="W74" s="110"/>
      <c r="X74" s="157">
        <v>0</v>
      </c>
      <c r="Y74" s="120"/>
    </row>
    <row r="75" spans="1:25">
      <c r="A75" s="108" t="s">
        <v>188</v>
      </c>
      <c r="B75" s="132">
        <f>C75/C76</f>
        <v>3.3007800000000001E-3</v>
      </c>
      <c r="C75" s="109">
        <v>330078</v>
      </c>
      <c r="D75" s="109">
        <v>0</v>
      </c>
      <c r="E75" s="109">
        <v>825830650</v>
      </c>
      <c r="F75" s="109">
        <v>0</v>
      </c>
      <c r="G75" s="110"/>
      <c r="H75" s="110"/>
      <c r="I75" s="157">
        <f>E75/C75/$B$3</f>
        <v>5.0038515138845971</v>
      </c>
      <c r="J75" s="157"/>
      <c r="L75" s="111" t="s">
        <v>188</v>
      </c>
      <c r="M75" s="112" t="s">
        <v>180</v>
      </c>
      <c r="N75" s="113">
        <v>0.60589999999999999</v>
      </c>
      <c r="O75" s="110">
        <f>B75</f>
        <v>3.3007800000000001E-3</v>
      </c>
      <c r="P75" s="110">
        <v>1.999942602E-3</v>
      </c>
      <c r="Q75" s="110">
        <f>P75</f>
        <v>1.999942602E-3</v>
      </c>
      <c r="R75" s="115">
        <v>1999942</v>
      </c>
      <c r="S75" s="110">
        <v>1.9999420000000002E-3</v>
      </c>
      <c r="T75" s="116">
        <f t="shared" si="2"/>
        <v>1.000741280438139E-2</v>
      </c>
      <c r="U75" s="118"/>
      <c r="V75" s="110">
        <v>1.9999420000000002E-3</v>
      </c>
      <c r="W75" s="110"/>
      <c r="X75" s="157">
        <v>0</v>
      </c>
      <c r="Y75" s="119"/>
    </row>
    <row r="76" spans="1:25">
      <c r="A76" s="122">
        <v>1E-3</v>
      </c>
      <c r="C76" s="1">
        <v>100000000</v>
      </c>
      <c r="R76" s="136"/>
    </row>
    <row r="77" spans="1:25">
      <c r="B77" s="38" t="s">
        <v>291</v>
      </c>
      <c r="C77" s="145">
        <v>10000000</v>
      </c>
      <c r="E77" s="145">
        <v>16571487025</v>
      </c>
    </row>
    <row r="78" spans="1:25" s="127" customFormat="1">
      <c r="A78" s="188" t="s">
        <v>293</v>
      </c>
      <c r="B78" s="188"/>
      <c r="C78" s="188"/>
      <c r="D78" s="188"/>
      <c r="E78" s="188"/>
      <c r="F78" s="188"/>
      <c r="G78" s="123"/>
      <c r="H78" s="123"/>
      <c r="I78" s="123"/>
      <c r="J78" s="123"/>
      <c r="K78" s="124"/>
      <c r="L78" s="125"/>
      <c r="M78" s="124"/>
      <c r="N78" s="126"/>
      <c r="O78" s="126"/>
      <c r="P78" s="124"/>
      <c r="Q78" s="124"/>
      <c r="R78" s="124"/>
      <c r="S78" s="124"/>
      <c r="T78" s="124"/>
      <c r="U78" s="124"/>
      <c r="V78" s="126"/>
      <c r="W78" s="126"/>
      <c r="X78" s="162"/>
      <c r="Y78" s="124"/>
    </row>
    <row r="79" spans="1:25">
      <c r="B79" s="128"/>
      <c r="N79" s="122"/>
      <c r="O79" s="37"/>
    </row>
    <row r="80" spans="1:25">
      <c r="B80" s="128"/>
      <c r="N80" s="122"/>
      <c r="O80" s="37"/>
      <c r="W80" s="144"/>
    </row>
    <row r="81" spans="1:25" ht="16.2" customHeight="1">
      <c r="A81" s="181" t="s">
        <v>172</v>
      </c>
      <c r="B81" s="181" t="s">
        <v>173</v>
      </c>
      <c r="C81" s="189" t="s">
        <v>174</v>
      </c>
      <c r="D81" s="190"/>
      <c r="E81" s="189" t="s">
        <v>175</v>
      </c>
      <c r="F81" s="190"/>
      <c r="G81" s="189" t="s">
        <v>176</v>
      </c>
      <c r="H81" s="190"/>
      <c r="I81" s="186" t="s">
        <v>298</v>
      </c>
      <c r="J81" s="186"/>
      <c r="L81" s="186" t="s">
        <v>178</v>
      </c>
      <c r="M81" s="186" t="s">
        <v>300</v>
      </c>
      <c r="N81" s="186" t="s">
        <v>182</v>
      </c>
      <c r="O81" s="186" t="s">
        <v>183</v>
      </c>
      <c r="P81" s="186" t="s">
        <v>184</v>
      </c>
      <c r="Q81" s="186" t="s">
        <v>185</v>
      </c>
      <c r="R81" s="186" t="s">
        <v>186</v>
      </c>
      <c r="S81" s="186" t="s">
        <v>187</v>
      </c>
      <c r="T81" s="186" t="s">
        <v>177</v>
      </c>
      <c r="V81" s="187" t="s">
        <v>302</v>
      </c>
      <c r="W81" s="187" t="s">
        <v>303</v>
      </c>
      <c r="X81" s="185" t="s">
        <v>304</v>
      </c>
      <c r="Y81" s="121"/>
    </row>
    <row r="82" spans="1:25">
      <c r="A82" s="182"/>
      <c r="B82" s="182"/>
      <c r="C82" s="159" t="s">
        <v>180</v>
      </c>
      <c r="D82" s="159" t="s">
        <v>181</v>
      </c>
      <c r="E82" s="159" t="s">
        <v>180</v>
      </c>
      <c r="F82" s="159" t="s">
        <v>181</v>
      </c>
      <c r="G82" s="159" t="s">
        <v>180</v>
      </c>
      <c r="H82" s="159" t="s">
        <v>181</v>
      </c>
      <c r="I82" s="159" t="s">
        <v>180</v>
      </c>
      <c r="J82" s="159" t="s">
        <v>181</v>
      </c>
      <c r="L82" s="186"/>
      <c r="M82" s="186"/>
      <c r="N82" s="186"/>
      <c r="O82" s="186"/>
      <c r="P82" s="186"/>
      <c r="Q82" s="186"/>
      <c r="R82" s="186"/>
      <c r="S82" s="186"/>
      <c r="T82" s="186"/>
      <c r="V82" s="187"/>
      <c r="W82" s="187"/>
      <c r="X82" s="185"/>
      <c r="Y82" s="121"/>
    </row>
    <row r="83" spans="1:25">
      <c r="A83" s="108">
        <v>-1</v>
      </c>
      <c r="B83" s="108">
        <v>0</v>
      </c>
      <c r="C83" s="133" cm="1">
        <f t="array" ref="C83:F140">C18:F75</f>
        <v>55325589</v>
      </c>
      <c r="D83" s="133">
        <v>56174458</v>
      </c>
      <c r="E83" s="133">
        <v>0</v>
      </c>
      <c r="F83" s="133">
        <v>0</v>
      </c>
      <c r="G83" s="110" cm="1">
        <f t="array" ref="G83:G139">_xlfn.LET(_xlpm.x, C83:C139, _xlpm.x/SUM(_xlpm.x))</f>
        <v>0.55508811374408418</v>
      </c>
      <c r="H83" s="110" cm="1">
        <f t="array" ref="H83:H139">_xlfn.LET(_xlpm.x, D83:D139, _xlpm.x/SUM(_xlpm.x))</f>
        <v>0.56355133120335121</v>
      </c>
      <c r="I83" s="157" cm="1">
        <f t="array" ref="I83:I139">_xlfn.LET(_xlpm.x, E83:E139/C83:C139/$B$3, IFERROR(_xlpm.x, 0))</f>
        <v>0</v>
      </c>
      <c r="J83" s="157" cm="1">
        <f t="array" ref="J83:J139">_xlfn.LET(_xlpm.x, F83:F139/D83:D139/$B$3, IFERROR(_xlpm.x, 0))</f>
        <v>0</v>
      </c>
      <c r="L83" s="111" t="str">
        <f>"("&amp;$A83&amp;", "&amp;$B83&amp;"]"</f>
        <v>(-1, 0]</v>
      </c>
      <c r="M83" s="112" t="s">
        <v>181</v>
      </c>
      <c r="N83" s="113">
        <v>1</v>
      </c>
      <c r="O83" s="110">
        <f t="shared" ref="O83:O139" si="3">_xlfn.SINGLE(_xlfn.XLOOKUP(M83, $G$17:$H$17, G83:H83))</f>
        <v>0.56355133120335121</v>
      </c>
      <c r="P83" s="114" cm="1">
        <f t="array" ref="P83:P140">O83:O140*N83:N140</f>
        <v>0.56355133120335121</v>
      </c>
      <c r="Q83" s="114" cm="1">
        <f t="array" ref="Q83:Q139">P83:P139/SUM(_xlfn.ANCHORARRAY(P83))</f>
        <v>0.60286236998951637</v>
      </c>
      <c r="R83" s="154">
        <f>$B$2-SUM(_xlfn.ANCHORARRAY(R84))</f>
        <v>603186911</v>
      </c>
      <c r="S83" s="110" cm="1">
        <f t="array" ref="S83:S140">_xlfn.LET(_xlpm.x, R83:R140, _xlpm.x/SUM(_xlpm.x))</f>
        <v>0.60318691099999999</v>
      </c>
      <c r="T83" s="116">
        <f>_xlfn.LET(_xlpm.x, _xlfn.XLOOKUP(M83, $I$17:$J$17, I83:J83), IF(ISERROR(_xlpm.x), 0, _xlpm.x) * S83)/Overview!$B$7</f>
        <v>0</v>
      </c>
      <c r="U83" s="118"/>
      <c r="V83" s="110" cm="1">
        <f t="array" ref="V83:V140">_xlfn.LET(_xlpm.x, R83:R140, _xlpm.x/SUM(_xlpm.x))</f>
        <v>0.60318691099999999</v>
      </c>
      <c r="W83" s="110">
        <v>0.56957506599999996</v>
      </c>
      <c r="X83" s="163" cm="1">
        <f t="array" ref="X83:X140">_xlfn.LET(_xlpm.x, ROUND(W83:W140/_xlfn.ANCHORARRAY(V83), 2), IFERROR(_xlpm.x, 0))</f>
        <v>0.94</v>
      </c>
    </row>
    <row r="84" spans="1:25" ht="15.6" customHeight="1">
      <c r="A84" s="108">
        <v>0</v>
      </c>
      <c r="B84" s="108">
        <v>1</v>
      </c>
      <c r="C84" s="133">
        <v>24069989</v>
      </c>
      <c r="D84" s="133">
        <v>14293217</v>
      </c>
      <c r="E84" s="133">
        <v>6484275025</v>
      </c>
      <c r="F84" s="133">
        <v>3231900200</v>
      </c>
      <c r="G84" s="110">
        <v>0.24149701852881955</v>
      </c>
      <c r="H84" s="110">
        <v>0.14339188581985732</v>
      </c>
      <c r="I84" s="157">
        <v>0.53878504265207594</v>
      </c>
      <c r="J84" s="157">
        <v>0.45222852210247699</v>
      </c>
      <c r="L84" s="111" t="str">
        <f t="shared" ref="L84:L139" si="4">"("&amp;$A84&amp;", "&amp;$B84&amp;"]"</f>
        <v>(0, 1]</v>
      </c>
      <c r="M84" s="112" t="s">
        <v>181</v>
      </c>
      <c r="N84" s="113">
        <v>1.4</v>
      </c>
      <c r="O84" s="110">
        <f t="shared" si="3"/>
        <v>0.14339188581985732</v>
      </c>
      <c r="P84" s="114">
        <v>0.20074864014780022</v>
      </c>
      <c r="Q84" s="114">
        <v>0.21475204523650626</v>
      </c>
      <c r="R84" s="115" cm="1">
        <f t="array" ref="R84:R140">INT(Q84:Q140*$B$2)</f>
        <v>214752045</v>
      </c>
      <c r="S84" s="110">
        <v>0.214752045</v>
      </c>
      <c r="T84" s="116">
        <f>_xlfn.LET(_xlpm.x, _xlfn.XLOOKUP(M84, $I$17:$J$17, I84:J84), IF(ISERROR(_xlpm.x), 0, _xlpm.x) * S84)/Overview!$B$7</f>
        <v>7.7693599943067709E-2</v>
      </c>
      <c r="U84" s="118"/>
      <c r="V84" s="110">
        <v>0.214752045</v>
      </c>
      <c r="W84" s="110">
        <v>0.22958295000000001</v>
      </c>
      <c r="X84" s="163">
        <v>1.07</v>
      </c>
    </row>
    <row r="85" spans="1:25">
      <c r="A85" s="108">
        <v>1</v>
      </c>
      <c r="B85" s="108">
        <v>2</v>
      </c>
      <c r="C85" s="133">
        <v>10599327</v>
      </c>
      <c r="D85" s="133">
        <v>7577504</v>
      </c>
      <c r="E85" s="133">
        <v>7916648100</v>
      </c>
      <c r="F85" s="133">
        <v>6307987850</v>
      </c>
      <c r="G85" s="110">
        <v>0.10634428910258403</v>
      </c>
      <c r="H85" s="110">
        <v>7.6018756894792275E-2</v>
      </c>
      <c r="I85" s="157">
        <v>1.4938020310157429</v>
      </c>
      <c r="J85" s="157">
        <v>1.6649249805740782</v>
      </c>
      <c r="L85" s="111" t="str">
        <f t="shared" si="4"/>
        <v>(1, 2]</v>
      </c>
      <c r="M85" s="112" t="s">
        <v>181</v>
      </c>
      <c r="N85" s="113">
        <v>0.73</v>
      </c>
      <c r="O85" s="110">
        <f t="shared" si="3"/>
        <v>7.6018756894792275E-2</v>
      </c>
      <c r="P85" s="114">
        <v>5.5493692533198358E-2</v>
      </c>
      <c r="Q85" s="114">
        <v>5.9364705835397276E-2</v>
      </c>
      <c r="R85" s="115">
        <v>59364705</v>
      </c>
      <c r="S85" s="110">
        <v>5.9364704999999997E-2</v>
      </c>
      <c r="T85" s="116">
        <f>_xlfn.LET(_xlpm.x, _xlfn.XLOOKUP(M85, $I$17:$J$17, I85:J85), IF(ISERROR(_xlpm.x), 0, _xlpm.x) * S85)/Overview!$B$7</f>
        <v>7.9070224255128704E-2</v>
      </c>
      <c r="U85" s="118"/>
      <c r="V85" s="110">
        <v>5.9364704999999997E-2</v>
      </c>
      <c r="W85" s="110">
        <v>8.5959578999999994E-2</v>
      </c>
      <c r="X85" s="163">
        <v>1.45</v>
      </c>
    </row>
    <row r="86" spans="1:25">
      <c r="A86" s="108">
        <v>2</v>
      </c>
      <c r="B86" s="108">
        <v>3</v>
      </c>
      <c r="C86" s="133">
        <v>4317872</v>
      </c>
      <c r="D86" s="133">
        <v>8212762</v>
      </c>
      <c r="E86" s="133">
        <v>5365074350</v>
      </c>
      <c r="F86" s="133">
        <v>10557718000</v>
      </c>
      <c r="G86" s="110">
        <v>4.3321715451929421E-2</v>
      </c>
      <c r="H86" s="110">
        <v>8.2391768834802065E-2</v>
      </c>
      <c r="I86" s="157">
        <v>2.4850548371975822</v>
      </c>
      <c r="J86" s="157">
        <v>2.5710517363099039</v>
      </c>
      <c r="L86" s="111" t="str">
        <f t="shared" si="4"/>
        <v>(2, 3]</v>
      </c>
      <c r="M86" s="112" t="s">
        <v>181</v>
      </c>
      <c r="N86" s="113">
        <v>0.44</v>
      </c>
      <c r="O86" s="110">
        <f t="shared" si="3"/>
        <v>8.2391768834802065E-2</v>
      </c>
      <c r="P86" s="114">
        <v>3.6252378287312911E-2</v>
      </c>
      <c r="Q86" s="114">
        <v>3.8781196107510817E-2</v>
      </c>
      <c r="R86" s="115">
        <v>38781196</v>
      </c>
      <c r="S86" s="110">
        <v>3.8781195999999997E-2</v>
      </c>
      <c r="T86" s="116">
        <f>_xlfn.LET(_xlpm.x, _xlfn.XLOOKUP(M86, $I$17:$J$17, I86:J86), IF(ISERROR(_xlpm.x), 0, _xlpm.x) * S86)/Overview!$B$7</f>
        <v>7.9766769049579758E-2</v>
      </c>
      <c r="U86" s="118"/>
      <c r="V86" s="110">
        <v>3.8781195999999997E-2</v>
      </c>
      <c r="W86" s="110">
        <v>3.8750449999999999E-2</v>
      </c>
      <c r="X86" s="163">
        <v>1</v>
      </c>
    </row>
    <row r="87" spans="1:25">
      <c r="A87" s="108">
        <v>3</v>
      </c>
      <c r="B87" s="108">
        <v>4</v>
      </c>
      <c r="C87" s="133">
        <v>2319169</v>
      </c>
      <c r="D87" s="133">
        <v>3584475</v>
      </c>
      <c r="E87" s="133">
        <v>4053262600</v>
      </c>
      <c r="F87" s="133">
        <v>6293472375</v>
      </c>
      <c r="G87" s="110">
        <v>2.3268494180220187E-2</v>
      </c>
      <c r="H87" s="110">
        <v>3.5960038242204895E-2</v>
      </c>
      <c r="I87" s="157">
        <v>3.495443928407115</v>
      </c>
      <c r="J87" s="157">
        <v>3.5115169585504153</v>
      </c>
      <c r="L87" s="111" t="str">
        <f t="shared" si="4"/>
        <v>(3, 4]</v>
      </c>
      <c r="M87" s="112" t="s">
        <v>181</v>
      </c>
      <c r="N87" s="113">
        <v>0.73</v>
      </c>
      <c r="O87" s="110">
        <f t="shared" si="3"/>
        <v>3.5960038242204895E-2</v>
      </c>
      <c r="P87" s="114">
        <v>2.6250827916809574E-2</v>
      </c>
      <c r="Q87" s="114">
        <v>2.8081978438986729E-2</v>
      </c>
      <c r="R87" s="115">
        <v>28081978</v>
      </c>
      <c r="S87" s="110">
        <v>2.8081978E-2</v>
      </c>
      <c r="T87" s="116">
        <f>_xlfn.LET(_xlpm.x, _xlfn.XLOOKUP(M87, $I$17:$J$17, I87:J87), IF(ISERROR(_xlpm.x), 0, _xlpm.x) * S87)/Overview!$B$7</f>
        <v>7.8888273581311744E-2</v>
      </c>
      <c r="U87" s="118"/>
      <c r="V87" s="110">
        <v>2.8081978E-2</v>
      </c>
      <c r="W87" s="110">
        <v>3.2026185999999998E-2</v>
      </c>
      <c r="X87" s="163">
        <v>1.1399999999999999</v>
      </c>
    </row>
    <row r="88" spans="1:25">
      <c r="A88" s="108">
        <v>4</v>
      </c>
      <c r="B88" s="108">
        <v>5</v>
      </c>
      <c r="C88" s="133">
        <v>1225076</v>
      </c>
      <c r="D88" s="133">
        <v>2870564</v>
      </c>
      <c r="E88" s="133">
        <v>2763500775</v>
      </c>
      <c r="F88" s="133">
        <v>6548399325</v>
      </c>
      <c r="G88" s="110">
        <v>1.2291330979470416E-2</v>
      </c>
      <c r="H88" s="110">
        <v>2.8797966568799235E-2</v>
      </c>
      <c r="I88" s="157">
        <v>4.5115580992526176</v>
      </c>
      <c r="J88" s="157">
        <v>4.5624478848059127</v>
      </c>
      <c r="L88" s="111" t="str">
        <f t="shared" si="4"/>
        <v>(4, 5]</v>
      </c>
      <c r="M88" s="112" t="s">
        <v>181</v>
      </c>
      <c r="N88" s="113">
        <v>0.52</v>
      </c>
      <c r="O88" s="110">
        <f t="shared" si="3"/>
        <v>2.8797966568799235E-2</v>
      </c>
      <c r="P88" s="114">
        <v>1.4974942615775602E-2</v>
      </c>
      <c r="Q88" s="114">
        <v>1.6019533440771689E-2</v>
      </c>
      <c r="R88" s="115">
        <v>16019533</v>
      </c>
      <c r="S88" s="110">
        <v>1.6019532999999999E-2</v>
      </c>
      <c r="T88" s="116">
        <f>_xlfn.LET(_xlpm.x, _xlfn.XLOOKUP(M88, $I$17:$J$17, I88:J88), IF(ISERROR(_xlpm.x), 0, _xlpm.x) * S88)/Overview!$B$7</f>
        <v>5.847062756114281E-2</v>
      </c>
      <c r="U88" s="118"/>
      <c r="V88" s="110">
        <v>1.6019532999999999E-2</v>
      </c>
      <c r="W88" s="110">
        <v>1.4985119999999999E-2</v>
      </c>
      <c r="X88" s="163">
        <v>0.94</v>
      </c>
    </row>
    <row r="89" spans="1:25">
      <c r="A89" s="108">
        <v>5</v>
      </c>
      <c r="B89" s="108">
        <v>6</v>
      </c>
      <c r="C89" s="133">
        <v>635676</v>
      </c>
      <c r="D89" s="133">
        <v>1428287</v>
      </c>
      <c r="E89" s="133">
        <v>1744656300</v>
      </c>
      <c r="F89" s="133">
        <v>3879725800</v>
      </c>
      <c r="G89" s="110">
        <v>6.3778117534796508E-3</v>
      </c>
      <c r="H89" s="110">
        <v>1.432880830270656E-2</v>
      </c>
      <c r="I89" s="157">
        <v>5.4891369188076942</v>
      </c>
      <c r="J89" s="157">
        <v>5.4326977701260324</v>
      </c>
      <c r="L89" s="111" t="str">
        <f t="shared" si="4"/>
        <v>(5, 6]</v>
      </c>
      <c r="M89" s="112" t="s">
        <v>181</v>
      </c>
      <c r="N89" s="113">
        <v>0.6</v>
      </c>
      <c r="O89" s="110">
        <f t="shared" si="3"/>
        <v>1.432880830270656E-2</v>
      </c>
      <c r="P89" s="114">
        <v>8.5972849816239351E-3</v>
      </c>
      <c r="Q89" s="114">
        <v>9.196996462469291E-3</v>
      </c>
      <c r="R89" s="115">
        <v>9196996</v>
      </c>
      <c r="S89" s="110">
        <v>9.1969960000000007E-3</v>
      </c>
      <c r="T89" s="116">
        <f>_xlfn.LET(_xlpm.x, _xlfn.XLOOKUP(M89, $I$17:$J$17, I89:J89), IF(ISERROR(_xlpm.x), 0, _xlpm.x) * S89)/Overview!$B$7</f>
        <v>3.9971599728846438E-2</v>
      </c>
      <c r="U89" s="118"/>
      <c r="V89" s="110">
        <v>9.1969960000000007E-3</v>
      </c>
      <c r="W89" s="110">
        <v>8.6031279999999998E-3</v>
      </c>
      <c r="X89" s="163">
        <v>0.94</v>
      </c>
    </row>
    <row r="90" spans="1:25">
      <c r="A90" s="108">
        <v>6</v>
      </c>
      <c r="B90" s="108">
        <v>7</v>
      </c>
      <c r="C90" s="133">
        <v>344873</v>
      </c>
      <c r="D90" s="133">
        <v>667809</v>
      </c>
      <c r="E90" s="133">
        <v>1117022675</v>
      </c>
      <c r="F90" s="133">
        <v>2174876225</v>
      </c>
      <c r="G90" s="110">
        <v>3.4601511978709083E-3</v>
      </c>
      <c r="H90" s="110">
        <v>6.6995688848404877E-3</v>
      </c>
      <c r="I90" s="157">
        <v>6.4778783784175618</v>
      </c>
      <c r="J90" s="157">
        <v>6.5134678478427217</v>
      </c>
      <c r="L90" s="111" t="str">
        <f t="shared" si="4"/>
        <v>(6, 7]</v>
      </c>
      <c r="M90" s="112" t="s">
        <v>181</v>
      </c>
      <c r="N90" s="113">
        <v>0.78</v>
      </c>
      <c r="O90" s="110">
        <f t="shared" si="3"/>
        <v>6.6995688848404877E-3</v>
      </c>
      <c r="P90" s="114">
        <v>5.2256637301755808E-3</v>
      </c>
      <c r="Q90" s="114">
        <v>5.5901846854215596E-3</v>
      </c>
      <c r="R90" s="115">
        <v>5590184</v>
      </c>
      <c r="S90" s="110">
        <v>5.5901839999999998E-3</v>
      </c>
      <c r="T90" s="116">
        <f>_xlfn.LET(_xlpm.x, _xlfn.XLOOKUP(M90, $I$17:$J$17, I90:J90), IF(ISERROR(_xlpm.x), 0, _xlpm.x) * S90)/Overview!$B$7</f>
        <v>2.9129186998019852E-2</v>
      </c>
      <c r="U90" s="118"/>
      <c r="V90" s="110">
        <v>5.5901839999999998E-3</v>
      </c>
      <c r="W90" s="110">
        <v>5.2292149999999997E-3</v>
      </c>
      <c r="X90" s="163">
        <v>0.94</v>
      </c>
    </row>
    <row r="91" spans="1:25">
      <c r="A91" s="108">
        <v>7</v>
      </c>
      <c r="B91" s="108">
        <v>8</v>
      </c>
      <c r="C91" s="133">
        <v>180642</v>
      </c>
      <c r="D91" s="133">
        <v>448887</v>
      </c>
      <c r="E91" s="133">
        <v>679329150</v>
      </c>
      <c r="F91" s="133">
        <v>1680408050</v>
      </c>
      <c r="G91" s="110">
        <v>1.8124023414004477E-3</v>
      </c>
      <c r="H91" s="110">
        <v>4.5033076493569144E-3</v>
      </c>
      <c r="I91" s="157">
        <v>7.5212757830404886</v>
      </c>
      <c r="J91" s="157">
        <v>7.4869980641007654</v>
      </c>
      <c r="L91" s="111" t="str">
        <f t="shared" si="4"/>
        <v>(7, 8]</v>
      </c>
      <c r="M91" s="112" t="s">
        <v>181</v>
      </c>
      <c r="N91" s="113">
        <v>1.0115600000000002</v>
      </c>
      <c r="O91" s="110">
        <f t="shared" si="3"/>
        <v>4.5033076493569144E-3</v>
      </c>
      <c r="P91" s="114">
        <v>4.5553658857834817E-3</v>
      </c>
      <c r="Q91" s="114">
        <v>4.8731296015373359E-3</v>
      </c>
      <c r="R91" s="115">
        <v>4873129</v>
      </c>
      <c r="S91" s="110">
        <v>4.8731290000000003E-3</v>
      </c>
      <c r="T91" s="116">
        <f>_xlfn.LET(_xlpm.x, _xlfn.XLOOKUP(M91, $I$17:$J$17, I91:J91), IF(ISERROR(_xlpm.x), 0, _xlpm.x) * S91)/Overview!$B$7</f>
        <v>2.9188085911290639E-2</v>
      </c>
      <c r="U91" s="118"/>
      <c r="V91" s="110">
        <v>4.8731290000000003E-3</v>
      </c>
      <c r="W91" s="110">
        <v>3.4248389999999998E-3</v>
      </c>
      <c r="X91" s="163">
        <v>0.7</v>
      </c>
    </row>
    <row r="92" spans="1:25">
      <c r="A92" s="108">
        <v>8</v>
      </c>
      <c r="B92" s="108">
        <v>9</v>
      </c>
      <c r="C92" s="133">
        <v>115360</v>
      </c>
      <c r="D92" s="133">
        <v>203025</v>
      </c>
      <c r="E92" s="133">
        <v>490405250</v>
      </c>
      <c r="F92" s="133">
        <v>858801925</v>
      </c>
      <c r="G92" s="110">
        <v>1.1574203900751522E-3</v>
      </c>
      <c r="H92" s="110">
        <v>2.0367799368453256E-3</v>
      </c>
      <c r="I92" s="157">
        <v>8.5021714632454923</v>
      </c>
      <c r="J92" s="157">
        <v>8.4600608299470519</v>
      </c>
      <c r="L92" s="111" t="str">
        <f t="shared" si="4"/>
        <v>(8, 9]</v>
      </c>
      <c r="M92" s="112" t="s">
        <v>181</v>
      </c>
      <c r="N92" s="113">
        <v>1.2644500000000001</v>
      </c>
      <c r="O92" s="110">
        <f t="shared" si="3"/>
        <v>2.0367799368453256E-3</v>
      </c>
      <c r="P92" s="114">
        <v>2.5754063911440721E-3</v>
      </c>
      <c r="Q92" s="114">
        <v>2.755056220585909E-3</v>
      </c>
      <c r="R92" s="115">
        <v>2755056</v>
      </c>
      <c r="S92" s="110">
        <v>2.7550560000000001E-3</v>
      </c>
      <c r="T92" s="116">
        <f>_xlfn.LET(_xlpm.x, _xlfn.XLOOKUP(M92, $I$17:$J$17, I92:J92), IF(ISERROR(_xlpm.x), 0, _xlpm.x) * S92)/Overview!$B$7</f>
        <v>1.8646353079928485E-2</v>
      </c>
      <c r="U92" s="119"/>
      <c r="V92" s="110">
        <v>2.7550560000000001E-3</v>
      </c>
      <c r="W92" s="110">
        <v>1.9362559999999999E-3</v>
      </c>
      <c r="X92" s="163">
        <v>0.7</v>
      </c>
    </row>
    <row r="93" spans="1:25">
      <c r="A93" s="108">
        <v>9</v>
      </c>
      <c r="B93" s="108">
        <v>10</v>
      </c>
      <c r="C93" s="133">
        <v>110733</v>
      </c>
      <c r="D93" s="133">
        <v>809720</v>
      </c>
      <c r="E93" s="133">
        <v>536395525</v>
      </c>
      <c r="F93" s="133">
        <v>4017884675</v>
      </c>
      <c r="G93" s="110">
        <v>1.1109971571965313E-3</v>
      </c>
      <c r="H93" s="110">
        <v>8.1232431989281956E-3</v>
      </c>
      <c r="I93" s="157">
        <v>9.6880880135099741</v>
      </c>
      <c r="J93" s="157">
        <v>9.9241334658894438</v>
      </c>
      <c r="L93" s="111" t="str">
        <f t="shared" si="4"/>
        <v>(9, 10]</v>
      </c>
      <c r="M93" s="112" t="s">
        <v>181</v>
      </c>
      <c r="N93" s="113">
        <v>0.497</v>
      </c>
      <c r="O93" s="110">
        <f t="shared" si="3"/>
        <v>8.1232431989281956E-3</v>
      </c>
      <c r="P93" s="114">
        <v>4.0372518698673131E-3</v>
      </c>
      <c r="Q93" s="114">
        <v>4.3188740683403094E-3</v>
      </c>
      <c r="R93" s="115">
        <v>4318874</v>
      </c>
      <c r="S93" s="110">
        <v>4.3188740000000003E-3</v>
      </c>
      <c r="T93" s="116">
        <f>_xlfn.LET(_xlpm.x, _xlfn.XLOOKUP(M93, $I$17:$J$17, I93:J93), IF(ISERROR(_xlpm.x), 0, _xlpm.x) * S93)/Overview!$B$7</f>
        <v>3.4288865598687844E-2</v>
      </c>
      <c r="U93" s="118"/>
      <c r="V93" s="110">
        <v>4.3188740000000003E-3</v>
      </c>
      <c r="W93" s="110">
        <v>1.804585E-3</v>
      </c>
      <c r="X93" s="163">
        <v>0.42</v>
      </c>
    </row>
    <row r="94" spans="1:25">
      <c r="A94" s="108">
        <v>10</v>
      </c>
      <c r="B94" s="108">
        <v>15</v>
      </c>
      <c r="C94" s="133">
        <v>368403</v>
      </c>
      <c r="D94" s="133">
        <v>2617397</v>
      </c>
      <c r="E94" s="133">
        <v>2180791300</v>
      </c>
      <c r="F94" s="133">
        <v>15386252675</v>
      </c>
      <c r="G94" s="110">
        <v>3.696230443523373E-3</v>
      </c>
      <c r="H94" s="110">
        <v>2.6258153903997754E-2</v>
      </c>
      <c r="I94" s="157">
        <v>11.83916146176877</v>
      </c>
      <c r="J94" s="157">
        <v>11.756911675989542</v>
      </c>
      <c r="L94" s="111" t="str">
        <f t="shared" si="4"/>
        <v>(10, 15]</v>
      </c>
      <c r="M94" s="112" t="s">
        <v>181</v>
      </c>
      <c r="N94" s="113">
        <v>0.3</v>
      </c>
      <c r="O94" s="110">
        <f t="shared" si="3"/>
        <v>2.6258153903997754E-2</v>
      </c>
      <c r="P94" s="114">
        <v>7.8774461711993253E-3</v>
      </c>
      <c r="Q94" s="114">
        <v>8.4269446371344602E-3</v>
      </c>
      <c r="R94" s="115">
        <v>8426944</v>
      </c>
      <c r="S94" s="110">
        <v>8.4269440000000004E-3</v>
      </c>
      <c r="T94" s="116">
        <f>_xlfn.LET(_xlpm.x, _xlfn.XLOOKUP(M94, $I$17:$J$17, I94:J94), IF(ISERROR(_xlpm.x), 0, _xlpm.x) * S94)/Overview!$B$7</f>
        <v>7.9259869045208015E-2</v>
      </c>
      <c r="U94" s="118"/>
      <c r="V94" s="110">
        <v>8.4269440000000004E-3</v>
      </c>
      <c r="W94" s="110">
        <v>5.0633850000000001E-3</v>
      </c>
      <c r="X94" s="163">
        <v>0.6</v>
      </c>
    </row>
    <row r="95" spans="1:25">
      <c r="A95" s="108">
        <v>15</v>
      </c>
      <c r="B95" s="108">
        <v>20</v>
      </c>
      <c r="C95" s="133">
        <v>40589</v>
      </c>
      <c r="D95" s="133">
        <v>376908</v>
      </c>
      <c r="E95" s="133">
        <v>337397050</v>
      </c>
      <c r="F95" s="133">
        <v>3135325925</v>
      </c>
      <c r="G95" s="110">
        <v>4.0723419047122362E-4</v>
      </c>
      <c r="H95" s="110">
        <v>3.7812025732619032E-3</v>
      </c>
      <c r="I95" s="157">
        <v>16.625048658503538</v>
      </c>
      <c r="J95" s="157">
        <v>16.637088759060568</v>
      </c>
      <c r="L95" s="111" t="str">
        <f t="shared" si="4"/>
        <v>(15, 20]</v>
      </c>
      <c r="M95" s="112" t="s">
        <v>181</v>
      </c>
      <c r="N95" s="113">
        <v>0</v>
      </c>
      <c r="O95" s="110">
        <f t="shared" si="3"/>
        <v>3.7812025732619032E-3</v>
      </c>
      <c r="P95" s="114">
        <v>0</v>
      </c>
      <c r="Q95" s="114">
        <v>0</v>
      </c>
      <c r="R95" s="115">
        <v>0</v>
      </c>
      <c r="S95" s="110">
        <v>0</v>
      </c>
      <c r="T95" s="116">
        <f>_xlfn.LET(_xlpm.x, _xlfn.XLOOKUP(M95, $I$17:$J$17, I95:J95), IF(ISERROR(_xlpm.x), 0, _xlpm.x) * S95)/Overview!$B$7</f>
        <v>0</v>
      </c>
      <c r="U95" s="118"/>
      <c r="V95" s="110">
        <v>0</v>
      </c>
      <c r="W95" s="110">
        <v>4.9189000000000004E-4</v>
      </c>
      <c r="X95" s="163">
        <v>0</v>
      </c>
    </row>
    <row r="96" spans="1:25">
      <c r="A96" s="108">
        <v>20</v>
      </c>
      <c r="B96" s="108">
        <v>25</v>
      </c>
      <c r="C96" s="133">
        <v>5841</v>
      </c>
      <c r="D96" s="133">
        <v>138274</v>
      </c>
      <c r="E96" s="133">
        <v>65928150</v>
      </c>
      <c r="F96" s="133">
        <v>1616441950</v>
      </c>
      <c r="G96" s="110">
        <v>5.8603437052955656E-5</v>
      </c>
      <c r="H96" s="110">
        <v>1.3871873364726046E-3</v>
      </c>
      <c r="I96" s="157">
        <v>22.574268104776579</v>
      </c>
      <c r="J96" s="157">
        <v>23.380273225624485</v>
      </c>
      <c r="L96" s="111" t="str">
        <f t="shared" si="4"/>
        <v>(20, 25]</v>
      </c>
      <c r="M96" s="112" t="s">
        <v>181</v>
      </c>
      <c r="N96" s="113">
        <v>0</v>
      </c>
      <c r="O96" s="110">
        <f t="shared" si="3"/>
        <v>1.3871873364726046E-3</v>
      </c>
      <c r="P96" s="114">
        <v>0</v>
      </c>
      <c r="Q96" s="114">
        <v>0</v>
      </c>
      <c r="R96" s="115">
        <v>0</v>
      </c>
      <c r="S96" s="110">
        <v>0</v>
      </c>
      <c r="T96" s="116">
        <f>_xlfn.LET(_xlpm.x, _xlfn.XLOOKUP(M96, $I$17:$J$17, I96:J96), IF(ISERROR(_xlpm.x), 0, _xlpm.x) * S96)/Overview!$B$7</f>
        <v>0</v>
      </c>
      <c r="U96" s="118"/>
      <c r="V96" s="110">
        <v>0</v>
      </c>
      <c r="W96" s="110">
        <v>2.9150699999999999E-4</v>
      </c>
      <c r="X96" s="163">
        <v>0</v>
      </c>
    </row>
    <row r="97" spans="1:24">
      <c r="A97" s="108">
        <v>25</v>
      </c>
      <c r="B97" s="108">
        <v>30</v>
      </c>
      <c r="C97" s="133">
        <v>9385</v>
      </c>
      <c r="D97" s="133">
        <v>229026</v>
      </c>
      <c r="E97" s="133">
        <v>126385275</v>
      </c>
      <c r="F97" s="133">
        <v>3062165675</v>
      </c>
      <c r="G97" s="110">
        <v>9.4160804098953742E-5</v>
      </c>
      <c r="H97" s="110">
        <v>2.2976262126139023E-3</v>
      </c>
      <c r="I97" s="157">
        <v>26.933462972828984</v>
      </c>
      <c r="J97" s="157">
        <v>26.740768951996717</v>
      </c>
      <c r="L97" s="111" t="str">
        <f t="shared" si="4"/>
        <v>(25, 30]</v>
      </c>
      <c r="M97" s="112" t="s">
        <v>181</v>
      </c>
      <c r="N97" s="113">
        <v>0</v>
      </c>
      <c r="O97" s="110">
        <f t="shared" si="3"/>
        <v>2.2976262126139023E-3</v>
      </c>
      <c r="P97" s="114">
        <v>0</v>
      </c>
      <c r="Q97" s="114">
        <v>0</v>
      </c>
      <c r="R97" s="115">
        <v>0</v>
      </c>
      <c r="S97" s="110">
        <v>0</v>
      </c>
      <c r="T97" s="116">
        <f>_xlfn.LET(_xlpm.x, _xlfn.XLOOKUP(M97, $I$17:$J$17, I97:J97), IF(ISERROR(_xlpm.x), 0, _xlpm.x) * S97)/Overview!$B$7</f>
        <v>0</v>
      </c>
      <c r="U97" s="118"/>
      <c r="V97" s="110">
        <v>0</v>
      </c>
      <c r="W97" s="110">
        <v>2.7590200000000002E-4</v>
      </c>
      <c r="X97" s="163">
        <v>0</v>
      </c>
    </row>
    <row r="98" spans="1:24">
      <c r="A98" s="108">
        <v>30</v>
      </c>
      <c r="B98" s="108">
        <v>35</v>
      </c>
      <c r="C98" s="133">
        <v>1148</v>
      </c>
      <c r="D98" s="133">
        <v>31592</v>
      </c>
      <c r="E98" s="133">
        <v>18212825</v>
      </c>
      <c r="F98" s="133">
        <v>500248425</v>
      </c>
      <c r="G98" s="110">
        <v>1.1518018444922632E-5</v>
      </c>
      <c r="H98" s="110">
        <v>3.1693610030694507E-4</v>
      </c>
      <c r="I98" s="157">
        <v>31.729660278745644</v>
      </c>
      <c r="J98" s="157">
        <v>31.669310268422386</v>
      </c>
      <c r="L98" s="111" t="str">
        <f t="shared" si="4"/>
        <v>(30, 35]</v>
      </c>
      <c r="M98" s="112" t="s">
        <v>181</v>
      </c>
      <c r="N98" s="113">
        <v>0</v>
      </c>
      <c r="O98" s="110">
        <f t="shared" si="3"/>
        <v>3.1693610030694507E-4</v>
      </c>
      <c r="P98" s="114">
        <v>0</v>
      </c>
      <c r="Q98" s="114">
        <v>0</v>
      </c>
      <c r="R98" s="115">
        <v>0</v>
      </c>
      <c r="S98" s="110">
        <v>0</v>
      </c>
      <c r="T98" s="116">
        <f>_xlfn.LET(_xlpm.x, _xlfn.XLOOKUP(M98, $I$17:$J$17, I98:J98), IF(ISERROR(_xlpm.x), 0, _xlpm.x) * S98)/Overview!$B$7</f>
        <v>0</v>
      </c>
      <c r="U98" s="118"/>
      <c r="V98" s="110">
        <v>0</v>
      </c>
      <c r="W98" s="110">
        <v>0</v>
      </c>
      <c r="X98" s="163">
        <v>0</v>
      </c>
    </row>
    <row r="99" spans="1:24">
      <c r="A99" s="108">
        <v>35</v>
      </c>
      <c r="B99" s="108">
        <v>40</v>
      </c>
      <c r="C99" s="133">
        <v>145</v>
      </c>
      <c r="D99" s="133">
        <v>10163</v>
      </c>
      <c r="E99" s="133">
        <v>2666675</v>
      </c>
      <c r="F99" s="133">
        <v>190498500</v>
      </c>
      <c r="G99" s="110">
        <v>1.4548019812837818E-6</v>
      </c>
      <c r="H99" s="110">
        <v>1.0195687476004947E-4</v>
      </c>
      <c r="I99" s="157">
        <v>36.781724137931036</v>
      </c>
      <c r="J99" s="157">
        <v>37.488635245498379</v>
      </c>
      <c r="L99" s="111" t="str">
        <f t="shared" si="4"/>
        <v>(35, 40]</v>
      </c>
      <c r="M99" s="112" t="s">
        <v>181</v>
      </c>
      <c r="N99" s="113">
        <v>0</v>
      </c>
      <c r="O99" s="110">
        <f t="shared" si="3"/>
        <v>1.0195687476004947E-4</v>
      </c>
      <c r="P99" s="114">
        <v>0</v>
      </c>
      <c r="Q99" s="114">
        <v>0</v>
      </c>
      <c r="R99" s="115">
        <v>0</v>
      </c>
      <c r="S99" s="110">
        <v>0</v>
      </c>
      <c r="T99" s="116">
        <f>_xlfn.LET(_xlpm.x, _xlfn.XLOOKUP(M99, $I$17:$J$17, I99:J99), IF(ISERROR(_xlpm.x), 0, _xlpm.x) * S99)/Overview!$B$7</f>
        <v>0</v>
      </c>
      <c r="U99" s="118"/>
      <c r="V99" s="110">
        <v>0</v>
      </c>
      <c r="W99" s="110">
        <v>0</v>
      </c>
      <c r="X99" s="163">
        <v>0</v>
      </c>
    </row>
    <row r="100" spans="1:24">
      <c r="A100" s="108">
        <v>40</v>
      </c>
      <c r="B100" s="108">
        <v>45</v>
      </c>
      <c r="C100" s="133">
        <v>25</v>
      </c>
      <c r="D100" s="133">
        <v>3256</v>
      </c>
      <c r="E100" s="133">
        <v>525975</v>
      </c>
      <c r="F100" s="133">
        <v>68189725</v>
      </c>
      <c r="G100" s="110">
        <v>2.5082792780754859E-7</v>
      </c>
      <c r="H100" s="110">
        <v>3.2664723429963698E-5</v>
      </c>
      <c r="I100" s="157">
        <v>42.078000000000003</v>
      </c>
      <c r="J100" s="157">
        <v>41.885580466830469</v>
      </c>
      <c r="L100" s="111" t="str">
        <f t="shared" si="4"/>
        <v>(40, 45]</v>
      </c>
      <c r="M100" s="112" t="s">
        <v>181</v>
      </c>
      <c r="N100" s="113">
        <v>0</v>
      </c>
      <c r="O100" s="110">
        <f t="shared" si="3"/>
        <v>3.2664723429963698E-5</v>
      </c>
      <c r="P100" s="114">
        <v>0</v>
      </c>
      <c r="Q100" s="114">
        <v>0</v>
      </c>
      <c r="R100" s="115">
        <v>0</v>
      </c>
      <c r="S100" s="110">
        <v>0</v>
      </c>
      <c r="T100" s="116">
        <f>_xlfn.LET(_xlpm.x, _xlfn.XLOOKUP(M100, $I$17:$J$17, I100:J100), IF(ISERROR(_xlpm.x), 0, _xlpm.x) * S100)/Overview!$B$7</f>
        <v>0</v>
      </c>
      <c r="U100" s="118"/>
      <c r="V100" s="110">
        <v>0</v>
      </c>
      <c r="W100" s="110">
        <v>0</v>
      </c>
      <c r="X100" s="163">
        <v>0</v>
      </c>
    </row>
    <row r="101" spans="1:24">
      <c r="A101" s="108">
        <v>45</v>
      </c>
      <c r="B101" s="108">
        <v>50</v>
      </c>
      <c r="C101" s="133">
        <v>18</v>
      </c>
      <c r="D101" s="133">
        <v>749</v>
      </c>
      <c r="E101" s="133">
        <v>442325</v>
      </c>
      <c r="F101" s="133">
        <v>17849375</v>
      </c>
      <c r="G101" s="110">
        <v>1.80596108021435E-7</v>
      </c>
      <c r="H101" s="110">
        <v>7.5140902484775216E-6</v>
      </c>
      <c r="I101" s="157">
        <v>49.147222222222219</v>
      </c>
      <c r="J101" s="157">
        <v>47.661882510013356</v>
      </c>
      <c r="L101" s="111" t="str">
        <f t="shared" si="4"/>
        <v>(45, 50]</v>
      </c>
      <c r="M101" s="112" t="s">
        <v>181</v>
      </c>
      <c r="N101" s="113">
        <v>0</v>
      </c>
      <c r="O101" s="110">
        <f t="shared" si="3"/>
        <v>7.5140902484775216E-6</v>
      </c>
      <c r="P101" s="114">
        <v>0</v>
      </c>
      <c r="Q101" s="114">
        <v>0</v>
      </c>
      <c r="R101" s="115">
        <v>0</v>
      </c>
      <c r="S101" s="110">
        <v>0</v>
      </c>
      <c r="T101" s="116">
        <f>_xlfn.LET(_xlpm.x, _xlfn.XLOOKUP(M101, $I$17:$J$17, I101:J101), IF(ISERROR(_xlpm.x), 0, _xlpm.x) * S101)/Overview!$B$7</f>
        <v>0</v>
      </c>
      <c r="U101" s="118"/>
      <c r="V101" s="110">
        <v>0</v>
      </c>
      <c r="W101" s="110">
        <v>0</v>
      </c>
      <c r="X101" s="163">
        <v>0</v>
      </c>
    </row>
    <row r="102" spans="1:24">
      <c r="A102" s="108">
        <v>50</v>
      </c>
      <c r="B102" s="108">
        <v>60</v>
      </c>
      <c r="C102" s="133">
        <v>59</v>
      </c>
      <c r="D102" s="133">
        <v>1175</v>
      </c>
      <c r="E102" s="133">
        <v>1563050</v>
      </c>
      <c r="F102" s="133">
        <v>31487375</v>
      </c>
      <c r="G102" s="110">
        <v>5.9195390962581472E-7</v>
      </c>
      <c r="H102" s="110">
        <v>1.178779177831921E-5</v>
      </c>
      <c r="I102" s="157">
        <v>52.984745762711867</v>
      </c>
      <c r="J102" s="157">
        <v>53.59553191489362</v>
      </c>
      <c r="L102" s="111" t="str">
        <f t="shared" si="4"/>
        <v>(50, 60]</v>
      </c>
      <c r="M102" s="112" t="s">
        <v>181</v>
      </c>
      <c r="N102" s="113">
        <v>0</v>
      </c>
      <c r="O102" s="110">
        <f t="shared" si="3"/>
        <v>1.178779177831921E-5</v>
      </c>
      <c r="P102" s="114">
        <v>0</v>
      </c>
      <c r="Q102" s="114">
        <v>0</v>
      </c>
      <c r="R102" s="115">
        <v>0</v>
      </c>
      <c r="S102" s="110">
        <v>0</v>
      </c>
      <c r="T102" s="116">
        <f>_xlfn.LET(_xlpm.x, _xlfn.XLOOKUP(M102, $I$17:$J$17, I102:J102), IF(ISERROR(_xlpm.x), 0, _xlpm.x) * S102)/Overview!$B$7</f>
        <v>0</v>
      </c>
      <c r="U102" s="118"/>
      <c r="V102" s="110">
        <v>0</v>
      </c>
      <c r="W102" s="110">
        <v>0</v>
      </c>
      <c r="X102" s="163">
        <v>0</v>
      </c>
    </row>
    <row r="103" spans="1:24">
      <c r="A103" s="108">
        <v>60</v>
      </c>
      <c r="B103" s="108">
        <v>70</v>
      </c>
      <c r="C103" s="133">
        <v>3</v>
      </c>
      <c r="D103" s="133">
        <v>133</v>
      </c>
      <c r="E103" s="133">
        <v>96500</v>
      </c>
      <c r="F103" s="133">
        <v>4246600</v>
      </c>
      <c r="G103" s="110">
        <v>3.0099351336905833E-8</v>
      </c>
      <c r="H103" s="110">
        <v>1.3342777076735786E-6</v>
      </c>
      <c r="I103" s="157">
        <v>64.333333333333343</v>
      </c>
      <c r="J103" s="157">
        <v>63.85864661654135</v>
      </c>
      <c r="L103" s="111" t="str">
        <f t="shared" si="4"/>
        <v>(60, 70]</v>
      </c>
      <c r="M103" s="112" t="s">
        <v>181</v>
      </c>
      <c r="N103" s="113">
        <v>0</v>
      </c>
      <c r="O103" s="110">
        <f t="shared" si="3"/>
        <v>1.3342777076735786E-6</v>
      </c>
      <c r="P103" s="114">
        <v>0</v>
      </c>
      <c r="Q103" s="114">
        <v>0</v>
      </c>
      <c r="R103" s="115">
        <v>0</v>
      </c>
      <c r="S103" s="110">
        <v>0</v>
      </c>
      <c r="T103" s="116">
        <f>_xlfn.LET(_xlpm.x, _xlfn.XLOOKUP(M103, $I$17:$J$17, I103:J103), IF(ISERROR(_xlpm.x), 0, _xlpm.x) * S103)/Overview!$B$7</f>
        <v>0</v>
      </c>
      <c r="U103" s="118"/>
      <c r="V103" s="110">
        <v>0</v>
      </c>
      <c r="W103" s="110">
        <v>0</v>
      </c>
      <c r="X103" s="163">
        <v>0</v>
      </c>
    </row>
    <row r="104" spans="1:24">
      <c r="A104" s="108">
        <v>70</v>
      </c>
      <c r="B104" s="108">
        <v>80</v>
      </c>
      <c r="C104" s="133">
        <v>0</v>
      </c>
      <c r="D104" s="133">
        <v>15</v>
      </c>
      <c r="E104" s="133">
        <v>0</v>
      </c>
      <c r="F104" s="133">
        <v>556850</v>
      </c>
      <c r="G104" s="110">
        <v>0</v>
      </c>
      <c r="H104" s="110">
        <v>1.5048244823386224E-7</v>
      </c>
      <c r="I104" s="157">
        <v>0</v>
      </c>
      <c r="J104" s="157">
        <v>74.24666666666667</v>
      </c>
      <c r="L104" s="111" t="str">
        <f t="shared" si="4"/>
        <v>(70, 80]</v>
      </c>
      <c r="M104" s="112" t="s">
        <v>181</v>
      </c>
      <c r="N104" s="113">
        <v>0</v>
      </c>
      <c r="O104" s="110">
        <f t="shared" si="3"/>
        <v>1.5048244823386224E-7</v>
      </c>
      <c r="P104" s="114">
        <v>0</v>
      </c>
      <c r="Q104" s="114">
        <v>0</v>
      </c>
      <c r="R104" s="115">
        <v>0</v>
      </c>
      <c r="S104" s="110">
        <v>0</v>
      </c>
      <c r="T104" s="116">
        <f>_xlfn.LET(_xlpm.x, _xlfn.XLOOKUP(M104, $I$17:$J$17, I104:J104), IF(ISERROR(_xlpm.x), 0, _xlpm.x) * S104)/Overview!$B$7</f>
        <v>0</v>
      </c>
      <c r="U104" s="118"/>
      <c r="V104" s="110">
        <v>0</v>
      </c>
      <c r="W104" s="110">
        <v>0</v>
      </c>
      <c r="X104" s="163">
        <v>0</v>
      </c>
    </row>
    <row r="105" spans="1:24">
      <c r="A105" s="108">
        <v>80</v>
      </c>
      <c r="B105" s="108">
        <v>90</v>
      </c>
      <c r="C105" s="133">
        <v>0</v>
      </c>
      <c r="D105" s="133">
        <v>2</v>
      </c>
      <c r="E105" s="133">
        <v>0</v>
      </c>
      <c r="F105" s="133">
        <v>81725</v>
      </c>
      <c r="G105" s="110">
        <v>0</v>
      </c>
      <c r="H105" s="110">
        <v>2.0064326431181634E-8</v>
      </c>
      <c r="I105" s="157">
        <v>0</v>
      </c>
      <c r="J105" s="157">
        <v>81.724999999999994</v>
      </c>
      <c r="L105" s="111" t="str">
        <f t="shared" si="4"/>
        <v>(80, 90]</v>
      </c>
      <c r="M105" s="112" t="s">
        <v>181</v>
      </c>
      <c r="N105" s="113">
        <v>0</v>
      </c>
      <c r="O105" s="110">
        <f t="shared" si="3"/>
        <v>2.0064326431181634E-8</v>
      </c>
      <c r="P105" s="114">
        <v>0</v>
      </c>
      <c r="Q105" s="114">
        <v>0</v>
      </c>
      <c r="R105" s="115">
        <v>0</v>
      </c>
      <c r="S105" s="110">
        <v>0</v>
      </c>
      <c r="T105" s="116">
        <f>_xlfn.LET(_xlpm.x, _xlfn.XLOOKUP(M105, $I$17:$J$17, I105:J105), IF(ISERROR(_xlpm.x), 0, _xlpm.x) * S105)/Overview!$B$7</f>
        <v>0</v>
      </c>
      <c r="U105" s="118"/>
      <c r="V105" s="110">
        <v>0</v>
      </c>
      <c r="W105" s="110">
        <v>0</v>
      </c>
      <c r="X105" s="163">
        <v>0</v>
      </c>
    </row>
    <row r="106" spans="1:24">
      <c r="A106" s="108">
        <v>90</v>
      </c>
      <c r="B106" s="108">
        <v>100</v>
      </c>
      <c r="C106" s="133">
        <v>0</v>
      </c>
      <c r="D106" s="133">
        <v>0</v>
      </c>
      <c r="E106" s="133">
        <v>0</v>
      </c>
      <c r="F106" s="133">
        <v>0</v>
      </c>
      <c r="G106" s="110">
        <v>0</v>
      </c>
      <c r="H106" s="110">
        <v>0</v>
      </c>
      <c r="I106" s="157">
        <v>0</v>
      </c>
      <c r="J106" s="157">
        <v>0</v>
      </c>
      <c r="L106" s="111" t="str">
        <f t="shared" si="4"/>
        <v>(90, 100]</v>
      </c>
      <c r="M106" s="112" t="s">
        <v>181</v>
      </c>
      <c r="N106" s="113">
        <v>0</v>
      </c>
      <c r="O106" s="110">
        <f t="shared" si="3"/>
        <v>0</v>
      </c>
      <c r="P106" s="114">
        <v>0</v>
      </c>
      <c r="Q106" s="114">
        <v>0</v>
      </c>
      <c r="R106" s="115">
        <v>0</v>
      </c>
      <c r="S106" s="110">
        <v>0</v>
      </c>
      <c r="T106" s="116">
        <f>_xlfn.LET(_xlpm.x, _xlfn.XLOOKUP(M106, $I$17:$J$17, I106:J106), IF(ISERROR(_xlpm.x), 0, _xlpm.x) * S106)/Overview!$B$7</f>
        <v>0</v>
      </c>
      <c r="U106" s="118"/>
      <c r="V106" s="110">
        <v>0</v>
      </c>
      <c r="W106" s="110">
        <v>0</v>
      </c>
      <c r="X106" s="163">
        <v>0</v>
      </c>
    </row>
    <row r="107" spans="1:24">
      <c r="A107" s="108">
        <v>100</v>
      </c>
      <c r="B107" s="108">
        <v>120</v>
      </c>
      <c r="C107" s="133">
        <v>0</v>
      </c>
      <c r="D107" s="133">
        <v>1</v>
      </c>
      <c r="E107" s="133">
        <v>0</v>
      </c>
      <c r="F107" s="133">
        <v>53350</v>
      </c>
      <c r="G107" s="110">
        <v>0</v>
      </c>
      <c r="H107" s="110">
        <v>1.0032163215590817E-8</v>
      </c>
      <c r="I107" s="157">
        <v>0</v>
      </c>
      <c r="J107" s="157">
        <v>106.7</v>
      </c>
      <c r="L107" s="111" t="str">
        <f t="shared" si="4"/>
        <v>(100, 120]</v>
      </c>
      <c r="M107" s="112" t="s">
        <v>181</v>
      </c>
      <c r="N107" s="113">
        <v>0</v>
      </c>
      <c r="O107" s="110">
        <f t="shared" si="3"/>
        <v>1.0032163215590817E-8</v>
      </c>
      <c r="P107" s="114">
        <v>0</v>
      </c>
      <c r="Q107" s="114">
        <v>0</v>
      </c>
      <c r="R107" s="115">
        <v>0</v>
      </c>
      <c r="S107" s="110">
        <v>0</v>
      </c>
      <c r="T107" s="116">
        <f>_xlfn.LET(_xlpm.x, _xlfn.XLOOKUP(M107, $I$17:$J$17, I107:J107), IF(ISERROR(_xlpm.x), 0, _xlpm.x) * S107)/Overview!$B$7</f>
        <v>0</v>
      </c>
      <c r="U107" s="118"/>
      <c r="V107" s="110">
        <v>0</v>
      </c>
      <c r="W107" s="110">
        <v>0</v>
      </c>
      <c r="X107" s="163">
        <v>0</v>
      </c>
    </row>
    <row r="108" spans="1:24">
      <c r="A108" s="108">
        <v>120</v>
      </c>
      <c r="B108" s="108">
        <v>140</v>
      </c>
      <c r="C108" s="133">
        <v>0</v>
      </c>
      <c r="D108" s="133">
        <v>0</v>
      </c>
      <c r="E108" s="133">
        <v>0</v>
      </c>
      <c r="F108" s="133">
        <v>0</v>
      </c>
      <c r="G108" s="110">
        <v>0</v>
      </c>
      <c r="H108" s="110">
        <v>0</v>
      </c>
      <c r="I108" s="157">
        <v>0</v>
      </c>
      <c r="J108" s="157">
        <v>0</v>
      </c>
      <c r="L108" s="111" t="str">
        <f t="shared" si="4"/>
        <v>(120, 140]</v>
      </c>
      <c r="M108" s="112" t="s">
        <v>181</v>
      </c>
      <c r="N108" s="113">
        <v>0</v>
      </c>
      <c r="O108" s="110">
        <f t="shared" si="3"/>
        <v>0</v>
      </c>
      <c r="P108" s="114">
        <v>0</v>
      </c>
      <c r="Q108" s="114">
        <v>0</v>
      </c>
      <c r="R108" s="115">
        <v>0</v>
      </c>
      <c r="S108" s="110">
        <v>0</v>
      </c>
      <c r="T108" s="116">
        <f>_xlfn.LET(_xlpm.x, _xlfn.XLOOKUP(M108, $I$17:$J$17, I108:J108), IF(ISERROR(_xlpm.x), 0, _xlpm.x) * S108)/Overview!$B$7</f>
        <v>0</v>
      </c>
      <c r="U108" s="118"/>
      <c r="V108" s="110">
        <v>0</v>
      </c>
      <c r="W108" s="110">
        <v>0</v>
      </c>
      <c r="X108" s="163">
        <v>0</v>
      </c>
    </row>
    <row r="109" spans="1:24">
      <c r="A109" s="108">
        <v>140</v>
      </c>
      <c r="B109" s="108">
        <v>160</v>
      </c>
      <c r="C109" s="133">
        <v>0</v>
      </c>
      <c r="D109" s="133">
        <v>0</v>
      </c>
      <c r="E109" s="133">
        <v>0</v>
      </c>
      <c r="F109" s="133">
        <v>0</v>
      </c>
      <c r="G109" s="110">
        <v>0</v>
      </c>
      <c r="H109" s="110">
        <v>0</v>
      </c>
      <c r="I109" s="157">
        <v>0</v>
      </c>
      <c r="J109" s="157">
        <v>0</v>
      </c>
      <c r="L109" s="111" t="str">
        <f t="shared" si="4"/>
        <v>(140, 160]</v>
      </c>
      <c r="M109" s="112" t="s">
        <v>181</v>
      </c>
      <c r="N109" s="113">
        <v>0</v>
      </c>
      <c r="O109" s="110">
        <f t="shared" si="3"/>
        <v>0</v>
      </c>
      <c r="P109" s="114">
        <v>0</v>
      </c>
      <c r="Q109" s="114">
        <v>0</v>
      </c>
      <c r="R109" s="115">
        <v>0</v>
      </c>
      <c r="S109" s="110">
        <v>0</v>
      </c>
      <c r="T109" s="116">
        <f>_xlfn.LET(_xlpm.x, _xlfn.XLOOKUP(M109, $I$17:$J$17, I109:J109), IF(ISERROR(_xlpm.x), 0, _xlpm.x) * S109)/Overview!$B$7</f>
        <v>0</v>
      </c>
      <c r="U109" s="118"/>
      <c r="V109" s="110">
        <v>0</v>
      </c>
      <c r="W109" s="110">
        <v>0</v>
      </c>
      <c r="X109" s="163">
        <v>0</v>
      </c>
    </row>
    <row r="110" spans="1:24">
      <c r="A110" s="108">
        <v>160</v>
      </c>
      <c r="B110" s="108">
        <v>180</v>
      </c>
      <c r="C110" s="133">
        <v>0</v>
      </c>
      <c r="D110" s="133">
        <v>0</v>
      </c>
      <c r="E110" s="133">
        <v>0</v>
      </c>
      <c r="F110" s="133">
        <v>0</v>
      </c>
      <c r="G110" s="110">
        <v>0</v>
      </c>
      <c r="H110" s="110">
        <v>0</v>
      </c>
      <c r="I110" s="157">
        <v>0</v>
      </c>
      <c r="J110" s="157">
        <v>0</v>
      </c>
      <c r="L110" s="111" t="str">
        <f t="shared" si="4"/>
        <v>(160, 180]</v>
      </c>
      <c r="M110" s="112" t="s">
        <v>181</v>
      </c>
      <c r="N110" s="113">
        <v>0</v>
      </c>
      <c r="O110" s="110">
        <f t="shared" si="3"/>
        <v>0</v>
      </c>
      <c r="P110" s="114">
        <v>0</v>
      </c>
      <c r="Q110" s="114">
        <v>0</v>
      </c>
      <c r="R110" s="115">
        <v>0</v>
      </c>
      <c r="S110" s="110">
        <v>0</v>
      </c>
      <c r="T110" s="116">
        <f>_xlfn.LET(_xlpm.x, _xlfn.XLOOKUP(M110, $I$17:$J$17, I110:J110), IF(ISERROR(_xlpm.x), 0, _xlpm.x) * S110)/Overview!$B$7</f>
        <v>0</v>
      </c>
      <c r="U110" s="118"/>
      <c r="V110" s="110">
        <v>0</v>
      </c>
      <c r="W110" s="110">
        <v>0</v>
      </c>
      <c r="X110" s="163">
        <v>0</v>
      </c>
    </row>
    <row r="111" spans="1:24">
      <c r="A111" s="108">
        <v>180</v>
      </c>
      <c r="B111" s="108">
        <v>200</v>
      </c>
      <c r="C111" s="133">
        <v>0</v>
      </c>
      <c r="D111" s="133">
        <v>0</v>
      </c>
      <c r="E111" s="133">
        <v>0</v>
      </c>
      <c r="F111" s="133">
        <v>0</v>
      </c>
      <c r="G111" s="110">
        <v>0</v>
      </c>
      <c r="H111" s="110">
        <v>0</v>
      </c>
      <c r="I111" s="157">
        <v>0</v>
      </c>
      <c r="J111" s="157">
        <v>0</v>
      </c>
      <c r="L111" s="111" t="str">
        <f t="shared" si="4"/>
        <v>(180, 200]</v>
      </c>
      <c r="M111" s="112" t="s">
        <v>181</v>
      </c>
      <c r="N111" s="113">
        <v>0</v>
      </c>
      <c r="O111" s="110">
        <f t="shared" si="3"/>
        <v>0</v>
      </c>
      <c r="P111" s="114">
        <v>0</v>
      </c>
      <c r="Q111" s="114">
        <v>0</v>
      </c>
      <c r="R111" s="115">
        <v>0</v>
      </c>
      <c r="S111" s="110">
        <v>0</v>
      </c>
      <c r="T111" s="116">
        <f>_xlfn.LET(_xlpm.x, _xlfn.XLOOKUP(M111, $I$17:$J$17, I111:J111), IF(ISERROR(_xlpm.x), 0, _xlpm.x) * S111)/Overview!$B$7</f>
        <v>0</v>
      </c>
      <c r="U111" s="118"/>
      <c r="V111" s="110">
        <v>0</v>
      </c>
      <c r="W111" s="110">
        <v>0</v>
      </c>
      <c r="X111" s="163">
        <v>0</v>
      </c>
    </row>
    <row r="112" spans="1:24">
      <c r="A112" s="108">
        <v>200</v>
      </c>
      <c r="B112" s="108">
        <v>250</v>
      </c>
      <c r="C112" s="133">
        <v>0</v>
      </c>
      <c r="D112" s="133">
        <v>0</v>
      </c>
      <c r="E112" s="133">
        <v>0</v>
      </c>
      <c r="F112" s="133">
        <v>0</v>
      </c>
      <c r="G112" s="110">
        <v>0</v>
      </c>
      <c r="H112" s="110">
        <v>0</v>
      </c>
      <c r="I112" s="157">
        <v>0</v>
      </c>
      <c r="J112" s="157">
        <v>0</v>
      </c>
      <c r="L112" s="111" t="str">
        <f t="shared" si="4"/>
        <v>(200, 250]</v>
      </c>
      <c r="M112" s="112" t="s">
        <v>181</v>
      </c>
      <c r="N112" s="113">
        <v>0</v>
      </c>
      <c r="O112" s="110">
        <f t="shared" si="3"/>
        <v>0</v>
      </c>
      <c r="P112" s="114">
        <v>0</v>
      </c>
      <c r="Q112" s="114">
        <v>0</v>
      </c>
      <c r="R112" s="115">
        <v>0</v>
      </c>
      <c r="S112" s="110">
        <v>0</v>
      </c>
      <c r="T112" s="116">
        <f>_xlfn.LET(_xlpm.x, _xlfn.XLOOKUP(M112, $I$17:$J$17, I112:J112), IF(ISERROR(_xlpm.x), 0, _xlpm.x) * S112)/Overview!$B$7</f>
        <v>0</v>
      </c>
      <c r="U112" s="118"/>
      <c r="V112" s="110">
        <v>0</v>
      </c>
      <c r="W112" s="110">
        <v>0</v>
      </c>
      <c r="X112" s="163">
        <v>0</v>
      </c>
    </row>
    <row r="113" spans="1:24">
      <c r="A113" s="108">
        <v>250</v>
      </c>
      <c r="B113" s="108">
        <v>300</v>
      </c>
      <c r="C113" s="133">
        <v>0</v>
      </c>
      <c r="D113" s="133">
        <v>0</v>
      </c>
      <c r="E113" s="133">
        <v>0</v>
      </c>
      <c r="F113" s="133">
        <v>0</v>
      </c>
      <c r="G113" s="110">
        <v>0</v>
      </c>
      <c r="H113" s="110">
        <v>0</v>
      </c>
      <c r="I113" s="157">
        <v>0</v>
      </c>
      <c r="J113" s="157">
        <v>0</v>
      </c>
      <c r="L113" s="111" t="str">
        <f t="shared" si="4"/>
        <v>(250, 300]</v>
      </c>
      <c r="M113" s="112" t="s">
        <v>181</v>
      </c>
      <c r="N113" s="113">
        <v>0</v>
      </c>
      <c r="O113" s="110">
        <f t="shared" si="3"/>
        <v>0</v>
      </c>
      <c r="P113" s="114">
        <v>0</v>
      </c>
      <c r="Q113" s="114">
        <v>0</v>
      </c>
      <c r="R113" s="115">
        <v>0</v>
      </c>
      <c r="S113" s="110">
        <v>0</v>
      </c>
      <c r="T113" s="116">
        <f>_xlfn.LET(_xlpm.x, _xlfn.XLOOKUP(M113, $I$17:$J$17, I113:J113), IF(ISERROR(_xlpm.x), 0, _xlpm.x) * S113)/Overview!$B$7</f>
        <v>0</v>
      </c>
      <c r="U113" s="118"/>
      <c r="V113" s="110">
        <v>0</v>
      </c>
      <c r="W113" s="110">
        <v>0</v>
      </c>
      <c r="X113" s="157">
        <v>0</v>
      </c>
    </row>
    <row r="114" spans="1:24">
      <c r="A114" s="108">
        <v>300</v>
      </c>
      <c r="B114" s="108">
        <v>350</v>
      </c>
      <c r="C114" s="133">
        <v>0</v>
      </c>
      <c r="D114" s="133">
        <v>0</v>
      </c>
      <c r="E114" s="133">
        <v>0</v>
      </c>
      <c r="F114" s="133">
        <v>0</v>
      </c>
      <c r="G114" s="110">
        <v>0</v>
      </c>
      <c r="H114" s="110">
        <v>0</v>
      </c>
      <c r="I114" s="157">
        <v>0</v>
      </c>
      <c r="J114" s="157">
        <v>0</v>
      </c>
      <c r="L114" s="111" t="str">
        <f t="shared" si="4"/>
        <v>(300, 350]</v>
      </c>
      <c r="M114" s="112" t="s">
        <v>181</v>
      </c>
      <c r="N114" s="113">
        <v>0</v>
      </c>
      <c r="O114" s="110">
        <f t="shared" si="3"/>
        <v>0</v>
      </c>
      <c r="P114" s="114">
        <v>0</v>
      </c>
      <c r="Q114" s="114">
        <v>0</v>
      </c>
      <c r="R114" s="115">
        <v>0</v>
      </c>
      <c r="S114" s="110">
        <v>0</v>
      </c>
      <c r="T114" s="116">
        <f>_xlfn.LET(_xlpm.x, _xlfn.XLOOKUP(M114, $I$17:$J$17, I114:J114), IF(ISERROR(_xlpm.x), 0, _xlpm.x) * S114)/Overview!$B$7</f>
        <v>0</v>
      </c>
      <c r="U114" s="118"/>
      <c r="V114" s="110">
        <v>0</v>
      </c>
      <c r="W114" s="110">
        <v>0</v>
      </c>
      <c r="X114" s="157">
        <v>0</v>
      </c>
    </row>
    <row r="115" spans="1:24">
      <c r="A115" s="108">
        <v>350</v>
      </c>
      <c r="B115" s="108">
        <v>400</v>
      </c>
      <c r="C115" s="133">
        <v>0</v>
      </c>
      <c r="D115" s="133">
        <v>0</v>
      </c>
      <c r="E115" s="133">
        <v>0</v>
      </c>
      <c r="F115" s="133">
        <v>0</v>
      </c>
      <c r="G115" s="110">
        <v>0</v>
      </c>
      <c r="H115" s="110">
        <v>0</v>
      </c>
      <c r="I115" s="157">
        <v>0</v>
      </c>
      <c r="J115" s="157">
        <v>0</v>
      </c>
      <c r="L115" s="111" t="str">
        <f t="shared" si="4"/>
        <v>(350, 400]</v>
      </c>
      <c r="M115" s="112" t="s">
        <v>181</v>
      </c>
      <c r="N115" s="113">
        <v>0</v>
      </c>
      <c r="O115" s="110">
        <f t="shared" si="3"/>
        <v>0</v>
      </c>
      <c r="P115" s="114">
        <v>0</v>
      </c>
      <c r="Q115" s="114">
        <v>0</v>
      </c>
      <c r="R115" s="115">
        <v>0</v>
      </c>
      <c r="S115" s="110">
        <v>0</v>
      </c>
      <c r="T115" s="116">
        <f>_xlfn.LET(_xlpm.x, _xlfn.XLOOKUP(M115, $I$17:$J$17, I115:J115), IF(ISERROR(_xlpm.x), 0, _xlpm.x) * S115)/Overview!$B$7</f>
        <v>0</v>
      </c>
      <c r="U115" s="118"/>
      <c r="V115" s="110">
        <v>0</v>
      </c>
      <c r="W115" s="110">
        <v>0</v>
      </c>
      <c r="X115" s="157">
        <v>0</v>
      </c>
    </row>
    <row r="116" spans="1:24">
      <c r="A116" s="108">
        <v>400</v>
      </c>
      <c r="B116" s="108">
        <v>450</v>
      </c>
      <c r="C116" s="133">
        <v>0</v>
      </c>
      <c r="D116" s="133">
        <v>0</v>
      </c>
      <c r="E116" s="133">
        <v>0</v>
      </c>
      <c r="F116" s="133">
        <v>0</v>
      </c>
      <c r="G116" s="110">
        <v>0</v>
      </c>
      <c r="H116" s="110">
        <v>0</v>
      </c>
      <c r="I116" s="157">
        <v>0</v>
      </c>
      <c r="J116" s="157">
        <v>0</v>
      </c>
      <c r="L116" s="111" t="str">
        <f t="shared" si="4"/>
        <v>(400, 450]</v>
      </c>
      <c r="M116" s="112" t="s">
        <v>181</v>
      </c>
      <c r="N116" s="113">
        <v>0</v>
      </c>
      <c r="O116" s="110">
        <f t="shared" si="3"/>
        <v>0</v>
      </c>
      <c r="P116" s="114">
        <v>0</v>
      </c>
      <c r="Q116" s="114">
        <v>0</v>
      </c>
      <c r="R116" s="115">
        <v>0</v>
      </c>
      <c r="S116" s="110">
        <v>0</v>
      </c>
      <c r="T116" s="116">
        <f>_xlfn.LET(_xlpm.x, _xlfn.XLOOKUP(M116, $I$17:$J$17, I116:J116), IF(ISERROR(_xlpm.x), 0, _xlpm.x) * S116)/Overview!$B$7</f>
        <v>0</v>
      </c>
      <c r="U116" s="118"/>
      <c r="V116" s="110">
        <v>0</v>
      </c>
      <c r="W116" s="110">
        <v>0</v>
      </c>
      <c r="X116" s="157">
        <v>0</v>
      </c>
    </row>
    <row r="117" spans="1:24">
      <c r="A117" s="108">
        <v>450</v>
      </c>
      <c r="B117" s="108">
        <v>500</v>
      </c>
      <c r="C117" s="133">
        <v>0</v>
      </c>
      <c r="D117" s="133">
        <v>0</v>
      </c>
      <c r="E117" s="133">
        <v>0</v>
      </c>
      <c r="F117" s="133">
        <v>0</v>
      </c>
      <c r="G117" s="110">
        <v>0</v>
      </c>
      <c r="H117" s="110">
        <v>0</v>
      </c>
      <c r="I117" s="157">
        <v>0</v>
      </c>
      <c r="J117" s="157">
        <v>0</v>
      </c>
      <c r="L117" s="111" t="str">
        <f t="shared" si="4"/>
        <v>(450, 500]</v>
      </c>
      <c r="M117" s="112" t="s">
        <v>181</v>
      </c>
      <c r="N117" s="113">
        <v>0</v>
      </c>
      <c r="O117" s="110">
        <f t="shared" si="3"/>
        <v>0</v>
      </c>
      <c r="P117" s="114">
        <v>0</v>
      </c>
      <c r="Q117" s="114">
        <v>0</v>
      </c>
      <c r="R117" s="115">
        <v>0</v>
      </c>
      <c r="S117" s="110">
        <v>0</v>
      </c>
      <c r="T117" s="116">
        <f>_xlfn.LET(_xlpm.x, _xlfn.XLOOKUP(M117, $I$17:$J$17, I117:J117), IF(ISERROR(_xlpm.x), 0, _xlpm.x) * S117)/Overview!$B$7</f>
        <v>0</v>
      </c>
      <c r="U117" s="118"/>
      <c r="V117" s="110">
        <v>0</v>
      </c>
      <c r="W117" s="110">
        <v>0</v>
      </c>
      <c r="X117" s="157">
        <v>0</v>
      </c>
    </row>
    <row r="118" spans="1:24">
      <c r="A118" s="108">
        <v>500</v>
      </c>
      <c r="B118" s="108">
        <v>550</v>
      </c>
      <c r="C118" s="133">
        <v>0</v>
      </c>
      <c r="D118" s="133">
        <v>0</v>
      </c>
      <c r="E118" s="133">
        <v>0</v>
      </c>
      <c r="F118" s="133">
        <v>0</v>
      </c>
      <c r="G118" s="110">
        <v>0</v>
      </c>
      <c r="H118" s="110">
        <v>0</v>
      </c>
      <c r="I118" s="157">
        <v>0</v>
      </c>
      <c r="J118" s="157">
        <v>0</v>
      </c>
      <c r="L118" s="111" t="str">
        <f t="shared" si="4"/>
        <v>(500, 550]</v>
      </c>
      <c r="M118" s="112" t="s">
        <v>181</v>
      </c>
      <c r="N118" s="113">
        <v>0</v>
      </c>
      <c r="O118" s="110">
        <f t="shared" si="3"/>
        <v>0</v>
      </c>
      <c r="P118" s="114">
        <v>0</v>
      </c>
      <c r="Q118" s="114">
        <v>0</v>
      </c>
      <c r="R118" s="115">
        <v>0</v>
      </c>
      <c r="S118" s="110">
        <v>0</v>
      </c>
      <c r="T118" s="116">
        <f>_xlfn.LET(_xlpm.x, _xlfn.XLOOKUP(M118, $I$17:$J$17, I118:J118), IF(ISERROR(_xlpm.x), 0, _xlpm.x) * S118)/Overview!$B$7</f>
        <v>0</v>
      </c>
      <c r="U118" s="118"/>
      <c r="V118" s="110">
        <v>0</v>
      </c>
      <c r="W118" s="110">
        <v>0</v>
      </c>
      <c r="X118" s="157">
        <v>0</v>
      </c>
    </row>
    <row r="119" spans="1:24">
      <c r="A119" s="108">
        <v>550</v>
      </c>
      <c r="B119" s="108">
        <v>600</v>
      </c>
      <c r="C119" s="133">
        <v>0</v>
      </c>
      <c r="D119" s="133">
        <v>0</v>
      </c>
      <c r="E119" s="133">
        <v>0</v>
      </c>
      <c r="F119" s="133">
        <v>0</v>
      </c>
      <c r="G119" s="110">
        <v>0</v>
      </c>
      <c r="H119" s="110">
        <v>0</v>
      </c>
      <c r="I119" s="157">
        <v>0</v>
      </c>
      <c r="J119" s="157">
        <v>0</v>
      </c>
      <c r="L119" s="111" t="str">
        <f t="shared" si="4"/>
        <v>(550, 600]</v>
      </c>
      <c r="M119" s="112" t="s">
        <v>181</v>
      </c>
      <c r="N119" s="113">
        <v>0</v>
      </c>
      <c r="O119" s="110">
        <f t="shared" si="3"/>
        <v>0</v>
      </c>
      <c r="P119" s="114">
        <v>0</v>
      </c>
      <c r="Q119" s="114">
        <v>0</v>
      </c>
      <c r="R119" s="115">
        <v>0</v>
      </c>
      <c r="S119" s="110">
        <v>0</v>
      </c>
      <c r="T119" s="116">
        <f>_xlfn.LET(_xlpm.x, _xlfn.XLOOKUP(M119, $I$17:$J$17, I119:J119), IF(ISERROR(_xlpm.x), 0, _xlpm.x) * S119)/Overview!$B$7</f>
        <v>0</v>
      </c>
      <c r="U119" s="118"/>
      <c r="V119" s="110">
        <v>0</v>
      </c>
      <c r="W119" s="110">
        <v>0</v>
      </c>
      <c r="X119" s="157">
        <v>0</v>
      </c>
    </row>
    <row r="120" spans="1:24">
      <c r="A120" s="108">
        <v>600</v>
      </c>
      <c r="B120" s="108">
        <v>650</v>
      </c>
      <c r="C120" s="133">
        <v>0</v>
      </c>
      <c r="D120" s="133">
        <v>0</v>
      </c>
      <c r="E120" s="133">
        <v>0</v>
      </c>
      <c r="F120" s="133">
        <v>0</v>
      </c>
      <c r="G120" s="110">
        <v>0</v>
      </c>
      <c r="H120" s="110">
        <v>0</v>
      </c>
      <c r="I120" s="157">
        <v>0</v>
      </c>
      <c r="J120" s="157">
        <v>0</v>
      </c>
      <c r="L120" s="111" t="str">
        <f t="shared" si="4"/>
        <v>(600, 650]</v>
      </c>
      <c r="M120" s="112" t="s">
        <v>181</v>
      </c>
      <c r="N120" s="113">
        <v>0</v>
      </c>
      <c r="O120" s="110">
        <f t="shared" si="3"/>
        <v>0</v>
      </c>
      <c r="P120" s="114">
        <v>0</v>
      </c>
      <c r="Q120" s="114">
        <v>0</v>
      </c>
      <c r="R120" s="115">
        <v>0</v>
      </c>
      <c r="S120" s="110">
        <v>0</v>
      </c>
      <c r="T120" s="116">
        <f>_xlfn.LET(_xlpm.x, _xlfn.XLOOKUP(M120, $I$17:$J$17, I120:J120), IF(ISERROR(_xlpm.x), 0, _xlpm.x) * S120)/Overview!$B$7</f>
        <v>0</v>
      </c>
      <c r="U120" s="118"/>
      <c r="V120" s="110">
        <v>0</v>
      </c>
      <c r="W120" s="110">
        <v>0</v>
      </c>
      <c r="X120" s="157">
        <v>0</v>
      </c>
    </row>
    <row r="121" spans="1:24">
      <c r="A121" s="108">
        <v>650</v>
      </c>
      <c r="B121" s="108">
        <v>700</v>
      </c>
      <c r="C121" s="133">
        <v>0</v>
      </c>
      <c r="D121" s="133">
        <v>0</v>
      </c>
      <c r="E121" s="133">
        <v>0</v>
      </c>
      <c r="F121" s="133">
        <v>0</v>
      </c>
      <c r="G121" s="110">
        <v>0</v>
      </c>
      <c r="H121" s="110">
        <v>0</v>
      </c>
      <c r="I121" s="157">
        <v>0</v>
      </c>
      <c r="J121" s="157">
        <v>0</v>
      </c>
      <c r="L121" s="111" t="str">
        <f t="shared" si="4"/>
        <v>(650, 700]</v>
      </c>
      <c r="M121" s="112" t="s">
        <v>181</v>
      </c>
      <c r="N121" s="113">
        <v>0</v>
      </c>
      <c r="O121" s="110">
        <f t="shared" si="3"/>
        <v>0</v>
      </c>
      <c r="P121" s="114">
        <v>0</v>
      </c>
      <c r="Q121" s="114">
        <v>0</v>
      </c>
      <c r="R121" s="115">
        <v>0</v>
      </c>
      <c r="S121" s="110">
        <v>0</v>
      </c>
      <c r="T121" s="116">
        <f>_xlfn.LET(_xlpm.x, _xlfn.XLOOKUP(M121, $I$17:$J$17, I121:J121), IF(ISERROR(_xlpm.x), 0, _xlpm.x) * S121)/Overview!$B$7</f>
        <v>0</v>
      </c>
      <c r="U121" s="118"/>
      <c r="V121" s="110">
        <v>0</v>
      </c>
      <c r="W121" s="110">
        <v>0</v>
      </c>
      <c r="X121" s="157">
        <v>0</v>
      </c>
    </row>
    <row r="122" spans="1:24">
      <c r="A122" s="108">
        <v>700</v>
      </c>
      <c r="B122" s="108">
        <v>750</v>
      </c>
      <c r="C122" s="133">
        <v>0</v>
      </c>
      <c r="D122" s="133">
        <v>0</v>
      </c>
      <c r="E122" s="133">
        <v>0</v>
      </c>
      <c r="F122" s="133">
        <v>0</v>
      </c>
      <c r="G122" s="110">
        <v>0</v>
      </c>
      <c r="H122" s="110">
        <v>0</v>
      </c>
      <c r="I122" s="157">
        <v>0</v>
      </c>
      <c r="J122" s="157">
        <v>0</v>
      </c>
      <c r="L122" s="111" t="str">
        <f t="shared" si="4"/>
        <v>(700, 750]</v>
      </c>
      <c r="M122" s="112" t="s">
        <v>181</v>
      </c>
      <c r="N122" s="113">
        <v>0</v>
      </c>
      <c r="O122" s="110">
        <f t="shared" si="3"/>
        <v>0</v>
      </c>
      <c r="P122" s="114">
        <v>0</v>
      </c>
      <c r="Q122" s="114">
        <v>0</v>
      </c>
      <c r="R122" s="115">
        <v>0</v>
      </c>
      <c r="S122" s="110">
        <v>0</v>
      </c>
      <c r="T122" s="116">
        <f>_xlfn.LET(_xlpm.x, _xlfn.XLOOKUP(M122, $I$17:$J$17, I122:J122), IF(ISERROR(_xlpm.x), 0, _xlpm.x) * S122)/Overview!$B$7</f>
        <v>0</v>
      </c>
      <c r="U122" s="118"/>
      <c r="V122" s="110">
        <v>0</v>
      </c>
      <c r="W122" s="110">
        <v>0</v>
      </c>
      <c r="X122" s="157">
        <v>0</v>
      </c>
    </row>
    <row r="123" spans="1:24">
      <c r="A123" s="108">
        <v>750</v>
      </c>
      <c r="B123" s="108">
        <v>800</v>
      </c>
      <c r="C123" s="133">
        <v>0</v>
      </c>
      <c r="D123" s="133">
        <v>0</v>
      </c>
      <c r="E123" s="133">
        <v>0</v>
      </c>
      <c r="F123" s="133">
        <v>0</v>
      </c>
      <c r="G123" s="110">
        <v>0</v>
      </c>
      <c r="H123" s="110">
        <v>0</v>
      </c>
      <c r="I123" s="157">
        <v>0</v>
      </c>
      <c r="J123" s="157">
        <v>0</v>
      </c>
      <c r="L123" s="111" t="str">
        <f t="shared" si="4"/>
        <v>(750, 800]</v>
      </c>
      <c r="M123" s="112" t="s">
        <v>181</v>
      </c>
      <c r="N123" s="113">
        <v>0</v>
      </c>
      <c r="O123" s="110">
        <f t="shared" si="3"/>
        <v>0</v>
      </c>
      <c r="P123" s="114">
        <v>0</v>
      </c>
      <c r="Q123" s="114">
        <v>0</v>
      </c>
      <c r="R123" s="115">
        <v>0</v>
      </c>
      <c r="S123" s="110">
        <v>0</v>
      </c>
      <c r="T123" s="116">
        <f>_xlfn.LET(_xlpm.x, _xlfn.XLOOKUP(M123, $I$17:$J$17, I123:J123), IF(ISERROR(_xlpm.x), 0, _xlpm.x) * S123)/Overview!$B$7</f>
        <v>0</v>
      </c>
      <c r="U123" s="118"/>
      <c r="V123" s="110">
        <v>0</v>
      </c>
      <c r="W123" s="110">
        <v>0</v>
      </c>
      <c r="X123" s="157">
        <v>0</v>
      </c>
    </row>
    <row r="124" spans="1:24">
      <c r="A124" s="108">
        <v>800</v>
      </c>
      <c r="B124" s="108">
        <v>850</v>
      </c>
      <c r="C124" s="133">
        <v>0</v>
      </c>
      <c r="D124" s="133">
        <v>0</v>
      </c>
      <c r="E124" s="133">
        <v>0</v>
      </c>
      <c r="F124" s="133">
        <v>0</v>
      </c>
      <c r="G124" s="110">
        <v>0</v>
      </c>
      <c r="H124" s="110">
        <v>0</v>
      </c>
      <c r="I124" s="157">
        <v>0</v>
      </c>
      <c r="J124" s="157">
        <v>0</v>
      </c>
      <c r="L124" s="111" t="str">
        <f t="shared" si="4"/>
        <v>(800, 850]</v>
      </c>
      <c r="M124" s="112" t="s">
        <v>181</v>
      </c>
      <c r="N124" s="113">
        <v>0</v>
      </c>
      <c r="O124" s="110">
        <f t="shared" si="3"/>
        <v>0</v>
      </c>
      <c r="P124" s="114">
        <v>0</v>
      </c>
      <c r="Q124" s="114">
        <v>0</v>
      </c>
      <c r="R124" s="115">
        <v>0</v>
      </c>
      <c r="S124" s="110">
        <v>0</v>
      </c>
      <c r="T124" s="116">
        <f>_xlfn.LET(_xlpm.x, _xlfn.XLOOKUP(M124, $I$17:$J$17, I124:J124), IF(ISERROR(_xlpm.x), 0, _xlpm.x) * S124)/Overview!$B$7</f>
        <v>0</v>
      </c>
      <c r="U124" s="118"/>
      <c r="V124" s="110">
        <v>0</v>
      </c>
      <c r="W124" s="110">
        <v>0</v>
      </c>
      <c r="X124" s="157">
        <v>0</v>
      </c>
    </row>
    <row r="125" spans="1:24">
      <c r="A125" s="108">
        <v>850</v>
      </c>
      <c r="B125" s="108">
        <v>900</v>
      </c>
      <c r="C125" s="133">
        <v>0</v>
      </c>
      <c r="D125" s="133">
        <v>0</v>
      </c>
      <c r="E125" s="133">
        <v>0</v>
      </c>
      <c r="F125" s="133">
        <v>0</v>
      </c>
      <c r="G125" s="110">
        <v>0</v>
      </c>
      <c r="H125" s="110">
        <v>0</v>
      </c>
      <c r="I125" s="157">
        <v>0</v>
      </c>
      <c r="J125" s="157">
        <v>0</v>
      </c>
      <c r="L125" s="111" t="str">
        <f t="shared" si="4"/>
        <v>(850, 900]</v>
      </c>
      <c r="M125" s="112" t="s">
        <v>181</v>
      </c>
      <c r="N125" s="113">
        <v>0</v>
      </c>
      <c r="O125" s="110">
        <f t="shared" si="3"/>
        <v>0</v>
      </c>
      <c r="P125" s="114">
        <v>0</v>
      </c>
      <c r="Q125" s="114">
        <v>0</v>
      </c>
      <c r="R125" s="115">
        <v>0</v>
      </c>
      <c r="S125" s="110">
        <v>0</v>
      </c>
      <c r="T125" s="116">
        <f>_xlfn.LET(_xlpm.x, _xlfn.XLOOKUP(M125, $I$17:$J$17, I125:J125), IF(ISERROR(_xlpm.x), 0, _xlpm.x) * S125)/Overview!$B$7</f>
        <v>0</v>
      </c>
      <c r="U125" s="118"/>
      <c r="V125" s="110">
        <v>0</v>
      </c>
      <c r="W125" s="110">
        <v>0</v>
      </c>
      <c r="X125" s="157">
        <v>0</v>
      </c>
    </row>
    <row r="126" spans="1:24">
      <c r="A126" s="108">
        <v>900</v>
      </c>
      <c r="B126" s="108">
        <v>950</v>
      </c>
      <c r="C126" s="133">
        <v>0</v>
      </c>
      <c r="D126" s="133">
        <v>0</v>
      </c>
      <c r="E126" s="133">
        <v>0</v>
      </c>
      <c r="F126" s="133">
        <v>0</v>
      </c>
      <c r="G126" s="110">
        <v>0</v>
      </c>
      <c r="H126" s="110">
        <v>0</v>
      </c>
      <c r="I126" s="157">
        <v>0</v>
      </c>
      <c r="J126" s="157">
        <v>0</v>
      </c>
      <c r="L126" s="111" t="str">
        <f t="shared" si="4"/>
        <v>(900, 950]</v>
      </c>
      <c r="M126" s="112" t="s">
        <v>181</v>
      </c>
      <c r="N126" s="113">
        <v>0</v>
      </c>
      <c r="O126" s="110">
        <f t="shared" si="3"/>
        <v>0</v>
      </c>
      <c r="P126" s="114">
        <v>0</v>
      </c>
      <c r="Q126" s="114">
        <v>0</v>
      </c>
      <c r="R126" s="115">
        <v>0</v>
      </c>
      <c r="S126" s="110">
        <v>0</v>
      </c>
      <c r="T126" s="116">
        <f>_xlfn.LET(_xlpm.x, _xlfn.XLOOKUP(M126, $I$17:$J$17, I126:J126), IF(ISERROR(_xlpm.x), 0, _xlpm.x) * S126)/Overview!$B$7</f>
        <v>0</v>
      </c>
      <c r="U126" s="118"/>
      <c r="V126" s="110">
        <v>0</v>
      </c>
      <c r="W126" s="110">
        <v>0</v>
      </c>
      <c r="X126" s="157">
        <v>0</v>
      </c>
    </row>
    <row r="127" spans="1:24">
      <c r="A127" s="108">
        <v>950</v>
      </c>
      <c r="B127" s="108">
        <v>1000</v>
      </c>
      <c r="C127" s="133">
        <v>0</v>
      </c>
      <c r="D127" s="133">
        <v>0</v>
      </c>
      <c r="E127" s="133">
        <v>0</v>
      </c>
      <c r="F127" s="133">
        <v>0</v>
      </c>
      <c r="G127" s="110">
        <v>0</v>
      </c>
      <c r="H127" s="110">
        <v>0</v>
      </c>
      <c r="I127" s="157">
        <v>0</v>
      </c>
      <c r="J127" s="157">
        <v>0</v>
      </c>
      <c r="L127" s="111" t="str">
        <f t="shared" si="4"/>
        <v>(950, 1000]</v>
      </c>
      <c r="M127" s="112" t="s">
        <v>181</v>
      </c>
      <c r="N127" s="113">
        <v>0</v>
      </c>
      <c r="O127" s="110">
        <f t="shared" si="3"/>
        <v>0</v>
      </c>
      <c r="P127" s="114">
        <v>0</v>
      </c>
      <c r="Q127" s="114">
        <v>0</v>
      </c>
      <c r="R127" s="115">
        <v>0</v>
      </c>
      <c r="S127" s="110">
        <v>0</v>
      </c>
      <c r="T127" s="116">
        <f>_xlfn.LET(_xlpm.x, _xlfn.XLOOKUP(M127, $I$17:$J$17, I127:J127), IF(ISERROR(_xlpm.x), 0, _xlpm.x) * S127)/Overview!$B$7</f>
        <v>0</v>
      </c>
      <c r="U127" s="118"/>
      <c r="V127" s="110">
        <v>0</v>
      </c>
      <c r="W127" s="110">
        <v>0</v>
      </c>
      <c r="X127" s="157">
        <v>0</v>
      </c>
    </row>
    <row r="128" spans="1:24">
      <c r="A128" s="108">
        <v>1000</v>
      </c>
      <c r="B128" s="108">
        <v>2000</v>
      </c>
      <c r="C128" s="133">
        <v>0</v>
      </c>
      <c r="D128" s="133">
        <v>0</v>
      </c>
      <c r="E128" s="133">
        <v>0</v>
      </c>
      <c r="F128" s="133">
        <v>0</v>
      </c>
      <c r="G128" s="110">
        <v>0</v>
      </c>
      <c r="H128" s="110">
        <v>0</v>
      </c>
      <c r="I128" s="157">
        <v>0</v>
      </c>
      <c r="J128" s="157">
        <v>0</v>
      </c>
      <c r="L128" s="111" t="str">
        <f t="shared" si="4"/>
        <v>(1000, 2000]</v>
      </c>
      <c r="M128" s="112" t="s">
        <v>181</v>
      </c>
      <c r="N128" s="113">
        <v>0</v>
      </c>
      <c r="O128" s="110">
        <f t="shared" si="3"/>
        <v>0</v>
      </c>
      <c r="P128" s="114">
        <v>0</v>
      </c>
      <c r="Q128" s="114">
        <v>0</v>
      </c>
      <c r="R128" s="115">
        <v>0</v>
      </c>
      <c r="S128" s="110">
        <v>0</v>
      </c>
      <c r="T128" s="116">
        <f>_xlfn.LET(_xlpm.x, _xlfn.XLOOKUP(M128, $I$17:$J$17, I128:J128), IF(ISERROR(_xlpm.x), 0, _xlpm.x) * S128)/Overview!$B$7</f>
        <v>0</v>
      </c>
      <c r="U128" s="118"/>
      <c r="V128" s="110">
        <v>0</v>
      </c>
      <c r="W128" s="110">
        <v>0</v>
      </c>
      <c r="X128" s="157">
        <v>0</v>
      </c>
    </row>
    <row r="129" spans="1:25">
      <c r="A129" s="108">
        <v>2000</v>
      </c>
      <c r="B129" s="108">
        <v>3000</v>
      </c>
      <c r="C129" s="133">
        <v>0</v>
      </c>
      <c r="D129" s="133">
        <v>0</v>
      </c>
      <c r="E129" s="133">
        <v>0</v>
      </c>
      <c r="F129" s="133">
        <v>0</v>
      </c>
      <c r="G129" s="110">
        <v>0</v>
      </c>
      <c r="H129" s="110">
        <v>0</v>
      </c>
      <c r="I129" s="157">
        <v>0</v>
      </c>
      <c r="J129" s="157">
        <v>0</v>
      </c>
      <c r="L129" s="111" t="str">
        <f t="shared" si="4"/>
        <v>(2000, 3000]</v>
      </c>
      <c r="M129" s="112" t="s">
        <v>181</v>
      </c>
      <c r="N129" s="113">
        <v>0</v>
      </c>
      <c r="O129" s="110">
        <f t="shared" si="3"/>
        <v>0</v>
      </c>
      <c r="P129" s="114">
        <v>0</v>
      </c>
      <c r="Q129" s="114">
        <v>0</v>
      </c>
      <c r="R129" s="115">
        <v>0</v>
      </c>
      <c r="S129" s="110">
        <v>0</v>
      </c>
      <c r="T129" s="116">
        <f>_xlfn.LET(_xlpm.x, _xlfn.XLOOKUP(M129, $I$17:$J$17, I129:J129), IF(ISERROR(_xlpm.x), 0, _xlpm.x) * S129)/Overview!$B$7</f>
        <v>0</v>
      </c>
      <c r="U129" s="118"/>
      <c r="V129" s="110">
        <v>0</v>
      </c>
      <c r="W129" s="110">
        <v>0</v>
      </c>
      <c r="X129" s="157">
        <v>0</v>
      </c>
    </row>
    <row r="130" spans="1:25">
      <c r="A130" s="108">
        <v>3000</v>
      </c>
      <c r="B130" s="108">
        <v>4000</v>
      </c>
      <c r="C130" s="133">
        <v>0</v>
      </c>
      <c r="D130" s="133">
        <v>0</v>
      </c>
      <c r="E130" s="133">
        <v>0</v>
      </c>
      <c r="F130" s="133">
        <v>0</v>
      </c>
      <c r="G130" s="110">
        <v>0</v>
      </c>
      <c r="H130" s="110">
        <v>0</v>
      </c>
      <c r="I130" s="157">
        <v>0</v>
      </c>
      <c r="J130" s="157">
        <v>0</v>
      </c>
      <c r="L130" s="111" t="str">
        <f t="shared" si="4"/>
        <v>(3000, 4000]</v>
      </c>
      <c r="M130" s="112" t="s">
        <v>181</v>
      </c>
      <c r="N130" s="113">
        <v>0</v>
      </c>
      <c r="O130" s="110">
        <f t="shared" si="3"/>
        <v>0</v>
      </c>
      <c r="P130" s="114">
        <v>0</v>
      </c>
      <c r="Q130" s="114">
        <v>0</v>
      </c>
      <c r="R130" s="115">
        <v>0</v>
      </c>
      <c r="S130" s="110">
        <v>0</v>
      </c>
      <c r="T130" s="116">
        <f>_xlfn.LET(_xlpm.x, _xlfn.XLOOKUP(M130, $I$17:$J$17, I130:J130), IF(ISERROR(_xlpm.x), 0, _xlpm.x) * S130)/Overview!$B$7</f>
        <v>0</v>
      </c>
      <c r="U130" s="118"/>
      <c r="V130" s="110">
        <v>0</v>
      </c>
      <c r="W130" s="110">
        <v>0</v>
      </c>
      <c r="X130" s="157">
        <v>0</v>
      </c>
    </row>
    <row r="131" spans="1:25">
      <c r="A131" s="108">
        <v>4000</v>
      </c>
      <c r="B131" s="108">
        <v>5000</v>
      </c>
      <c r="C131" s="133">
        <v>0</v>
      </c>
      <c r="D131" s="133">
        <v>0</v>
      </c>
      <c r="E131" s="133">
        <v>0</v>
      </c>
      <c r="F131" s="133">
        <v>0</v>
      </c>
      <c r="G131" s="110">
        <v>0</v>
      </c>
      <c r="H131" s="110">
        <v>0</v>
      </c>
      <c r="I131" s="157">
        <v>0</v>
      </c>
      <c r="J131" s="157">
        <v>0</v>
      </c>
      <c r="L131" s="111" t="str">
        <f t="shared" si="4"/>
        <v>(4000, 5000]</v>
      </c>
      <c r="M131" s="112" t="s">
        <v>181</v>
      </c>
      <c r="N131" s="113">
        <v>0</v>
      </c>
      <c r="O131" s="110">
        <f t="shared" si="3"/>
        <v>0</v>
      </c>
      <c r="P131" s="114">
        <v>0</v>
      </c>
      <c r="Q131" s="114">
        <v>0</v>
      </c>
      <c r="R131" s="115">
        <v>0</v>
      </c>
      <c r="S131" s="110">
        <v>0</v>
      </c>
      <c r="T131" s="116">
        <f>_xlfn.LET(_xlpm.x, _xlfn.XLOOKUP(M131, $I$17:$J$17, I131:J131), IF(ISERROR(_xlpm.x), 0, _xlpm.x) * S131)/Overview!$B$7</f>
        <v>0</v>
      </c>
      <c r="U131" s="118"/>
      <c r="V131" s="110">
        <v>0</v>
      </c>
      <c r="W131" s="110">
        <v>0</v>
      </c>
      <c r="X131" s="157">
        <v>0</v>
      </c>
    </row>
    <row r="132" spans="1:25">
      <c r="A132" s="108">
        <v>5000</v>
      </c>
      <c r="B132" s="108">
        <v>6000</v>
      </c>
      <c r="C132" s="133">
        <v>0</v>
      </c>
      <c r="D132" s="133">
        <v>0</v>
      </c>
      <c r="E132" s="133">
        <v>0</v>
      </c>
      <c r="F132" s="133">
        <v>0</v>
      </c>
      <c r="G132" s="110">
        <v>0</v>
      </c>
      <c r="H132" s="110">
        <v>0</v>
      </c>
      <c r="I132" s="157">
        <v>0</v>
      </c>
      <c r="J132" s="157">
        <v>0</v>
      </c>
      <c r="L132" s="111" t="str">
        <f t="shared" si="4"/>
        <v>(5000, 6000]</v>
      </c>
      <c r="M132" s="112" t="s">
        <v>181</v>
      </c>
      <c r="N132" s="113">
        <v>0</v>
      </c>
      <c r="O132" s="110">
        <f t="shared" si="3"/>
        <v>0</v>
      </c>
      <c r="P132" s="114">
        <v>0</v>
      </c>
      <c r="Q132" s="114">
        <v>0</v>
      </c>
      <c r="R132" s="115">
        <v>0</v>
      </c>
      <c r="S132" s="110">
        <v>0</v>
      </c>
      <c r="T132" s="116">
        <f>_xlfn.LET(_xlpm.x, _xlfn.XLOOKUP(M132, $I$17:$J$17, I132:J132), IF(ISERROR(_xlpm.x), 0, _xlpm.x) * S132)/Overview!$B$7</f>
        <v>0</v>
      </c>
      <c r="U132" s="118"/>
      <c r="V132" s="110">
        <v>0</v>
      </c>
      <c r="W132" s="110">
        <v>0</v>
      </c>
      <c r="X132" s="157">
        <v>0</v>
      </c>
    </row>
    <row r="133" spans="1:25">
      <c r="A133" s="108">
        <v>6000</v>
      </c>
      <c r="B133" s="108">
        <v>7000</v>
      </c>
      <c r="C133" s="133">
        <v>0</v>
      </c>
      <c r="D133" s="133">
        <v>0</v>
      </c>
      <c r="E133" s="133">
        <v>0</v>
      </c>
      <c r="F133" s="133">
        <v>0</v>
      </c>
      <c r="G133" s="110">
        <v>0</v>
      </c>
      <c r="H133" s="110">
        <v>0</v>
      </c>
      <c r="I133" s="157">
        <v>0</v>
      </c>
      <c r="J133" s="157">
        <v>0</v>
      </c>
      <c r="L133" s="111" t="str">
        <f t="shared" si="4"/>
        <v>(6000, 7000]</v>
      </c>
      <c r="M133" s="112" t="s">
        <v>181</v>
      </c>
      <c r="N133" s="113">
        <v>0</v>
      </c>
      <c r="O133" s="110">
        <f t="shared" si="3"/>
        <v>0</v>
      </c>
      <c r="P133" s="114">
        <v>0</v>
      </c>
      <c r="Q133" s="114">
        <v>0</v>
      </c>
      <c r="R133" s="115">
        <v>0</v>
      </c>
      <c r="S133" s="110">
        <v>0</v>
      </c>
      <c r="T133" s="116">
        <f>_xlfn.LET(_xlpm.x, _xlfn.XLOOKUP(M133, $I$17:$J$17, I133:J133), IF(ISERROR(_xlpm.x), 0, _xlpm.x) * S133)/Overview!$B$7</f>
        <v>0</v>
      </c>
      <c r="U133" s="118"/>
      <c r="V133" s="110">
        <v>0</v>
      </c>
      <c r="W133" s="110">
        <v>0</v>
      </c>
      <c r="X133" s="157">
        <v>0</v>
      </c>
    </row>
    <row r="134" spans="1:25">
      <c r="A134" s="108">
        <v>7000</v>
      </c>
      <c r="B134" s="108">
        <v>8000</v>
      </c>
      <c r="C134" s="133">
        <v>0</v>
      </c>
      <c r="D134" s="133">
        <v>0</v>
      </c>
      <c r="E134" s="133">
        <v>0</v>
      </c>
      <c r="F134" s="133">
        <v>0</v>
      </c>
      <c r="G134" s="110">
        <v>0</v>
      </c>
      <c r="H134" s="110">
        <v>0</v>
      </c>
      <c r="I134" s="157">
        <v>0</v>
      </c>
      <c r="J134" s="157">
        <v>0</v>
      </c>
      <c r="L134" s="111" t="str">
        <f t="shared" si="4"/>
        <v>(7000, 8000]</v>
      </c>
      <c r="M134" s="112" t="s">
        <v>181</v>
      </c>
      <c r="N134" s="113">
        <v>0</v>
      </c>
      <c r="O134" s="110">
        <f t="shared" si="3"/>
        <v>0</v>
      </c>
      <c r="P134" s="114">
        <v>0</v>
      </c>
      <c r="Q134" s="114">
        <v>0</v>
      </c>
      <c r="R134" s="115">
        <v>0</v>
      </c>
      <c r="S134" s="110">
        <v>0</v>
      </c>
      <c r="T134" s="116">
        <f>_xlfn.LET(_xlpm.x, _xlfn.XLOOKUP(M134, $I$17:$J$17, I134:J134), IF(ISERROR(_xlpm.x), 0, _xlpm.x) * S134)/Overview!$B$7</f>
        <v>0</v>
      </c>
      <c r="U134" s="118"/>
      <c r="V134" s="110">
        <v>0</v>
      </c>
      <c r="W134" s="110">
        <v>0</v>
      </c>
      <c r="X134" s="157">
        <v>0</v>
      </c>
    </row>
    <row r="135" spans="1:25">
      <c r="A135" s="108">
        <v>8000</v>
      </c>
      <c r="B135" s="108">
        <v>9000</v>
      </c>
      <c r="C135" s="133">
        <v>0</v>
      </c>
      <c r="D135" s="133">
        <v>0</v>
      </c>
      <c r="E135" s="133">
        <v>0</v>
      </c>
      <c r="F135" s="133">
        <v>0</v>
      </c>
      <c r="G135" s="110">
        <v>0</v>
      </c>
      <c r="H135" s="110">
        <v>0</v>
      </c>
      <c r="I135" s="157">
        <v>0</v>
      </c>
      <c r="J135" s="157">
        <v>0</v>
      </c>
      <c r="L135" s="111" t="str">
        <f t="shared" si="4"/>
        <v>(8000, 9000]</v>
      </c>
      <c r="M135" s="112" t="s">
        <v>181</v>
      </c>
      <c r="N135" s="113">
        <v>0</v>
      </c>
      <c r="O135" s="110">
        <f t="shared" si="3"/>
        <v>0</v>
      </c>
      <c r="P135" s="114">
        <v>0</v>
      </c>
      <c r="Q135" s="114">
        <v>0</v>
      </c>
      <c r="R135" s="115">
        <v>0</v>
      </c>
      <c r="S135" s="110">
        <v>0</v>
      </c>
      <c r="T135" s="116">
        <f>_xlfn.LET(_xlpm.x, _xlfn.XLOOKUP(M135, $I$17:$J$17, I135:J135), IF(ISERROR(_xlpm.x), 0, _xlpm.x) * S135)/Overview!$B$7</f>
        <v>0</v>
      </c>
      <c r="U135" s="118"/>
      <c r="V135" s="110">
        <v>0</v>
      </c>
      <c r="W135" s="110">
        <v>0</v>
      </c>
      <c r="X135" s="157">
        <v>0</v>
      </c>
    </row>
    <row r="136" spans="1:25">
      <c r="A136" s="108">
        <v>9000</v>
      </c>
      <c r="B136" s="108">
        <v>10000</v>
      </c>
      <c r="C136" s="133">
        <v>0</v>
      </c>
      <c r="D136" s="133">
        <v>0</v>
      </c>
      <c r="E136" s="133">
        <v>0</v>
      </c>
      <c r="F136" s="133">
        <v>0</v>
      </c>
      <c r="G136" s="110">
        <v>0</v>
      </c>
      <c r="H136" s="110">
        <v>0</v>
      </c>
      <c r="I136" s="157">
        <v>0</v>
      </c>
      <c r="J136" s="157">
        <v>0</v>
      </c>
      <c r="L136" s="111" t="str">
        <f t="shared" si="4"/>
        <v>(9000, 10000]</v>
      </c>
      <c r="M136" s="112" t="s">
        <v>181</v>
      </c>
      <c r="N136" s="113">
        <v>0</v>
      </c>
      <c r="O136" s="110">
        <f t="shared" si="3"/>
        <v>0</v>
      </c>
      <c r="P136" s="114">
        <v>0</v>
      </c>
      <c r="Q136" s="114">
        <v>0</v>
      </c>
      <c r="R136" s="115">
        <v>0</v>
      </c>
      <c r="S136" s="110">
        <v>0</v>
      </c>
      <c r="T136" s="116">
        <f>_xlfn.LET(_xlpm.x, _xlfn.XLOOKUP(M136, $I$17:$J$17, I136:J136), IF(ISERROR(_xlpm.x), 0, _xlpm.x) * S136)/Overview!$B$7</f>
        <v>0</v>
      </c>
      <c r="U136" s="118"/>
      <c r="V136" s="110">
        <v>0</v>
      </c>
      <c r="W136" s="110">
        <v>0</v>
      </c>
      <c r="X136" s="157">
        <v>0</v>
      </c>
    </row>
    <row r="137" spans="1:25">
      <c r="A137" s="108">
        <v>10000</v>
      </c>
      <c r="B137" s="108">
        <v>20000</v>
      </c>
      <c r="C137" s="133">
        <v>0</v>
      </c>
      <c r="D137" s="133">
        <v>0</v>
      </c>
      <c r="E137" s="133">
        <v>0</v>
      </c>
      <c r="F137" s="133">
        <v>0</v>
      </c>
      <c r="G137" s="110">
        <v>0</v>
      </c>
      <c r="H137" s="110">
        <v>0</v>
      </c>
      <c r="I137" s="157">
        <v>0</v>
      </c>
      <c r="J137" s="157">
        <v>0</v>
      </c>
      <c r="L137" s="111" t="str">
        <f t="shared" si="4"/>
        <v>(10000, 20000]</v>
      </c>
      <c r="M137" s="112" t="s">
        <v>181</v>
      </c>
      <c r="N137" s="113">
        <v>0</v>
      </c>
      <c r="O137" s="110">
        <f t="shared" si="3"/>
        <v>0</v>
      </c>
      <c r="P137" s="114">
        <v>0</v>
      </c>
      <c r="Q137" s="114">
        <v>0</v>
      </c>
      <c r="R137" s="115">
        <v>0</v>
      </c>
      <c r="S137" s="110">
        <v>0</v>
      </c>
      <c r="T137" s="116">
        <f>_xlfn.LET(_xlpm.x, _xlfn.XLOOKUP(M137, $I$17:$J$17, I137:J137), IF(ISERROR(_xlpm.x), 0, _xlpm.x) * S137)/Overview!$B$7</f>
        <v>0</v>
      </c>
      <c r="U137" s="118"/>
      <c r="V137" s="110">
        <v>0</v>
      </c>
      <c r="W137" s="110">
        <v>0</v>
      </c>
      <c r="X137" s="157">
        <v>0</v>
      </c>
    </row>
    <row r="138" spans="1:25">
      <c r="A138" s="108">
        <v>20000</v>
      </c>
      <c r="B138" s="108">
        <v>30000</v>
      </c>
      <c r="C138" s="133">
        <v>0</v>
      </c>
      <c r="D138" s="133">
        <v>0</v>
      </c>
      <c r="E138" s="133">
        <v>0</v>
      </c>
      <c r="F138" s="133">
        <v>0</v>
      </c>
      <c r="G138" s="110">
        <v>0</v>
      </c>
      <c r="H138" s="110">
        <v>0</v>
      </c>
      <c r="I138" s="157">
        <v>0</v>
      </c>
      <c r="J138" s="157">
        <v>0</v>
      </c>
      <c r="L138" s="111" t="str">
        <f t="shared" si="4"/>
        <v>(20000, 30000]</v>
      </c>
      <c r="M138" s="112" t="s">
        <v>181</v>
      </c>
      <c r="N138" s="113">
        <v>0</v>
      </c>
      <c r="O138" s="110">
        <f t="shared" si="3"/>
        <v>0</v>
      </c>
      <c r="P138" s="114">
        <v>0</v>
      </c>
      <c r="Q138" s="114">
        <v>0</v>
      </c>
      <c r="R138" s="115">
        <v>0</v>
      </c>
      <c r="S138" s="110">
        <v>0</v>
      </c>
      <c r="T138" s="116">
        <f>_xlfn.LET(_xlpm.x, _xlfn.XLOOKUP(M138, $I$17:$J$17, I138:J138), IF(ISERROR(_xlpm.x), 0, _xlpm.x) * S138)/Overview!$B$7</f>
        <v>0</v>
      </c>
      <c r="U138" s="118"/>
      <c r="V138" s="110">
        <v>0</v>
      </c>
      <c r="W138" s="110">
        <v>0</v>
      </c>
      <c r="X138" s="157">
        <v>0</v>
      </c>
    </row>
    <row r="139" spans="1:25">
      <c r="A139" s="108">
        <v>30000</v>
      </c>
      <c r="B139" s="108">
        <v>40000</v>
      </c>
      <c r="C139" s="133">
        <v>0</v>
      </c>
      <c r="D139" s="133">
        <v>0</v>
      </c>
      <c r="E139" s="133">
        <v>0</v>
      </c>
      <c r="F139" s="133">
        <v>0</v>
      </c>
      <c r="G139" s="110">
        <v>0</v>
      </c>
      <c r="H139" s="110">
        <v>0</v>
      </c>
      <c r="I139" s="157">
        <v>0</v>
      </c>
      <c r="J139" s="157">
        <v>0</v>
      </c>
      <c r="L139" s="111" t="str">
        <f t="shared" si="4"/>
        <v>(30000, 40000]</v>
      </c>
      <c r="M139" s="112" t="s">
        <v>181</v>
      </c>
      <c r="N139" s="113">
        <v>0</v>
      </c>
      <c r="O139" s="110">
        <f t="shared" si="3"/>
        <v>0</v>
      </c>
      <c r="P139" s="114">
        <v>0</v>
      </c>
      <c r="Q139" s="114">
        <v>0</v>
      </c>
      <c r="R139" s="115">
        <v>0</v>
      </c>
      <c r="S139" s="110">
        <v>0</v>
      </c>
      <c r="T139" s="116">
        <f>_xlfn.LET(_xlpm.x, _xlfn.XLOOKUP(M139, $I$17:$J$17, I139:J139), IF(ISERROR(_xlpm.x), 0, _xlpm.x) * S139)/Overview!$B$7</f>
        <v>0</v>
      </c>
      <c r="U139" s="118"/>
      <c r="V139" s="110">
        <v>0</v>
      </c>
      <c r="W139" s="110">
        <v>0</v>
      </c>
      <c r="X139" s="157">
        <v>0</v>
      </c>
    </row>
    <row r="140" spans="1:25">
      <c r="A140" s="108" t="s">
        <v>188</v>
      </c>
      <c r="B140" s="110">
        <f>B75</f>
        <v>3.3007800000000001E-3</v>
      </c>
      <c r="C140" s="133">
        <v>330078</v>
      </c>
      <c r="D140" s="133">
        <v>0</v>
      </c>
      <c r="E140" s="133">
        <v>825830650</v>
      </c>
      <c r="F140" s="133">
        <v>0</v>
      </c>
      <c r="G140" s="110"/>
      <c r="H140" s="110"/>
      <c r="I140" s="157">
        <f>E140/C140/$B$3</f>
        <v>5.0038515138845971</v>
      </c>
      <c r="J140" s="157"/>
      <c r="L140" s="111" t="s">
        <v>188</v>
      </c>
      <c r="M140" s="112" t="s">
        <v>180</v>
      </c>
      <c r="N140" s="113">
        <v>1.4095</v>
      </c>
      <c r="O140" s="110">
        <f>B140</f>
        <v>3.3007800000000001E-3</v>
      </c>
      <c r="P140" s="110">
        <v>4.6524494100000004E-3</v>
      </c>
      <c r="Q140" s="110">
        <f>P140</f>
        <v>4.6524494100000004E-3</v>
      </c>
      <c r="R140" s="115">
        <v>4652449</v>
      </c>
      <c r="S140" s="117">
        <v>4.6524490000000003E-3</v>
      </c>
      <c r="T140" s="116">
        <f>_xlfn.LET(_xlpm.x, _xlfn.XLOOKUP(M140, $I$17:$J$17, I140:J140), IF(ISERROR(_xlpm.x), 0, _xlpm.x) * S140)/Overview!$B$7</f>
        <v>1.8624131177536703E-2</v>
      </c>
      <c r="V140" s="110">
        <v>4.6524490000000003E-3</v>
      </c>
      <c r="W140" s="110">
        <v>1.9999420000000002E-3</v>
      </c>
      <c r="X140" s="157">
        <v>0.43</v>
      </c>
      <c r="Y140" s="119"/>
    </row>
    <row r="141" spans="1:25">
      <c r="A141" s="1"/>
      <c r="B141" s="1"/>
      <c r="L141" s="119"/>
      <c r="R141" s="136"/>
    </row>
    <row r="142" spans="1: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L142" s="38"/>
    </row>
    <row r="143" spans="1:25" s="127" customFormat="1">
      <c r="A143" s="188" t="s">
        <v>301</v>
      </c>
      <c r="B143" s="188"/>
      <c r="C143" s="188"/>
      <c r="D143" s="188"/>
      <c r="E143" s="188"/>
      <c r="F143" s="188"/>
      <c r="G143" s="123"/>
      <c r="H143" s="123"/>
      <c r="I143" s="123"/>
      <c r="J143" s="123"/>
      <c r="K143" s="124"/>
      <c r="L143" s="125"/>
      <c r="M143" s="124"/>
      <c r="N143" s="126"/>
      <c r="O143" s="126"/>
      <c r="P143" s="124"/>
      <c r="Q143" s="124"/>
      <c r="R143" s="124"/>
      <c r="S143" s="124"/>
      <c r="T143" s="124"/>
      <c r="U143" s="124"/>
      <c r="V143" s="126"/>
      <c r="W143" s="126"/>
      <c r="X143" s="162"/>
      <c r="Y143" s="124"/>
    </row>
    <row r="144" spans="1:25">
      <c r="B144" s="128"/>
      <c r="N144" s="122"/>
      <c r="O144" s="37"/>
    </row>
    <row r="145" spans="1:25">
      <c r="B145" s="128"/>
      <c r="N145" s="122"/>
      <c r="O145" s="37"/>
      <c r="W145" s="144"/>
    </row>
    <row r="146" spans="1:25" ht="16.2" customHeight="1">
      <c r="A146" s="181" t="s">
        <v>172</v>
      </c>
      <c r="B146" s="181" t="s">
        <v>173</v>
      </c>
      <c r="C146" s="189" t="s">
        <v>174</v>
      </c>
      <c r="D146" s="190"/>
      <c r="E146" s="189" t="s">
        <v>175</v>
      </c>
      <c r="F146" s="190"/>
      <c r="G146" s="189" t="s">
        <v>176</v>
      </c>
      <c r="H146" s="190"/>
      <c r="I146" s="186" t="s">
        <v>298</v>
      </c>
      <c r="J146" s="186"/>
      <c r="L146" s="186" t="s">
        <v>178</v>
      </c>
      <c r="M146" s="186" t="s">
        <v>300</v>
      </c>
      <c r="N146" s="186" t="s">
        <v>182</v>
      </c>
      <c r="O146" s="186" t="s">
        <v>183</v>
      </c>
      <c r="P146" s="186" t="s">
        <v>184</v>
      </c>
      <c r="Q146" s="186" t="s">
        <v>185</v>
      </c>
      <c r="R146" s="186" t="s">
        <v>186</v>
      </c>
      <c r="S146" s="186" t="s">
        <v>187</v>
      </c>
      <c r="T146" s="186" t="s">
        <v>177</v>
      </c>
      <c r="U146" s="121"/>
      <c r="V146" s="187" t="s">
        <v>302</v>
      </c>
      <c r="W146" s="187" t="s">
        <v>303</v>
      </c>
      <c r="X146" s="185" t="s">
        <v>304</v>
      </c>
      <c r="Y146" s="121"/>
    </row>
    <row r="147" spans="1:25">
      <c r="A147" s="182"/>
      <c r="B147" s="182"/>
      <c r="C147" s="159" t="s">
        <v>180</v>
      </c>
      <c r="D147" s="159" t="s">
        <v>181</v>
      </c>
      <c r="E147" s="159" t="s">
        <v>180</v>
      </c>
      <c r="F147" s="159" t="s">
        <v>181</v>
      </c>
      <c r="G147" s="159" t="s">
        <v>180</v>
      </c>
      <c r="H147" s="159" t="s">
        <v>181</v>
      </c>
      <c r="I147" s="159" t="s">
        <v>180</v>
      </c>
      <c r="J147" s="159" t="s">
        <v>181</v>
      </c>
      <c r="L147" s="186"/>
      <c r="M147" s="186"/>
      <c r="N147" s="186"/>
      <c r="O147" s="186"/>
      <c r="P147" s="186"/>
      <c r="Q147" s="186"/>
      <c r="R147" s="186"/>
      <c r="S147" s="186"/>
      <c r="T147" s="186"/>
      <c r="V147" s="187"/>
      <c r="W147" s="187"/>
      <c r="X147" s="185"/>
      <c r="Y147" s="121"/>
    </row>
    <row r="148" spans="1:25">
      <c r="A148" s="108">
        <v>-1</v>
      </c>
      <c r="B148" s="108">
        <v>0</v>
      </c>
      <c r="C148" s="109" cm="1">
        <f t="array" ref="C148:C204">工作表1!D122:D178</f>
        <v>1735</v>
      </c>
      <c r="D148" s="109" cm="1">
        <f t="array" ref="D148:D204">工作表1!I122:I178</f>
        <v>4205</v>
      </c>
      <c r="E148" s="109" cm="1">
        <f t="array" ref="E148:E204">工作表1!F122:F178</f>
        <v>0</v>
      </c>
      <c r="F148" s="109" cm="1">
        <f t="array" ref="F148:F204">工作表1!K122:K178</f>
        <v>0</v>
      </c>
      <c r="G148" s="110" cm="1">
        <f t="array" ref="G148:G204">_xlfn.LET(_xlpm.x, C148:C204, _xlpm.x/SUM(_xlpm.x))</f>
        <v>5.2563333515108553E-3</v>
      </c>
      <c r="H148" s="110" cm="1">
        <f t="array" ref="H148:H204">_xlfn.LET(_xlpm.x, D148:D204, _xlpm.x/SUM(_xlpm.x))</f>
        <v>1.3115991528410703E-2</v>
      </c>
      <c r="I148" s="156" cm="1">
        <f t="array" ref="I148:I204">E148:E204/C148:C204/$B$3</f>
        <v>0</v>
      </c>
      <c r="J148" s="156" cm="1">
        <f t="array" ref="J148:J204">F148:F204/D148:D204/$B$3</f>
        <v>0</v>
      </c>
      <c r="L148" s="111" t="str">
        <f>"("&amp;$A148&amp;", "&amp;$B148&amp;"]"</f>
        <v>(-1, 0]</v>
      </c>
      <c r="M148" s="112" t="s">
        <v>31</v>
      </c>
      <c r="N148" s="113">
        <v>0</v>
      </c>
      <c r="O148" s="110">
        <f t="shared" ref="O148:O198" si="5">_xlfn.SINGLE(_xlfn.XLOOKUP(M148, $G$147:$H$147, G148:H148))</f>
        <v>5.2563333515108553E-3</v>
      </c>
      <c r="P148" s="114" cm="1">
        <f t="array" ref="P148:P204">O148:O204*N148:N204</f>
        <v>0</v>
      </c>
      <c r="Q148" s="114" cm="1">
        <f t="array" ref="Q148:Q204">_xlfn.LET(_xlpm.x,_xlfn.ANCHORARRAY( P148), _xlpm.x/SUM(_xlpm.x))</f>
        <v>0</v>
      </c>
      <c r="R148" s="115">
        <v>0</v>
      </c>
      <c r="S148" s="110" cm="1">
        <f t="array" ref="S148:S204">_xlfn.LET(_xlpm.x, R148:R204, _xlpm.x/SUM(_xlpm.x))</f>
        <v>0</v>
      </c>
      <c r="T148" s="116">
        <f>_xlfn.LET(_xlpm.x, _xlfn.XLOOKUP(M148, $I$17:$J$17, I148:J148), IF(ISERROR(_xlpm.x), 0, _xlpm.x) * S148)</f>
        <v>0</v>
      </c>
      <c r="U148" s="118"/>
      <c r="V148" s="110" cm="1">
        <f t="array" ref="V148:V204">_xlfn.LET(_xlpm.x, R148:R204, _xlpm.x/SUM(_xlpm.x))</f>
        <v>0</v>
      </c>
      <c r="W148" s="110">
        <v>3.4962301033230898E-2</v>
      </c>
      <c r="X148" s="163" cm="1">
        <f t="array" ref="X148:X204">_xlfn.LET(_xlpm.x, ROUND(W148:W204/_xlfn.ANCHORARRAY(V148), 2), IFERROR(_xlpm.x, 0))</f>
        <v>0</v>
      </c>
    </row>
    <row r="149" spans="1:25" ht="15.6" customHeight="1">
      <c r="A149" s="108">
        <v>0</v>
      </c>
      <c r="B149" s="108">
        <v>1</v>
      </c>
      <c r="C149" s="109">
        <v>2935</v>
      </c>
      <c r="D149" s="109">
        <v>2811</v>
      </c>
      <c r="E149" s="109">
        <v>888275</v>
      </c>
      <c r="F149" s="109">
        <v>815625</v>
      </c>
      <c r="G149" s="110">
        <v>8.8918376868497746E-3</v>
      </c>
      <c r="H149" s="110">
        <v>8.7679077732134344E-3</v>
      </c>
      <c r="I149" s="110">
        <v>0.60529812606473588</v>
      </c>
      <c r="J149" s="110">
        <v>0.58030949839914625</v>
      </c>
      <c r="L149" s="111" t="str">
        <f t="shared" ref="L149:L204" si="6">"("&amp;$A149&amp;", "&amp;$B149&amp;"]"</f>
        <v>(0, 1]</v>
      </c>
      <c r="M149" s="112" t="s">
        <v>31</v>
      </c>
      <c r="N149" s="113">
        <v>0</v>
      </c>
      <c r="O149" s="110">
        <f t="shared" si="5"/>
        <v>8.8918376868497746E-3</v>
      </c>
      <c r="P149" s="114">
        <v>0</v>
      </c>
      <c r="Q149" s="114">
        <v>0</v>
      </c>
      <c r="R149" s="115">
        <v>0</v>
      </c>
      <c r="S149" s="110">
        <v>0</v>
      </c>
      <c r="T149" s="116">
        <f t="shared" ref="T149:T204" si="7">_xlfn.LET(_xlpm.x, _xlfn.XLOOKUP(M149, $I$17:$J$17, I149:J149),_xlfn.SINGLE( IF(ISERROR(_xlfn.SINGLE(_xlpm.x)), 0, _xlpm.x)) * S149)</f>
        <v>0</v>
      </c>
      <c r="U149" s="118"/>
      <c r="V149" s="110">
        <v>0</v>
      </c>
      <c r="W149" s="110"/>
      <c r="X149" s="163">
        <v>0</v>
      </c>
    </row>
    <row r="150" spans="1:25">
      <c r="A150" s="108">
        <v>1</v>
      </c>
      <c r="B150" s="108">
        <v>2</v>
      </c>
      <c r="C150" s="109">
        <v>3383</v>
      </c>
      <c r="D150" s="109">
        <v>2647</v>
      </c>
      <c r="E150" s="109">
        <v>2648775</v>
      </c>
      <c r="F150" s="109">
        <v>2113325</v>
      </c>
      <c r="G150" s="110">
        <v>1.0249092638709639E-2</v>
      </c>
      <c r="H150" s="110">
        <v>8.2563685078961072E-3</v>
      </c>
      <c r="I150" s="110">
        <v>1.5659326041974579</v>
      </c>
      <c r="J150" s="110">
        <v>1.5967699282206271</v>
      </c>
      <c r="L150" s="111" t="str">
        <f t="shared" si="6"/>
        <v>(1, 2]</v>
      </c>
      <c r="M150" s="112" t="s">
        <v>31</v>
      </c>
      <c r="N150" s="113">
        <v>0</v>
      </c>
      <c r="O150" s="110">
        <f t="shared" si="5"/>
        <v>1.0249092638709639E-2</v>
      </c>
      <c r="P150" s="114">
        <v>0</v>
      </c>
      <c r="Q150" s="114">
        <v>0</v>
      </c>
      <c r="R150" s="115">
        <v>0</v>
      </c>
      <c r="S150" s="110">
        <v>0</v>
      </c>
      <c r="T150" s="116">
        <f t="shared" si="7"/>
        <v>0</v>
      </c>
      <c r="U150" s="118"/>
      <c r="V150" s="110">
        <v>0</v>
      </c>
      <c r="W150" s="110"/>
      <c r="X150" s="163">
        <v>0</v>
      </c>
    </row>
    <row r="151" spans="1:25">
      <c r="A151" s="108">
        <v>2</v>
      </c>
      <c r="B151" s="108">
        <v>3</v>
      </c>
      <c r="C151" s="109">
        <v>3260</v>
      </c>
      <c r="D151" s="109">
        <v>2552</v>
      </c>
      <c r="E151" s="109">
        <v>4189375</v>
      </c>
      <c r="F151" s="109">
        <v>3346950</v>
      </c>
      <c r="G151" s="110">
        <v>9.8764534443373988E-3</v>
      </c>
      <c r="H151" s="110">
        <v>7.9600500310354622E-3</v>
      </c>
      <c r="I151" s="110">
        <v>2.5701687116564416</v>
      </c>
      <c r="J151" s="110">
        <v>2.6230015673981191</v>
      </c>
      <c r="L151" s="111" t="str">
        <f t="shared" si="6"/>
        <v>(2, 3]</v>
      </c>
      <c r="M151" s="112" t="s">
        <v>31</v>
      </c>
      <c r="N151" s="113">
        <v>0</v>
      </c>
      <c r="O151" s="110">
        <f t="shared" si="5"/>
        <v>9.8764534443373988E-3</v>
      </c>
      <c r="P151" s="114">
        <v>0</v>
      </c>
      <c r="Q151" s="114">
        <v>0</v>
      </c>
      <c r="R151" s="115">
        <v>0</v>
      </c>
      <c r="S151" s="110">
        <v>0</v>
      </c>
      <c r="T151" s="116">
        <f t="shared" si="7"/>
        <v>0</v>
      </c>
      <c r="U151" s="118"/>
      <c r="V151" s="110">
        <v>0</v>
      </c>
      <c r="W151" s="110"/>
      <c r="X151" s="163">
        <v>0</v>
      </c>
    </row>
    <row r="152" spans="1:25">
      <c r="A152" s="108">
        <v>3</v>
      </c>
      <c r="B152" s="108">
        <v>4</v>
      </c>
      <c r="C152" s="109">
        <v>3548</v>
      </c>
      <c r="D152" s="109">
        <v>2563</v>
      </c>
      <c r="E152" s="109">
        <v>6332850</v>
      </c>
      <c r="F152" s="109">
        <v>4638725</v>
      </c>
      <c r="G152" s="110">
        <v>1.074897448481874E-2</v>
      </c>
      <c r="H152" s="110">
        <v>7.9943605915140624E-3</v>
      </c>
      <c r="I152" s="110">
        <v>3.5698139797068769</v>
      </c>
      <c r="J152" s="110">
        <v>3.6197619976589936</v>
      </c>
      <c r="L152" s="111" t="str">
        <f t="shared" si="6"/>
        <v>(3, 4]</v>
      </c>
      <c r="M152" s="112" t="s">
        <v>31</v>
      </c>
      <c r="N152" s="113">
        <v>0</v>
      </c>
      <c r="O152" s="110">
        <f t="shared" si="5"/>
        <v>1.074897448481874E-2</v>
      </c>
      <c r="P152" s="114">
        <v>0</v>
      </c>
      <c r="Q152" s="114">
        <v>0</v>
      </c>
      <c r="R152" s="115">
        <v>0</v>
      </c>
      <c r="S152" s="110">
        <v>0</v>
      </c>
      <c r="T152" s="116">
        <f t="shared" si="7"/>
        <v>0</v>
      </c>
      <c r="U152" s="118"/>
      <c r="V152" s="110">
        <v>0</v>
      </c>
      <c r="W152" s="110">
        <v>1.3075956436749501E-2</v>
      </c>
      <c r="X152" s="163">
        <v>0</v>
      </c>
    </row>
    <row r="153" spans="1:25">
      <c r="A153" s="108">
        <v>4</v>
      </c>
      <c r="B153" s="108">
        <v>5</v>
      </c>
      <c r="C153" s="109">
        <v>3472</v>
      </c>
      <c r="D153" s="109">
        <v>2447</v>
      </c>
      <c r="E153" s="109">
        <v>7936625</v>
      </c>
      <c r="F153" s="109">
        <v>5660150</v>
      </c>
      <c r="G153" s="110">
        <v>1.0518725876913942E-2</v>
      </c>
      <c r="H153" s="110">
        <v>7.6325401355579053E-3</v>
      </c>
      <c r="I153" s="110">
        <v>4.5717885944700463</v>
      </c>
      <c r="J153" s="110">
        <v>4.6261953412341645</v>
      </c>
      <c r="L153" s="111" t="str">
        <f t="shared" si="6"/>
        <v>(4, 5]</v>
      </c>
      <c r="M153" s="112" t="s">
        <v>31</v>
      </c>
      <c r="N153" s="113">
        <v>0</v>
      </c>
      <c r="O153" s="110">
        <f t="shared" si="5"/>
        <v>1.0518725876913942E-2</v>
      </c>
      <c r="P153" s="114">
        <v>0</v>
      </c>
      <c r="Q153" s="114">
        <v>0</v>
      </c>
      <c r="R153" s="115">
        <v>0</v>
      </c>
      <c r="S153" s="110">
        <v>0</v>
      </c>
      <c r="T153" s="116">
        <f t="shared" si="7"/>
        <v>0</v>
      </c>
      <c r="U153" s="118"/>
      <c r="V153" s="110">
        <v>0</v>
      </c>
      <c r="W153" s="110">
        <v>1.45769338173695E-2</v>
      </c>
      <c r="X153" s="163">
        <v>0</v>
      </c>
    </row>
    <row r="154" spans="1:25">
      <c r="A154" s="108">
        <v>5</v>
      </c>
      <c r="B154" s="108">
        <v>6</v>
      </c>
      <c r="C154" s="109">
        <v>3670</v>
      </c>
      <c r="D154" s="109">
        <v>2676</v>
      </c>
      <c r="E154" s="109">
        <v>10194000</v>
      </c>
      <c r="F154" s="109">
        <v>7530975</v>
      </c>
      <c r="G154" s="110">
        <v>1.1118584092244864E-2</v>
      </c>
      <c r="H154" s="110">
        <v>8.3468236218851473E-3</v>
      </c>
      <c r="I154" s="110">
        <v>5.5553133514986373</v>
      </c>
      <c r="J154" s="110">
        <v>5.6285313901345289</v>
      </c>
      <c r="L154" s="111" t="str">
        <f t="shared" si="6"/>
        <v>(5, 6]</v>
      </c>
      <c r="M154" s="112" t="s">
        <v>31</v>
      </c>
      <c r="N154" s="113">
        <v>0</v>
      </c>
      <c r="O154" s="110">
        <f t="shared" si="5"/>
        <v>1.1118584092244864E-2</v>
      </c>
      <c r="P154" s="114">
        <v>0</v>
      </c>
      <c r="Q154" s="114">
        <v>0</v>
      </c>
      <c r="R154" s="115">
        <v>0</v>
      </c>
      <c r="S154" s="110">
        <v>0</v>
      </c>
      <c r="T154" s="116">
        <f t="shared" si="7"/>
        <v>0</v>
      </c>
      <c r="U154" s="118"/>
      <c r="V154" s="110">
        <v>0</v>
      </c>
      <c r="W154" s="110">
        <v>1.35367215861491E-2</v>
      </c>
      <c r="X154" s="163">
        <v>0</v>
      </c>
    </row>
    <row r="155" spans="1:25">
      <c r="A155" s="108">
        <v>6</v>
      </c>
      <c r="B155" s="108">
        <v>7</v>
      </c>
      <c r="C155" s="109">
        <v>3554</v>
      </c>
      <c r="D155" s="109">
        <v>2462</v>
      </c>
      <c r="E155" s="109">
        <v>11636025</v>
      </c>
      <c r="F155" s="109">
        <v>8094775</v>
      </c>
      <c r="G155" s="110">
        <v>1.0767152006495435E-2</v>
      </c>
      <c r="H155" s="110">
        <v>7.6793272634832705E-3</v>
      </c>
      <c r="I155" s="110">
        <v>6.5481288688801351</v>
      </c>
      <c r="J155" s="110">
        <v>6.5757717303005681</v>
      </c>
      <c r="L155" s="111" t="str">
        <f t="shared" si="6"/>
        <v>(6, 7]</v>
      </c>
      <c r="M155" s="112" t="s">
        <v>31</v>
      </c>
      <c r="N155" s="113">
        <v>0</v>
      </c>
      <c r="O155" s="110">
        <f t="shared" si="5"/>
        <v>1.0767152006495435E-2</v>
      </c>
      <c r="P155" s="114">
        <v>0</v>
      </c>
      <c r="Q155" s="114">
        <v>0</v>
      </c>
      <c r="R155" s="115">
        <v>0</v>
      </c>
      <c r="S155" s="110">
        <v>0</v>
      </c>
      <c r="T155" s="116">
        <f t="shared" si="7"/>
        <v>0</v>
      </c>
      <c r="U155" s="118"/>
      <c r="V155" s="110">
        <v>0</v>
      </c>
      <c r="W155" s="110">
        <v>1.35297402960067E-2</v>
      </c>
      <c r="X155" s="163">
        <v>0</v>
      </c>
    </row>
    <row r="156" spans="1:25">
      <c r="A156" s="108">
        <v>7</v>
      </c>
      <c r="B156" s="108">
        <v>8</v>
      </c>
      <c r="C156" s="109">
        <v>3817</v>
      </c>
      <c r="D156" s="109">
        <v>2864</v>
      </c>
      <c r="E156" s="109">
        <v>14399725</v>
      </c>
      <c r="F156" s="109">
        <v>10886025</v>
      </c>
      <c r="G156" s="110">
        <v>1.1563933373323881E-2</v>
      </c>
      <c r="H156" s="110">
        <v>8.933222291883057E-3</v>
      </c>
      <c r="I156" s="110">
        <v>7.5450484673827614</v>
      </c>
      <c r="J156" s="110">
        <v>7.6019727653631293</v>
      </c>
      <c r="L156" s="111" t="str">
        <f t="shared" si="6"/>
        <v>(7, 8]</v>
      </c>
      <c r="M156" s="112" t="s">
        <v>31</v>
      </c>
      <c r="N156" s="113">
        <v>0</v>
      </c>
      <c r="O156" s="110">
        <f t="shared" si="5"/>
        <v>1.1563933373323881E-2</v>
      </c>
      <c r="P156" s="114">
        <v>0</v>
      </c>
      <c r="Q156" s="114">
        <v>0</v>
      </c>
      <c r="R156" s="115">
        <v>0</v>
      </c>
      <c r="S156" s="110">
        <v>0</v>
      </c>
      <c r="T156" s="116">
        <f t="shared" si="7"/>
        <v>0</v>
      </c>
      <c r="U156" s="118"/>
      <c r="V156" s="110">
        <v>0</v>
      </c>
      <c r="W156" s="110">
        <v>1.2524434515498501E-2</v>
      </c>
      <c r="X156" s="163">
        <v>0</v>
      </c>
    </row>
    <row r="157" spans="1:25">
      <c r="A157" s="108">
        <v>8</v>
      </c>
      <c r="B157" s="108">
        <v>9</v>
      </c>
      <c r="C157" s="109">
        <v>3752</v>
      </c>
      <c r="D157" s="109">
        <v>2615</v>
      </c>
      <c r="E157" s="109">
        <v>16052900</v>
      </c>
      <c r="F157" s="109">
        <v>11266650</v>
      </c>
      <c r="G157" s="110">
        <v>1.1367010221826356E-2</v>
      </c>
      <c r="H157" s="110">
        <v>8.1565559683219949E-3</v>
      </c>
      <c r="I157" s="110">
        <v>8.5569829424307038</v>
      </c>
      <c r="J157" s="110">
        <v>8.6169407265774378</v>
      </c>
      <c r="L157" s="111" t="str">
        <f t="shared" si="6"/>
        <v>(8, 9]</v>
      </c>
      <c r="M157" s="112" t="s">
        <v>31</v>
      </c>
      <c r="N157" s="113">
        <v>0</v>
      </c>
      <c r="O157" s="110">
        <f t="shared" si="5"/>
        <v>1.1367010221826356E-2</v>
      </c>
      <c r="P157" s="114">
        <v>0</v>
      </c>
      <c r="Q157" s="114">
        <v>0</v>
      </c>
      <c r="R157" s="115">
        <v>0</v>
      </c>
      <c r="S157" s="110">
        <v>0</v>
      </c>
      <c r="T157" s="116">
        <f t="shared" si="7"/>
        <v>0</v>
      </c>
      <c r="U157" s="119"/>
      <c r="V157" s="110">
        <v>0</v>
      </c>
      <c r="W157" s="110">
        <v>1.3634459648142999E-2</v>
      </c>
      <c r="X157" s="163">
        <v>0</v>
      </c>
    </row>
    <row r="158" spans="1:25">
      <c r="A158" s="108">
        <v>9</v>
      </c>
      <c r="B158" s="108">
        <v>10</v>
      </c>
      <c r="C158" s="109">
        <v>3817</v>
      </c>
      <c r="D158" s="109">
        <v>2880</v>
      </c>
      <c r="E158" s="109">
        <v>18217050</v>
      </c>
      <c r="F158" s="109">
        <v>13821675</v>
      </c>
      <c r="G158" s="110">
        <v>1.1563933373323881E-2</v>
      </c>
      <c r="H158" s="110">
        <v>8.9831285616701131E-3</v>
      </c>
      <c r="I158" s="110">
        <v>9.5452187581870582</v>
      </c>
      <c r="J158" s="110">
        <v>9.598385416666666</v>
      </c>
      <c r="L158" s="111" t="str">
        <f t="shared" si="6"/>
        <v>(9, 10]</v>
      </c>
      <c r="M158" s="112" t="s">
        <v>31</v>
      </c>
      <c r="N158" s="113">
        <v>0</v>
      </c>
      <c r="O158" s="110">
        <f t="shared" si="5"/>
        <v>1.1563933373323881E-2</v>
      </c>
      <c r="P158" s="114">
        <v>0</v>
      </c>
      <c r="Q158" s="114">
        <v>0</v>
      </c>
      <c r="R158" s="115">
        <v>0</v>
      </c>
      <c r="S158" s="110">
        <v>0</v>
      </c>
      <c r="T158" s="116">
        <f t="shared" si="7"/>
        <v>0</v>
      </c>
      <c r="U158" s="118">
        <v>0.99</v>
      </c>
      <c r="V158" s="110">
        <v>0</v>
      </c>
      <c r="W158" s="110">
        <v>1.4925998324490399E-2</v>
      </c>
      <c r="X158" s="163">
        <v>0</v>
      </c>
    </row>
    <row r="159" spans="1:25">
      <c r="A159" s="108">
        <v>10</v>
      </c>
      <c r="B159" s="108">
        <v>15</v>
      </c>
      <c r="C159" s="109">
        <v>19138</v>
      </c>
      <c r="D159" s="109">
        <v>13720</v>
      </c>
      <c r="E159" s="109">
        <v>120122950</v>
      </c>
      <c r="F159" s="109">
        <v>86354725</v>
      </c>
      <c r="G159" s="110">
        <v>5.7980234974763539E-2</v>
      </c>
      <c r="H159" s="110">
        <v>4.279462634240068E-2</v>
      </c>
      <c r="I159" s="110">
        <v>12.553344132093217</v>
      </c>
      <c r="J159" s="110">
        <v>12.588152332361517</v>
      </c>
      <c r="L159" s="111" t="str">
        <f t="shared" si="6"/>
        <v>(10, 15]</v>
      </c>
      <c r="M159" s="112" t="s">
        <v>31</v>
      </c>
      <c r="N159" s="113">
        <v>0</v>
      </c>
      <c r="O159" s="110">
        <f t="shared" si="5"/>
        <v>5.7980234974763539E-2</v>
      </c>
      <c r="P159" s="114">
        <v>0</v>
      </c>
      <c r="Q159" s="114">
        <v>0</v>
      </c>
      <c r="R159" s="154">
        <v>0</v>
      </c>
      <c r="S159" s="110">
        <v>0</v>
      </c>
      <c r="T159" s="116">
        <f t="shared" si="7"/>
        <v>0</v>
      </c>
      <c r="U159" s="118" cm="1">
        <f t="array" ref="U159:U172">N159:N172*U158</f>
        <v>0</v>
      </c>
      <c r="V159" s="110">
        <v>0</v>
      </c>
      <c r="W159" s="110">
        <v>6.4974867355487298E-2</v>
      </c>
      <c r="X159" s="163">
        <v>0</v>
      </c>
    </row>
    <row r="160" spans="1:25">
      <c r="A160" s="108">
        <v>15</v>
      </c>
      <c r="B160" s="108">
        <v>20</v>
      </c>
      <c r="C160" s="109">
        <v>18904</v>
      </c>
      <c r="D160" s="109">
        <v>14035</v>
      </c>
      <c r="E160" s="109">
        <v>165756275</v>
      </c>
      <c r="F160" s="109">
        <v>123464775</v>
      </c>
      <c r="G160" s="110">
        <v>5.7271311629372448E-2</v>
      </c>
      <c r="H160" s="110">
        <v>4.377715602883335E-2</v>
      </c>
      <c r="I160" s="110">
        <v>17.53663510368176</v>
      </c>
      <c r="J160" s="110">
        <v>17.593840399002492</v>
      </c>
      <c r="L160" s="111" t="str">
        <f t="shared" si="6"/>
        <v>(15, 20]</v>
      </c>
      <c r="M160" s="112" t="s">
        <v>31</v>
      </c>
      <c r="N160" s="113">
        <v>0</v>
      </c>
      <c r="O160" s="110">
        <f t="shared" si="5"/>
        <v>5.7271311629372448E-2</v>
      </c>
      <c r="P160" s="114">
        <v>0</v>
      </c>
      <c r="Q160" s="114">
        <v>0</v>
      </c>
      <c r="R160" s="115">
        <v>0</v>
      </c>
      <c r="S160" s="110">
        <v>0</v>
      </c>
      <c r="T160" s="116">
        <f t="shared" si="7"/>
        <v>0</v>
      </c>
      <c r="U160" s="118">
        <v>0</v>
      </c>
      <c r="V160" s="110">
        <v>0</v>
      </c>
      <c r="W160" s="110">
        <v>5.9731918458531097E-2</v>
      </c>
      <c r="X160" s="163">
        <v>0</v>
      </c>
    </row>
    <row r="161" spans="1:24">
      <c r="A161" s="108">
        <v>20</v>
      </c>
      <c r="B161" s="108">
        <v>25</v>
      </c>
      <c r="C161" s="109">
        <v>18072</v>
      </c>
      <c r="D161" s="109">
        <v>13635</v>
      </c>
      <c r="E161" s="109">
        <v>203554825</v>
      </c>
      <c r="F161" s="109">
        <v>153879800</v>
      </c>
      <c r="G161" s="110">
        <v>5.4750695290204134E-2</v>
      </c>
      <c r="H161" s="110">
        <v>4.2529499284156939E-2</v>
      </c>
      <c r="I161" s="110">
        <v>22.52709440017707</v>
      </c>
      <c r="J161" s="110">
        <v>22.571294462779608</v>
      </c>
      <c r="L161" s="111" t="str">
        <f t="shared" si="6"/>
        <v>(20, 25]</v>
      </c>
      <c r="M161" s="112" t="s">
        <v>31</v>
      </c>
      <c r="N161" s="113">
        <v>0</v>
      </c>
      <c r="O161" s="110">
        <f t="shared" si="5"/>
        <v>5.4750695290204134E-2</v>
      </c>
      <c r="P161" s="114">
        <v>0</v>
      </c>
      <c r="Q161" s="114">
        <v>0</v>
      </c>
      <c r="R161" s="115">
        <v>0</v>
      </c>
      <c r="S161" s="110">
        <v>0</v>
      </c>
      <c r="T161" s="116">
        <f t="shared" si="7"/>
        <v>0</v>
      </c>
      <c r="U161" s="118">
        <v>0</v>
      </c>
      <c r="V161" s="110">
        <v>0</v>
      </c>
      <c r="W161" s="110">
        <v>5.6038815973191797E-2</v>
      </c>
      <c r="X161" s="163">
        <v>0</v>
      </c>
    </row>
    <row r="162" spans="1:24">
      <c r="A162" s="108">
        <v>25</v>
      </c>
      <c r="B162" s="108">
        <v>30</v>
      </c>
      <c r="C162" s="109">
        <v>17428</v>
      </c>
      <c r="D162" s="109">
        <v>13292</v>
      </c>
      <c r="E162" s="109">
        <v>239673900</v>
      </c>
      <c r="F162" s="109">
        <v>183265975</v>
      </c>
      <c r="G162" s="110">
        <v>5.2799641296905578E-2</v>
      </c>
      <c r="H162" s="110">
        <v>4.1459633625596924E-2</v>
      </c>
      <c r="I162" s="110">
        <v>27.504464080789536</v>
      </c>
      <c r="J162" s="110">
        <v>27.575379927776105</v>
      </c>
      <c r="L162" s="111" t="str">
        <f t="shared" si="6"/>
        <v>(25, 30]</v>
      </c>
      <c r="M162" s="112" t="s">
        <v>31</v>
      </c>
      <c r="N162" s="113">
        <v>0</v>
      </c>
      <c r="O162" s="110">
        <f t="shared" si="5"/>
        <v>5.2799641296905578E-2</v>
      </c>
      <c r="P162" s="114">
        <v>0</v>
      </c>
      <c r="Q162" s="114">
        <v>0</v>
      </c>
      <c r="R162" s="115">
        <v>0</v>
      </c>
      <c r="S162" s="110">
        <v>0</v>
      </c>
      <c r="T162" s="116">
        <f t="shared" si="7"/>
        <v>0</v>
      </c>
      <c r="U162" s="118">
        <v>0</v>
      </c>
      <c r="V162" s="110">
        <v>0</v>
      </c>
      <c r="W162" s="110">
        <v>4.87014800335102E-2</v>
      </c>
      <c r="X162" s="163">
        <v>0</v>
      </c>
    </row>
    <row r="163" spans="1:24">
      <c r="A163" s="108">
        <v>30</v>
      </c>
      <c r="B163" s="108">
        <v>35</v>
      </c>
      <c r="C163" s="109">
        <v>16180</v>
      </c>
      <c r="D163" s="109">
        <v>12753</v>
      </c>
      <c r="E163" s="109">
        <v>263051975</v>
      </c>
      <c r="F163" s="109">
        <v>207531875</v>
      </c>
      <c r="G163" s="110">
        <v>4.9018716788153102E-2</v>
      </c>
      <c r="H163" s="110">
        <v>3.9778416162145468E-2</v>
      </c>
      <c r="I163" s="110">
        <v>32.515695302843014</v>
      </c>
      <c r="J163" s="110">
        <v>32.546361640398338</v>
      </c>
      <c r="L163" s="111" t="str">
        <f t="shared" si="6"/>
        <v>(30, 35]</v>
      </c>
      <c r="M163" s="112" t="s">
        <v>31</v>
      </c>
      <c r="N163" s="113">
        <v>0</v>
      </c>
      <c r="O163" s="110">
        <f t="shared" si="5"/>
        <v>4.9018716788153102E-2</v>
      </c>
      <c r="P163" s="114">
        <v>0</v>
      </c>
      <c r="Q163" s="114">
        <v>0</v>
      </c>
      <c r="R163" s="115">
        <v>0</v>
      </c>
      <c r="S163" s="110">
        <v>0</v>
      </c>
      <c r="T163" s="116">
        <f t="shared" si="7"/>
        <v>0</v>
      </c>
      <c r="U163" s="118">
        <v>0</v>
      </c>
      <c r="V163" s="110">
        <v>0</v>
      </c>
      <c r="W163" s="110">
        <v>4.3730801452108399E-2</v>
      </c>
      <c r="X163" s="163">
        <v>0</v>
      </c>
    </row>
    <row r="164" spans="1:24">
      <c r="A164" s="108">
        <v>35</v>
      </c>
      <c r="B164" s="108">
        <v>40</v>
      </c>
      <c r="C164" s="109">
        <v>14977</v>
      </c>
      <c r="D164" s="109">
        <v>12369</v>
      </c>
      <c r="E164" s="109">
        <v>280752750</v>
      </c>
      <c r="F164" s="109">
        <v>232149425</v>
      </c>
      <c r="G164" s="110">
        <v>4.5374123691975833E-2</v>
      </c>
      <c r="H164" s="110">
        <v>3.858066568725612E-2</v>
      </c>
      <c r="I164" s="110">
        <v>37.491186485945114</v>
      </c>
      <c r="J164" s="110">
        <v>37.537298892392265</v>
      </c>
      <c r="L164" s="111" t="str">
        <f t="shared" si="6"/>
        <v>(35, 40]</v>
      </c>
      <c r="M164" s="112" t="s">
        <v>31</v>
      </c>
      <c r="N164" s="113">
        <v>0</v>
      </c>
      <c r="O164" s="110">
        <f t="shared" si="5"/>
        <v>4.5374123691975833E-2</v>
      </c>
      <c r="P164" s="114">
        <v>0</v>
      </c>
      <c r="Q164" s="114">
        <v>0</v>
      </c>
      <c r="R164" s="115">
        <v>0</v>
      </c>
      <c r="S164" s="110">
        <v>0</v>
      </c>
      <c r="T164" s="116">
        <f t="shared" si="7"/>
        <v>0</v>
      </c>
      <c r="U164" s="118">
        <v>0</v>
      </c>
      <c r="V164" s="110">
        <v>0</v>
      </c>
      <c r="W164" s="110">
        <v>4.2557944708182097E-2</v>
      </c>
      <c r="X164" s="163">
        <v>0</v>
      </c>
    </row>
    <row r="165" spans="1:24">
      <c r="A165" s="108">
        <v>40</v>
      </c>
      <c r="B165" s="108">
        <v>45</v>
      </c>
      <c r="C165" s="109">
        <v>13914</v>
      </c>
      <c r="D165" s="109">
        <v>11757</v>
      </c>
      <c r="E165" s="109">
        <v>295798650</v>
      </c>
      <c r="F165" s="109">
        <v>250148500</v>
      </c>
      <c r="G165" s="110">
        <v>4.2153672768254775E-2</v>
      </c>
      <c r="H165" s="110">
        <v>3.6671750867901226E-2</v>
      </c>
      <c r="I165" s="110">
        <v>42.51813281586891</v>
      </c>
      <c r="J165" s="110">
        <v>42.55311729182614</v>
      </c>
      <c r="L165" s="111" t="str">
        <f t="shared" si="6"/>
        <v>(40, 45]</v>
      </c>
      <c r="M165" s="112" t="s">
        <v>31</v>
      </c>
      <c r="N165" s="113">
        <v>0</v>
      </c>
      <c r="O165" s="110">
        <f t="shared" si="5"/>
        <v>4.2153672768254775E-2</v>
      </c>
      <c r="P165" s="114">
        <v>0</v>
      </c>
      <c r="Q165" s="114">
        <v>0</v>
      </c>
      <c r="R165" s="115">
        <v>0</v>
      </c>
      <c r="S165" s="110">
        <v>0</v>
      </c>
      <c r="T165" s="116">
        <f t="shared" si="7"/>
        <v>0</v>
      </c>
      <c r="U165" s="118">
        <v>0</v>
      </c>
      <c r="V165" s="110">
        <v>0</v>
      </c>
      <c r="W165" s="110">
        <v>3.5632504886903102E-2</v>
      </c>
      <c r="X165" s="163">
        <v>0</v>
      </c>
    </row>
    <row r="166" spans="1:24">
      <c r="A166" s="108">
        <v>45</v>
      </c>
      <c r="B166" s="108">
        <v>50</v>
      </c>
      <c r="C166" s="109">
        <v>12976</v>
      </c>
      <c r="D166" s="109">
        <v>11370</v>
      </c>
      <c r="E166" s="109">
        <v>308238625</v>
      </c>
      <c r="F166" s="109">
        <v>270422050</v>
      </c>
      <c r="G166" s="110">
        <v>3.9311920212798189E-2</v>
      </c>
      <c r="H166" s="110">
        <v>3.5464642967426803E-2</v>
      </c>
      <c r="I166" s="110">
        <v>47.509035912453754</v>
      </c>
      <c r="J166" s="110">
        <v>47.567642919964818</v>
      </c>
      <c r="L166" s="111" t="str">
        <f t="shared" si="6"/>
        <v>(45, 50]</v>
      </c>
      <c r="M166" s="112" t="s">
        <v>31</v>
      </c>
      <c r="N166" s="113">
        <v>0</v>
      </c>
      <c r="O166" s="110">
        <f t="shared" si="5"/>
        <v>3.9311920212798189E-2</v>
      </c>
      <c r="P166" s="114">
        <v>0</v>
      </c>
      <c r="Q166" s="114">
        <v>0</v>
      </c>
      <c r="R166" s="115">
        <v>0</v>
      </c>
      <c r="S166" s="110">
        <v>0</v>
      </c>
      <c r="T166" s="116">
        <f t="shared" si="7"/>
        <v>0</v>
      </c>
      <c r="U166" s="118">
        <v>0</v>
      </c>
      <c r="V166" s="110">
        <v>0</v>
      </c>
      <c r="W166" s="110">
        <v>3.4648142976822102E-2</v>
      </c>
      <c r="X166" s="163">
        <v>0</v>
      </c>
    </row>
    <row r="167" spans="1:24">
      <c r="A167" s="108">
        <v>50</v>
      </c>
      <c r="B167" s="108">
        <v>60</v>
      </c>
      <c r="C167" s="109">
        <v>23224</v>
      </c>
      <c r="D167" s="109">
        <v>20723</v>
      </c>
      <c r="E167" s="109">
        <v>637697750</v>
      </c>
      <c r="F167" s="109">
        <v>569321250</v>
      </c>
      <c r="G167" s="110">
        <v>7.0359127236592559E-2</v>
      </c>
      <c r="H167" s="110">
        <v>6.4637976799822833E-2</v>
      </c>
      <c r="I167" s="110">
        <v>54.917133138132968</v>
      </c>
      <c r="J167" s="110">
        <v>54.945833132268497</v>
      </c>
      <c r="L167" s="111" t="str">
        <f t="shared" si="6"/>
        <v>(50, 60]</v>
      </c>
      <c r="M167" s="112" t="s">
        <v>31</v>
      </c>
      <c r="N167" s="113">
        <v>0</v>
      </c>
      <c r="O167" s="110">
        <f t="shared" si="5"/>
        <v>7.0359127236592559E-2</v>
      </c>
      <c r="P167" s="114">
        <v>0</v>
      </c>
      <c r="Q167" s="114">
        <v>0</v>
      </c>
      <c r="R167" s="115">
        <v>0</v>
      </c>
      <c r="S167" s="110">
        <v>0</v>
      </c>
      <c r="T167" s="116">
        <f t="shared" si="7"/>
        <v>0</v>
      </c>
      <c r="U167" s="118">
        <v>0</v>
      </c>
      <c r="V167" s="110">
        <v>0</v>
      </c>
      <c r="W167" s="110">
        <v>5.9969282323373403E-2</v>
      </c>
      <c r="X167" s="163">
        <v>0</v>
      </c>
    </row>
    <row r="168" spans="1:24">
      <c r="A168" s="108">
        <v>60</v>
      </c>
      <c r="B168" s="108">
        <v>70</v>
      </c>
      <c r="C168" s="109">
        <v>19493</v>
      </c>
      <c r="D168" s="109">
        <v>18124</v>
      </c>
      <c r="E168" s="109">
        <v>632539625</v>
      </c>
      <c r="F168" s="109">
        <v>588742000</v>
      </c>
      <c r="G168" s="110">
        <v>5.9055738340634635E-2</v>
      </c>
      <c r="H168" s="110">
        <v>5.6531327101287894E-2</v>
      </c>
      <c r="I168" s="110">
        <v>64.899156107320579</v>
      </c>
      <c r="J168" s="110">
        <v>64.96821893621717</v>
      </c>
      <c r="L168" s="111" t="str">
        <f t="shared" si="6"/>
        <v>(60, 70]</v>
      </c>
      <c r="M168" s="112" t="s">
        <v>31</v>
      </c>
      <c r="N168" s="113">
        <v>2</v>
      </c>
      <c r="O168" s="110">
        <f t="shared" si="5"/>
        <v>5.9055738340634635E-2</v>
      </c>
      <c r="P168" s="114">
        <v>0.11811147668126927</v>
      </c>
      <c r="Q168" s="114">
        <v>0.27394279192279708</v>
      </c>
      <c r="R168" s="115">
        <f>B2-SUM(_xlfn.ANCHORARRAY(R169))</f>
        <v>273942791.9227972</v>
      </c>
      <c r="S168" s="110">
        <v>0.27394279192279719</v>
      </c>
      <c r="T168" s="116">
        <f t="shared" si="7"/>
        <v>17.778656017472855</v>
      </c>
      <c r="U168" s="118">
        <v>1.98</v>
      </c>
      <c r="V168" s="110">
        <v>0.27394279192279719</v>
      </c>
      <c r="W168" s="110">
        <v>5.19477799497347E-2</v>
      </c>
      <c r="X168" s="163">
        <v>0.19</v>
      </c>
    </row>
    <row r="169" spans="1:24">
      <c r="A169" s="108">
        <v>70</v>
      </c>
      <c r="B169" s="108">
        <v>80</v>
      </c>
      <c r="C169" s="109">
        <v>16601</v>
      </c>
      <c r="D169" s="109">
        <v>16148</v>
      </c>
      <c r="E169" s="109">
        <v>621444900</v>
      </c>
      <c r="F169" s="109">
        <v>605014725</v>
      </c>
      <c r="G169" s="110">
        <v>5.0294172892467841E-2</v>
      </c>
      <c r="H169" s="110">
        <v>5.0367902782586453E-2</v>
      </c>
      <c r="I169" s="110">
        <v>74.86836937533883</v>
      </c>
      <c r="J169" s="110">
        <v>74.933703864255634</v>
      </c>
      <c r="L169" s="111" t="str">
        <f t="shared" si="6"/>
        <v>(70, 80]</v>
      </c>
      <c r="M169" s="112" t="s">
        <v>31</v>
      </c>
      <c r="N169" s="113">
        <v>2.0499999999999998</v>
      </c>
      <c r="O169" s="110">
        <f t="shared" si="5"/>
        <v>5.0294172892467841E-2</v>
      </c>
      <c r="P169" s="114">
        <v>0.10310305442955907</v>
      </c>
      <c r="Q169" s="114">
        <v>0.23913288852039777</v>
      </c>
      <c r="R169" s="115" cm="1">
        <f t="array" ref="R169:R204">Q169:Q204*B2</f>
        <v>239132888.52039778</v>
      </c>
      <c r="S169" s="110">
        <v>0.2391328885203978</v>
      </c>
      <c r="T169" s="116">
        <f t="shared" si="7"/>
        <v>17.903489427536865</v>
      </c>
      <c r="U169" s="118">
        <v>2.0294999999999996</v>
      </c>
      <c r="V169" s="110">
        <v>0.2391328885203978</v>
      </c>
      <c r="W169" s="110">
        <v>4.4805920134040798E-2</v>
      </c>
      <c r="X169" s="163">
        <v>0.19</v>
      </c>
    </row>
    <row r="170" spans="1:24">
      <c r="A170" s="108">
        <v>80</v>
      </c>
      <c r="B170" s="108">
        <v>90</v>
      </c>
      <c r="C170" s="109">
        <v>13909</v>
      </c>
      <c r="D170" s="109">
        <v>14191</v>
      </c>
      <c r="E170" s="109">
        <v>590238350</v>
      </c>
      <c r="F170" s="109">
        <v>602721550</v>
      </c>
      <c r="G170" s="110">
        <v>4.2138524833524198E-2</v>
      </c>
      <c r="H170" s="110">
        <v>4.4263742159257144E-2</v>
      </c>
      <c r="I170" s="110">
        <v>84.871428571428567</v>
      </c>
      <c r="J170" s="110">
        <v>84.944197026284272</v>
      </c>
      <c r="L170" s="111" t="str">
        <f t="shared" si="6"/>
        <v>(80, 90]</v>
      </c>
      <c r="M170" s="112" t="s">
        <v>31</v>
      </c>
      <c r="N170" s="113">
        <v>1.7690804999999998</v>
      </c>
      <c r="O170" s="110">
        <f t="shared" si="5"/>
        <v>4.2138524833524198E-2</v>
      </c>
      <c r="P170" s="114">
        <v>7.45464425817534E-2</v>
      </c>
      <c r="Q170" s="114">
        <v>0.17289988392801589</v>
      </c>
      <c r="R170" s="115">
        <v>172899883.92801589</v>
      </c>
      <c r="S170" s="110">
        <v>0.17289988392801589</v>
      </c>
      <c r="T170" s="116">
        <f t="shared" si="7"/>
        <v>14.67426014880489</v>
      </c>
      <c r="U170" s="118">
        <v>1.7513896949999999</v>
      </c>
      <c r="V170" s="110">
        <v>0.17289988392801589</v>
      </c>
      <c r="W170" s="110">
        <v>3.7957274504328398E-2</v>
      </c>
      <c r="X170" s="163">
        <v>0.22</v>
      </c>
    </row>
    <row r="171" spans="1:24">
      <c r="A171" s="108">
        <v>90</v>
      </c>
      <c r="B171" s="108">
        <v>100</v>
      </c>
      <c r="C171" s="109">
        <v>11792</v>
      </c>
      <c r="D171" s="109">
        <v>12767</v>
      </c>
      <c r="E171" s="109">
        <v>559578975</v>
      </c>
      <c r="F171" s="109">
        <v>605840725</v>
      </c>
      <c r="G171" s="110">
        <v>3.5724889268597119E-2</v>
      </c>
      <c r="H171" s="110">
        <v>3.9822084148209147E-2</v>
      </c>
      <c r="I171" s="110">
        <v>94.908238636363635</v>
      </c>
      <c r="J171" s="110">
        <v>94.907296154147403</v>
      </c>
      <c r="L171" s="111" t="str">
        <f t="shared" si="6"/>
        <v>(90, 100]</v>
      </c>
      <c r="M171" s="112" t="s">
        <v>31</v>
      </c>
      <c r="N171" s="113">
        <v>1.86219</v>
      </c>
      <c r="O171" s="110">
        <f t="shared" si="5"/>
        <v>3.5724889268597119E-2</v>
      </c>
      <c r="P171" s="114">
        <v>6.6526531547088874E-2</v>
      </c>
      <c r="Q171" s="114">
        <v>0.154298839545706</v>
      </c>
      <c r="R171" s="115">
        <v>154298839.545706</v>
      </c>
      <c r="S171" s="110">
        <v>0.154298839545706</v>
      </c>
      <c r="T171" s="116">
        <f t="shared" si="7"/>
        <v>14.644231084917847</v>
      </c>
      <c r="U171" s="118">
        <v>1.8435680999999999</v>
      </c>
      <c r="V171" s="110">
        <v>0.154298839545706</v>
      </c>
      <c r="W171" s="110">
        <v>3.3133203015917302E-2</v>
      </c>
      <c r="X171" s="163">
        <v>0.21</v>
      </c>
    </row>
    <row r="172" spans="1:24">
      <c r="A172" s="108">
        <v>100</v>
      </c>
      <c r="B172" s="108">
        <v>120</v>
      </c>
      <c r="C172" s="109">
        <v>18185</v>
      </c>
      <c r="D172" s="109">
        <v>20625</v>
      </c>
      <c r="E172" s="109">
        <v>995111650</v>
      </c>
      <c r="F172" s="109">
        <v>1129905925</v>
      </c>
      <c r="G172" s="110">
        <v>5.5093038615115213E-2</v>
      </c>
      <c r="H172" s="110">
        <v>6.4332300897377112E-2</v>
      </c>
      <c r="I172" s="110">
        <v>109.44312895243333</v>
      </c>
      <c r="J172" s="110">
        <v>109.56663515151514</v>
      </c>
      <c r="L172" s="111" t="str">
        <f t="shared" si="6"/>
        <v>(100, 120]</v>
      </c>
      <c r="M172" s="112" t="s">
        <v>31</v>
      </c>
      <c r="N172" s="113">
        <v>1.25</v>
      </c>
      <c r="O172" s="110">
        <f t="shared" si="5"/>
        <v>5.5093038615115213E-2</v>
      </c>
      <c r="P172" s="114">
        <v>6.8866298268894011E-2</v>
      </c>
      <c r="Q172" s="114">
        <v>0.15972559608308318</v>
      </c>
      <c r="R172" s="115">
        <v>159725596.08308318</v>
      </c>
      <c r="S172" s="110">
        <v>0.15972559608308318</v>
      </c>
      <c r="T172" s="116">
        <f t="shared" si="7"/>
        <v>17.480869009125151</v>
      </c>
      <c r="U172" s="118">
        <v>1.2375</v>
      </c>
      <c r="V172" s="110">
        <v>0.15972559608308318</v>
      </c>
      <c r="W172" s="110">
        <v>5.1445127059480601E-2</v>
      </c>
      <c r="X172" s="163">
        <v>0.32</v>
      </c>
    </row>
    <row r="173" spans="1:24">
      <c r="A173" s="108">
        <v>120</v>
      </c>
      <c r="B173" s="108">
        <v>140</v>
      </c>
      <c r="C173" s="109">
        <v>13464</v>
      </c>
      <c r="D173" s="109">
        <v>16163</v>
      </c>
      <c r="E173" s="109">
        <v>871974550</v>
      </c>
      <c r="F173" s="109">
        <v>1047769125</v>
      </c>
      <c r="G173" s="110">
        <v>4.0790358642502682E-2</v>
      </c>
      <c r="H173" s="110">
        <v>5.0414689910511817E-2</v>
      </c>
      <c r="I173" s="110">
        <v>129.52681966726084</v>
      </c>
      <c r="J173" s="110">
        <v>129.65032790942277</v>
      </c>
      <c r="L173" s="111" t="str">
        <f t="shared" si="6"/>
        <v>(120, 140]</v>
      </c>
      <c r="M173" s="112" t="s">
        <v>31</v>
      </c>
      <c r="N173" s="113">
        <v>0</v>
      </c>
      <c r="O173" s="110">
        <f t="shared" si="5"/>
        <v>4.0790358642502682E-2</v>
      </c>
      <c r="P173" s="114">
        <v>0</v>
      </c>
      <c r="Q173" s="114">
        <v>0</v>
      </c>
      <c r="R173" s="115">
        <v>0</v>
      </c>
      <c r="S173" s="110">
        <v>0</v>
      </c>
      <c r="T173" s="116">
        <f t="shared" si="7"/>
        <v>0</v>
      </c>
      <c r="U173" s="118"/>
      <c r="V173" s="110">
        <v>0</v>
      </c>
      <c r="W173" s="110">
        <v>4.0205249930187099E-2</v>
      </c>
      <c r="X173" s="163">
        <v>0</v>
      </c>
    </row>
    <row r="174" spans="1:24">
      <c r="A174" s="108">
        <v>140</v>
      </c>
      <c r="B174" s="108">
        <v>160</v>
      </c>
      <c r="C174" s="109">
        <v>9885</v>
      </c>
      <c r="D174" s="109">
        <v>12898</v>
      </c>
      <c r="E174" s="109">
        <v>739105625</v>
      </c>
      <c r="F174" s="109">
        <v>965642600</v>
      </c>
      <c r="G174" s="110">
        <v>2.9947466962354351E-2</v>
      </c>
      <c r="H174" s="110">
        <v>4.0230691732090665E-2</v>
      </c>
      <c r="I174" s="110">
        <v>149.54084471421345</v>
      </c>
      <c r="J174" s="110">
        <v>149.7352457745387</v>
      </c>
      <c r="L174" s="111" t="str">
        <f t="shared" si="6"/>
        <v>(140, 160]</v>
      </c>
      <c r="M174" s="112" t="s">
        <v>31</v>
      </c>
      <c r="N174" s="113">
        <v>0</v>
      </c>
      <c r="O174" s="110">
        <f t="shared" si="5"/>
        <v>2.9947466962354351E-2</v>
      </c>
      <c r="P174" s="114">
        <v>0</v>
      </c>
      <c r="Q174" s="114">
        <v>0</v>
      </c>
      <c r="R174" s="115">
        <v>0</v>
      </c>
      <c r="S174" s="110">
        <v>0</v>
      </c>
      <c r="T174" s="116">
        <f t="shared" si="7"/>
        <v>0</v>
      </c>
      <c r="U174" s="118"/>
      <c r="V174" s="110">
        <v>0</v>
      </c>
      <c r="W174" s="110">
        <v>3.0152192125104699E-2</v>
      </c>
      <c r="X174" s="163">
        <v>0</v>
      </c>
    </row>
    <row r="175" spans="1:24">
      <c r="A175" s="108">
        <v>160</v>
      </c>
      <c r="B175" s="108">
        <v>180</v>
      </c>
      <c r="C175" s="109">
        <v>7271</v>
      </c>
      <c r="D175" s="109">
        <v>9941</v>
      </c>
      <c r="E175" s="109">
        <v>616080475</v>
      </c>
      <c r="F175" s="109">
        <v>843227650</v>
      </c>
      <c r="G175" s="110">
        <v>2.202812668520774E-2</v>
      </c>
      <c r="H175" s="110">
        <v>3.1007389247070347E-2</v>
      </c>
      <c r="I175" s="110">
        <v>169.46237793976067</v>
      </c>
      <c r="J175" s="110">
        <v>169.64644401971631</v>
      </c>
      <c r="L175" s="111" t="str">
        <f t="shared" si="6"/>
        <v>(160, 180]</v>
      </c>
      <c r="M175" s="112" t="s">
        <v>31</v>
      </c>
      <c r="N175" s="113">
        <v>0</v>
      </c>
      <c r="O175" s="110">
        <f t="shared" si="5"/>
        <v>2.202812668520774E-2</v>
      </c>
      <c r="P175" s="114">
        <v>0</v>
      </c>
      <c r="Q175" s="114">
        <v>0</v>
      </c>
      <c r="R175" s="115">
        <v>0</v>
      </c>
      <c r="S175" s="110">
        <v>0</v>
      </c>
      <c r="T175" s="116">
        <f t="shared" si="7"/>
        <v>0</v>
      </c>
      <c r="U175" s="118"/>
      <c r="V175" s="110">
        <v>0</v>
      </c>
      <c r="W175" s="110">
        <v>2.29265568277018E-2</v>
      </c>
      <c r="X175" s="163">
        <v>0</v>
      </c>
    </row>
    <row r="176" spans="1:24">
      <c r="A176" s="108">
        <v>180</v>
      </c>
      <c r="B176" s="108">
        <v>200</v>
      </c>
      <c r="C176" s="109">
        <v>5695</v>
      </c>
      <c r="D176" s="109">
        <v>7995</v>
      </c>
      <c r="E176" s="109">
        <v>540050150</v>
      </c>
      <c r="F176" s="109">
        <v>758157750</v>
      </c>
      <c r="G176" s="110">
        <v>1.725349765812929E-2</v>
      </c>
      <c r="H176" s="110">
        <v>2.4937539184219638E-2</v>
      </c>
      <c r="I176" s="110">
        <v>189.65764705882353</v>
      </c>
      <c r="J176" s="110">
        <v>189.6579737335835</v>
      </c>
      <c r="L176" s="111" t="str">
        <f t="shared" si="6"/>
        <v>(180, 200]</v>
      </c>
      <c r="M176" s="112" t="s">
        <v>31</v>
      </c>
      <c r="N176" s="113">
        <v>0</v>
      </c>
      <c r="O176" s="110">
        <f t="shared" si="5"/>
        <v>1.725349765812929E-2</v>
      </c>
      <c r="P176" s="114">
        <v>0</v>
      </c>
      <c r="Q176" s="114">
        <v>0</v>
      </c>
      <c r="R176" s="115">
        <v>0</v>
      </c>
      <c r="S176" s="110">
        <v>0</v>
      </c>
      <c r="T176" s="116">
        <f t="shared" si="7"/>
        <v>0</v>
      </c>
      <c r="U176" s="118"/>
      <c r="V176" s="110">
        <v>0</v>
      </c>
      <c r="W176" s="110">
        <v>1.8283998882993601E-2</v>
      </c>
      <c r="X176" s="163">
        <v>0</v>
      </c>
    </row>
    <row r="177" spans="1:24">
      <c r="A177" s="108">
        <v>200</v>
      </c>
      <c r="B177" s="108">
        <v>250</v>
      </c>
      <c r="C177" s="109">
        <v>9039</v>
      </c>
      <c r="D177" s="109">
        <v>13268</v>
      </c>
      <c r="E177" s="109">
        <v>1005218475</v>
      </c>
      <c r="F177" s="109">
        <v>1477886150</v>
      </c>
      <c r="G177" s="110">
        <v>2.7384436405940415E-2</v>
      </c>
      <c r="H177" s="110">
        <v>4.138477422091634E-2</v>
      </c>
      <c r="I177" s="110">
        <v>222.41807168934616</v>
      </c>
      <c r="J177" s="110">
        <v>222.77451763641847</v>
      </c>
      <c r="L177" s="111" t="str">
        <f t="shared" si="6"/>
        <v>(200, 250]</v>
      </c>
      <c r="M177" s="112" t="s">
        <v>31</v>
      </c>
      <c r="N177" s="113">
        <v>0</v>
      </c>
      <c r="O177" s="110">
        <f t="shared" si="5"/>
        <v>2.7384436405940415E-2</v>
      </c>
      <c r="P177" s="114">
        <v>0</v>
      </c>
      <c r="Q177" s="114">
        <v>0</v>
      </c>
      <c r="R177" s="115">
        <v>0</v>
      </c>
      <c r="S177" s="110">
        <v>0</v>
      </c>
      <c r="T177" s="116">
        <f t="shared" si="7"/>
        <v>0</v>
      </c>
      <c r="U177" s="118"/>
      <c r="V177" s="110">
        <v>0</v>
      </c>
      <c r="W177" s="110">
        <v>3.0752583077352701E-2</v>
      </c>
      <c r="X177" s="163">
        <v>0</v>
      </c>
    </row>
    <row r="178" spans="1:24">
      <c r="A178" s="108">
        <v>250</v>
      </c>
      <c r="B178" s="108">
        <v>300</v>
      </c>
      <c r="C178" s="109">
        <v>4887</v>
      </c>
      <c r="D178" s="109">
        <v>8124</v>
      </c>
      <c r="E178" s="109">
        <v>665726850</v>
      </c>
      <c r="F178" s="109">
        <v>1110002100</v>
      </c>
      <c r="G178" s="110">
        <v>1.4805591405667751E-2</v>
      </c>
      <c r="H178" s="110">
        <v>2.5339908484377779E-2</v>
      </c>
      <c r="I178" s="110">
        <v>272.44806629834255</v>
      </c>
      <c r="J178" s="110">
        <v>273.26491875923193</v>
      </c>
      <c r="L178" s="111" t="str">
        <f t="shared" si="6"/>
        <v>(250, 300]</v>
      </c>
      <c r="M178" s="112" t="s">
        <v>31</v>
      </c>
      <c r="N178" s="113">
        <v>0</v>
      </c>
      <c r="O178" s="110">
        <f t="shared" si="5"/>
        <v>1.4805591405667751E-2</v>
      </c>
      <c r="P178" s="114">
        <v>0</v>
      </c>
      <c r="Q178" s="114">
        <v>0</v>
      </c>
      <c r="R178" s="115">
        <v>0</v>
      </c>
      <c r="S178" s="110">
        <v>0</v>
      </c>
      <c r="T178" s="116">
        <f t="shared" si="7"/>
        <v>0</v>
      </c>
      <c r="U178" s="118"/>
      <c r="V178" s="110">
        <v>0</v>
      </c>
      <c r="W178" s="110">
        <v>1.8451549846411602E-2</v>
      </c>
      <c r="X178" s="157">
        <v>0</v>
      </c>
    </row>
    <row r="179" spans="1:24">
      <c r="A179" s="108">
        <v>300</v>
      </c>
      <c r="B179" s="108">
        <v>350</v>
      </c>
      <c r="C179" s="109">
        <v>2829</v>
      </c>
      <c r="D179" s="109">
        <v>4956</v>
      </c>
      <c r="E179" s="109">
        <v>456719775</v>
      </c>
      <c r="F179" s="109">
        <v>801371450</v>
      </c>
      <c r="G179" s="110">
        <v>8.570701470561503E-3</v>
      </c>
      <c r="H179" s="110">
        <v>1.5458467066540653E-2</v>
      </c>
      <c r="I179" s="110">
        <v>322.88425238600212</v>
      </c>
      <c r="J179" s="110">
        <v>323.39445117029862</v>
      </c>
      <c r="L179" s="111" t="str">
        <f t="shared" si="6"/>
        <v>(300, 350]</v>
      </c>
      <c r="M179" s="112" t="s">
        <v>31</v>
      </c>
      <c r="N179" s="113">
        <v>0</v>
      </c>
      <c r="O179" s="110">
        <f t="shared" si="5"/>
        <v>8.570701470561503E-3</v>
      </c>
      <c r="P179" s="114">
        <v>0</v>
      </c>
      <c r="Q179" s="114">
        <v>0</v>
      </c>
      <c r="R179" s="115">
        <v>0</v>
      </c>
      <c r="S179" s="110">
        <v>0</v>
      </c>
      <c r="T179" s="116">
        <f t="shared" si="7"/>
        <v>0</v>
      </c>
      <c r="U179" s="118"/>
      <c r="V179" s="110">
        <v>0</v>
      </c>
      <c r="W179" s="110">
        <v>1.13236526110025E-2</v>
      </c>
      <c r="X179" s="157">
        <v>0</v>
      </c>
    </row>
    <row r="180" spans="1:24">
      <c r="A180" s="108">
        <v>350</v>
      </c>
      <c r="B180" s="108">
        <v>400</v>
      </c>
      <c r="C180" s="109">
        <v>1697</v>
      </c>
      <c r="D180" s="109">
        <v>3256</v>
      </c>
      <c r="E180" s="109">
        <v>316742375</v>
      </c>
      <c r="F180" s="109">
        <v>607963425</v>
      </c>
      <c r="G180" s="110">
        <v>5.1412090475584562E-3</v>
      </c>
      <c r="H180" s="110">
        <v>1.0155925901665934E-2</v>
      </c>
      <c r="I180" s="110">
        <v>373.29684737772538</v>
      </c>
      <c r="J180" s="110">
        <v>373.44190724815724</v>
      </c>
      <c r="L180" s="111" t="str">
        <f t="shared" si="6"/>
        <v>(350, 400]</v>
      </c>
      <c r="M180" s="112" t="s">
        <v>31</v>
      </c>
      <c r="N180" s="113">
        <v>0</v>
      </c>
      <c r="O180" s="110">
        <f t="shared" si="5"/>
        <v>5.1412090475584562E-3</v>
      </c>
      <c r="P180" s="114">
        <v>0</v>
      </c>
      <c r="Q180" s="114">
        <v>0</v>
      </c>
      <c r="R180" s="115">
        <v>0</v>
      </c>
      <c r="S180" s="110">
        <v>0</v>
      </c>
      <c r="T180" s="116">
        <f t="shared" si="7"/>
        <v>0</v>
      </c>
      <c r="U180" s="118"/>
      <c r="V180" s="110">
        <v>0</v>
      </c>
      <c r="W180" s="110">
        <v>7.3931862608209997E-3</v>
      </c>
      <c r="X180" s="157">
        <v>0</v>
      </c>
    </row>
    <row r="181" spans="1:24">
      <c r="A181" s="108">
        <v>400</v>
      </c>
      <c r="B181" s="108">
        <v>450</v>
      </c>
      <c r="C181" s="109">
        <v>1120</v>
      </c>
      <c r="D181" s="109">
        <v>2175</v>
      </c>
      <c r="E181" s="109">
        <v>237259150</v>
      </c>
      <c r="F181" s="109">
        <v>460532825</v>
      </c>
      <c r="G181" s="110">
        <v>3.3931373796496586E-3</v>
      </c>
      <c r="H181" s="110">
        <v>6.78413354917795E-3</v>
      </c>
      <c r="I181" s="110">
        <v>423.67705357142859</v>
      </c>
      <c r="J181" s="110">
        <v>423.47845977011491</v>
      </c>
      <c r="L181" s="111" t="str">
        <f t="shared" si="6"/>
        <v>(400, 450]</v>
      </c>
      <c r="M181" s="112" t="s">
        <v>31</v>
      </c>
      <c r="N181" s="113">
        <v>0</v>
      </c>
      <c r="O181" s="110">
        <f t="shared" si="5"/>
        <v>3.3931373796496586E-3</v>
      </c>
      <c r="P181" s="114">
        <v>0</v>
      </c>
      <c r="Q181" s="114">
        <v>0</v>
      </c>
      <c r="R181" s="115">
        <v>0</v>
      </c>
      <c r="S181" s="110">
        <v>0</v>
      </c>
      <c r="T181" s="116">
        <f t="shared" si="7"/>
        <v>0</v>
      </c>
      <c r="U181" s="118"/>
      <c r="V181" s="110">
        <v>0</v>
      </c>
      <c r="W181" s="110">
        <v>5.0195476123987698E-3</v>
      </c>
      <c r="X181" s="157">
        <v>0</v>
      </c>
    </row>
    <row r="182" spans="1:24">
      <c r="A182" s="108">
        <v>450</v>
      </c>
      <c r="B182" s="108">
        <v>500</v>
      </c>
      <c r="C182" s="109">
        <v>731</v>
      </c>
      <c r="D182" s="109">
        <v>1473</v>
      </c>
      <c r="E182" s="109">
        <v>172911275</v>
      </c>
      <c r="F182" s="109">
        <v>348721825</v>
      </c>
      <c r="G182" s="110">
        <v>2.2146280576106252E-3</v>
      </c>
      <c r="H182" s="110">
        <v>4.5944959622708599E-3</v>
      </c>
      <c r="I182" s="110">
        <v>473.08146374829005</v>
      </c>
      <c r="J182" s="110">
        <v>473.48516632722334</v>
      </c>
      <c r="L182" s="111" t="str">
        <f t="shared" si="6"/>
        <v>(450, 500]</v>
      </c>
      <c r="M182" s="112" t="s">
        <v>31</v>
      </c>
      <c r="N182" s="113">
        <v>0</v>
      </c>
      <c r="O182" s="110">
        <f t="shared" si="5"/>
        <v>2.2146280576106252E-3</v>
      </c>
      <c r="P182" s="114">
        <v>0</v>
      </c>
      <c r="Q182" s="114">
        <v>0</v>
      </c>
      <c r="R182" s="115">
        <v>0</v>
      </c>
      <c r="S182" s="110">
        <v>0</v>
      </c>
      <c r="T182" s="116">
        <f t="shared" si="7"/>
        <v>0</v>
      </c>
      <c r="U182" s="118"/>
      <c r="V182" s="110">
        <v>0</v>
      </c>
      <c r="W182" s="110">
        <v>3.0089360513823001E-3</v>
      </c>
      <c r="X182" s="157">
        <v>0</v>
      </c>
    </row>
    <row r="183" spans="1:24">
      <c r="A183" s="108">
        <v>500</v>
      </c>
      <c r="B183" s="108">
        <v>550</v>
      </c>
      <c r="C183" s="109">
        <v>437</v>
      </c>
      <c r="D183" s="109">
        <v>1068</v>
      </c>
      <c r="E183" s="109">
        <v>114329150</v>
      </c>
      <c r="F183" s="109">
        <v>279512500</v>
      </c>
      <c r="G183" s="110">
        <v>1.3239294954525899E-3</v>
      </c>
      <c r="H183" s="110">
        <v>3.3312435082860003E-3</v>
      </c>
      <c r="I183" s="110">
        <v>523.24553775743709</v>
      </c>
      <c r="J183" s="110">
        <v>523.43164794007487</v>
      </c>
      <c r="L183" s="111" t="str">
        <f t="shared" si="6"/>
        <v>(500, 550]</v>
      </c>
      <c r="M183" s="112" t="s">
        <v>31</v>
      </c>
      <c r="N183" s="113">
        <v>0</v>
      </c>
      <c r="O183" s="110">
        <f t="shared" si="5"/>
        <v>1.3239294954525899E-3</v>
      </c>
      <c r="P183" s="114">
        <v>0</v>
      </c>
      <c r="Q183" s="114">
        <v>0</v>
      </c>
      <c r="R183" s="115">
        <v>0</v>
      </c>
      <c r="S183" s="110">
        <v>0</v>
      </c>
      <c r="T183" s="116">
        <f t="shared" si="7"/>
        <v>0</v>
      </c>
      <c r="U183" s="118"/>
      <c r="V183" s="110">
        <v>0</v>
      </c>
      <c r="W183" s="110">
        <v>2.7785534766824899E-3</v>
      </c>
      <c r="X183" s="157">
        <v>0</v>
      </c>
    </row>
    <row r="184" spans="1:24">
      <c r="A184" s="108">
        <v>550</v>
      </c>
      <c r="B184" s="108">
        <v>600</v>
      </c>
      <c r="C184" s="109">
        <v>347</v>
      </c>
      <c r="D184" s="109">
        <v>729</v>
      </c>
      <c r="E184" s="109">
        <v>99583500</v>
      </c>
      <c r="F184" s="109">
        <v>209095475</v>
      </c>
      <c r="G184" s="110">
        <v>1.0512666703021711E-3</v>
      </c>
      <c r="H184" s="110">
        <v>2.2738544171727474E-3</v>
      </c>
      <c r="I184" s="110">
        <v>573.96829971181558</v>
      </c>
      <c r="J184" s="110">
        <v>573.65013717421118</v>
      </c>
      <c r="L184" s="111" t="str">
        <f t="shared" si="6"/>
        <v>(550, 600]</v>
      </c>
      <c r="M184" s="112" t="s">
        <v>31</v>
      </c>
      <c r="N184" s="113">
        <v>0</v>
      </c>
      <c r="O184" s="110">
        <f t="shared" si="5"/>
        <v>1.0512666703021711E-3</v>
      </c>
      <c r="P184" s="114">
        <v>0</v>
      </c>
      <c r="Q184" s="114">
        <v>0</v>
      </c>
      <c r="R184" s="115">
        <v>0</v>
      </c>
      <c r="S184" s="110">
        <v>0</v>
      </c>
      <c r="T184" s="116">
        <f t="shared" si="7"/>
        <v>0</v>
      </c>
      <c r="U184" s="118"/>
      <c r="V184" s="110">
        <v>0</v>
      </c>
      <c r="W184" s="110">
        <v>1.79419156660151E-3</v>
      </c>
      <c r="X184" s="157">
        <v>0</v>
      </c>
    </row>
    <row r="185" spans="1:24">
      <c r="A185" s="108">
        <v>600</v>
      </c>
      <c r="B185" s="108">
        <v>650</v>
      </c>
      <c r="C185" s="109">
        <v>228</v>
      </c>
      <c r="D185" s="109">
        <v>525</v>
      </c>
      <c r="E185" s="109">
        <v>71222200</v>
      </c>
      <c r="F185" s="109">
        <v>164084100</v>
      </c>
      <c r="G185" s="110">
        <v>6.9074582371439475E-4</v>
      </c>
      <c r="H185" s="110">
        <v>1.6375494773877811E-3</v>
      </c>
      <c r="I185" s="110">
        <v>624.75614035087722</v>
      </c>
      <c r="J185" s="110">
        <v>625.08228571428572</v>
      </c>
      <c r="L185" s="111" t="str">
        <f t="shared" si="6"/>
        <v>(600, 650]</v>
      </c>
      <c r="M185" s="112" t="s">
        <v>189</v>
      </c>
      <c r="N185" s="113">
        <v>0</v>
      </c>
      <c r="O185" s="110">
        <f t="shared" si="5"/>
        <v>1.6375494773877811E-3</v>
      </c>
      <c r="P185" s="114">
        <v>0</v>
      </c>
      <c r="Q185" s="114">
        <v>0</v>
      </c>
      <c r="R185" s="115">
        <v>0</v>
      </c>
      <c r="S185" s="110">
        <v>0</v>
      </c>
      <c r="T185" s="116">
        <f t="shared" si="7"/>
        <v>0</v>
      </c>
      <c r="U185" s="118"/>
      <c r="V185" s="110">
        <v>0</v>
      </c>
      <c r="W185" s="110">
        <v>1.44512705948059E-3</v>
      </c>
      <c r="X185" s="157">
        <v>0</v>
      </c>
    </row>
    <row r="186" spans="1:24">
      <c r="A186" s="108">
        <v>650</v>
      </c>
      <c r="B186" s="108">
        <v>700</v>
      </c>
      <c r="C186" s="109">
        <v>187</v>
      </c>
      <c r="D186" s="109">
        <v>381</v>
      </c>
      <c r="E186" s="109">
        <v>63021375</v>
      </c>
      <c r="F186" s="109">
        <v>128241975</v>
      </c>
      <c r="G186" s="110">
        <v>5.6653275892364833E-4</v>
      </c>
      <c r="H186" s="110">
        <v>1.1883930493042753E-3</v>
      </c>
      <c r="I186" s="110">
        <v>674.02540106951881</v>
      </c>
      <c r="J186" s="110">
        <v>673.18622047244094</v>
      </c>
      <c r="L186" s="111" t="str">
        <f t="shared" si="6"/>
        <v>(650, 700]</v>
      </c>
      <c r="M186" s="112" t="s">
        <v>189</v>
      </c>
      <c r="N186" s="113">
        <v>0</v>
      </c>
      <c r="O186" s="110">
        <f t="shared" si="5"/>
        <v>1.1883930493042753E-3</v>
      </c>
      <c r="P186" s="114">
        <v>0</v>
      </c>
      <c r="Q186" s="114">
        <v>0</v>
      </c>
      <c r="R186" s="115">
        <v>0</v>
      </c>
      <c r="S186" s="110">
        <v>0</v>
      </c>
      <c r="T186" s="116">
        <f t="shared" si="7"/>
        <v>0</v>
      </c>
      <c r="U186" s="118"/>
      <c r="V186" s="110">
        <v>0</v>
      </c>
      <c r="W186" s="110">
        <v>9.7738061993856503E-4</v>
      </c>
      <c r="X186" s="157">
        <v>0</v>
      </c>
    </row>
    <row r="187" spans="1:24">
      <c r="A187" s="108">
        <v>700</v>
      </c>
      <c r="B187" s="108">
        <v>750</v>
      </c>
      <c r="C187" s="109">
        <v>129</v>
      </c>
      <c r="D187" s="109">
        <v>289</v>
      </c>
      <c r="E187" s="109">
        <v>46737575</v>
      </c>
      <c r="F187" s="109">
        <v>104721525</v>
      </c>
      <c r="G187" s="110">
        <v>3.908167160489339E-4</v>
      </c>
      <c r="H187" s="110">
        <v>9.0143199802870239E-4</v>
      </c>
      <c r="I187" s="110">
        <v>724.61356589147283</v>
      </c>
      <c r="J187" s="110">
        <v>724.71643598615913</v>
      </c>
      <c r="L187" s="111" t="str">
        <f t="shared" si="6"/>
        <v>(700, 750]</v>
      </c>
      <c r="M187" s="112" t="s">
        <v>189</v>
      </c>
      <c r="N187" s="113">
        <v>0</v>
      </c>
      <c r="O187" s="110">
        <f t="shared" si="5"/>
        <v>9.0143199802870239E-4</v>
      </c>
      <c r="P187" s="114">
        <v>0</v>
      </c>
      <c r="Q187" s="114">
        <v>0</v>
      </c>
      <c r="R187" s="115">
        <v>0</v>
      </c>
      <c r="S187" s="110">
        <v>0</v>
      </c>
      <c r="T187" s="116">
        <f t="shared" si="7"/>
        <v>0</v>
      </c>
      <c r="U187" s="118"/>
      <c r="V187" s="110">
        <v>0</v>
      </c>
      <c r="W187" s="110">
        <v>8.7266126780229005E-4</v>
      </c>
      <c r="X187" s="157">
        <v>0</v>
      </c>
    </row>
    <row r="188" spans="1:24">
      <c r="A188" s="108">
        <v>750</v>
      </c>
      <c r="B188" s="108">
        <v>800</v>
      </c>
      <c r="C188" s="109">
        <v>85</v>
      </c>
      <c r="D188" s="109">
        <v>233</v>
      </c>
      <c r="E188" s="109">
        <v>32767700</v>
      </c>
      <c r="F188" s="109">
        <v>90234150</v>
      </c>
      <c r="G188" s="110">
        <v>2.5751489041984016E-4</v>
      </c>
      <c r="H188" s="110">
        <v>7.2676005377400566E-4</v>
      </c>
      <c r="I188" s="110">
        <v>771.00470588235294</v>
      </c>
      <c r="J188" s="110">
        <v>774.54206008583697</v>
      </c>
      <c r="L188" s="111" t="str">
        <f t="shared" si="6"/>
        <v>(750, 800]</v>
      </c>
      <c r="M188" s="112" t="s">
        <v>189</v>
      </c>
      <c r="N188" s="113">
        <v>0</v>
      </c>
      <c r="O188" s="110">
        <f t="shared" si="5"/>
        <v>7.2676005377400566E-4</v>
      </c>
      <c r="P188" s="114">
        <v>0</v>
      </c>
      <c r="Q188" s="114">
        <v>0</v>
      </c>
      <c r="R188" s="115">
        <v>0</v>
      </c>
      <c r="S188" s="110">
        <v>0</v>
      </c>
      <c r="T188" s="116">
        <f t="shared" si="7"/>
        <v>0</v>
      </c>
      <c r="U188" s="118"/>
      <c r="V188" s="110">
        <v>0</v>
      </c>
      <c r="W188" s="110">
        <v>7.8190449595085204E-4</v>
      </c>
      <c r="X188" s="157">
        <v>0</v>
      </c>
    </row>
    <row r="189" spans="1:24">
      <c r="A189" s="108">
        <v>800</v>
      </c>
      <c r="B189" s="108">
        <v>850</v>
      </c>
      <c r="C189" s="109">
        <v>66</v>
      </c>
      <c r="D189" s="109">
        <v>180</v>
      </c>
      <c r="E189" s="109">
        <v>27139425</v>
      </c>
      <c r="F189" s="109">
        <v>74247250</v>
      </c>
      <c r="G189" s="110">
        <v>1.9995273844364059E-4</v>
      </c>
      <c r="H189" s="110">
        <v>5.6144553510438207E-4</v>
      </c>
      <c r="I189" s="110">
        <v>822.40681818181827</v>
      </c>
      <c r="J189" s="110">
        <v>824.96944444444455</v>
      </c>
      <c r="L189" s="111" t="str">
        <f t="shared" si="6"/>
        <v>(800, 850]</v>
      </c>
      <c r="M189" s="112" t="s">
        <v>189</v>
      </c>
      <c r="N189" s="113">
        <v>0</v>
      </c>
      <c r="O189" s="110">
        <f t="shared" si="5"/>
        <v>5.6144553510438207E-4</v>
      </c>
      <c r="P189" s="114">
        <v>0</v>
      </c>
      <c r="Q189" s="114">
        <v>0</v>
      </c>
      <c r="R189" s="115">
        <v>0</v>
      </c>
      <c r="S189" s="110">
        <v>0</v>
      </c>
      <c r="T189" s="116">
        <f t="shared" si="7"/>
        <v>0</v>
      </c>
      <c r="U189" s="118"/>
      <c r="V189" s="110">
        <v>0</v>
      </c>
      <c r="W189" s="110">
        <v>6.4227869310248505E-4</v>
      </c>
      <c r="X189" s="157">
        <v>0</v>
      </c>
    </row>
    <row r="190" spans="1:24">
      <c r="A190" s="108">
        <v>850</v>
      </c>
      <c r="B190" s="108">
        <v>900</v>
      </c>
      <c r="C190" s="109">
        <v>47</v>
      </c>
      <c r="D190" s="109">
        <v>138</v>
      </c>
      <c r="E190" s="109">
        <v>20544025</v>
      </c>
      <c r="F190" s="109">
        <v>60328325</v>
      </c>
      <c r="G190" s="110">
        <v>1.4239058646744104E-4</v>
      </c>
      <c r="H190" s="110">
        <v>4.3044157691335958E-4</v>
      </c>
      <c r="I190" s="110">
        <v>874.21382978723409</v>
      </c>
      <c r="J190" s="110">
        <v>874.3235507246377</v>
      </c>
      <c r="L190" s="111" t="str">
        <f t="shared" si="6"/>
        <v>(850, 900]</v>
      </c>
      <c r="M190" s="112" t="s">
        <v>189</v>
      </c>
      <c r="N190" s="113">
        <v>0</v>
      </c>
      <c r="O190" s="110">
        <f t="shared" si="5"/>
        <v>4.3044157691335958E-4</v>
      </c>
      <c r="P190" s="114">
        <v>0</v>
      </c>
      <c r="Q190" s="114">
        <v>0</v>
      </c>
      <c r="R190" s="115">
        <v>0</v>
      </c>
      <c r="S190" s="110">
        <v>0</v>
      </c>
      <c r="T190" s="116">
        <f t="shared" si="7"/>
        <v>0</v>
      </c>
      <c r="U190" s="118"/>
      <c r="V190" s="110">
        <v>0</v>
      </c>
      <c r="W190" s="110">
        <v>5.0265289025411904E-4</v>
      </c>
      <c r="X190" s="157">
        <v>0</v>
      </c>
    </row>
    <row r="191" spans="1:24">
      <c r="A191" s="108">
        <v>900</v>
      </c>
      <c r="B191" s="108">
        <v>950</v>
      </c>
      <c r="C191" s="109">
        <v>41</v>
      </c>
      <c r="D191" s="109">
        <v>117</v>
      </c>
      <c r="E191" s="109">
        <v>19019600</v>
      </c>
      <c r="F191" s="109">
        <v>54030575</v>
      </c>
      <c r="G191" s="110">
        <v>1.2421306479074644E-4</v>
      </c>
      <c r="H191" s="110">
        <v>3.6493959781784834E-4</v>
      </c>
      <c r="I191" s="110">
        <v>927.7853658536585</v>
      </c>
      <c r="J191" s="110">
        <v>923.59957264957268</v>
      </c>
      <c r="L191" s="111" t="str">
        <f t="shared" si="6"/>
        <v>(900, 950]</v>
      </c>
      <c r="M191" s="112" t="s">
        <v>189</v>
      </c>
      <c r="N191" s="113">
        <v>0</v>
      </c>
      <c r="O191" s="110">
        <f t="shared" si="5"/>
        <v>3.6493959781784834E-4</v>
      </c>
      <c r="P191" s="114">
        <v>0</v>
      </c>
      <c r="Q191" s="114">
        <v>0</v>
      </c>
      <c r="R191" s="115">
        <v>0</v>
      </c>
      <c r="S191" s="110">
        <v>0</v>
      </c>
      <c r="T191" s="116">
        <f t="shared" si="7"/>
        <v>0</v>
      </c>
      <c r="U191" s="118"/>
      <c r="V191" s="110">
        <v>0</v>
      </c>
      <c r="W191" s="110">
        <v>4.2585869868751701E-4</v>
      </c>
      <c r="X191" s="157">
        <v>0</v>
      </c>
    </row>
    <row r="192" spans="1:24">
      <c r="A192" s="108">
        <v>950</v>
      </c>
      <c r="B192" s="108">
        <v>1000</v>
      </c>
      <c r="C192" s="109">
        <v>30</v>
      </c>
      <c r="D192" s="109">
        <v>76</v>
      </c>
      <c r="E192" s="109">
        <v>14626475</v>
      </c>
      <c r="F192" s="109">
        <v>37067725</v>
      </c>
      <c r="G192" s="110">
        <v>9.0887608383472993E-5</v>
      </c>
      <c r="H192" s="110">
        <v>2.3705478148851688E-4</v>
      </c>
      <c r="I192" s="110">
        <v>975.09833333333336</v>
      </c>
      <c r="J192" s="110">
        <v>975.46644736842097</v>
      </c>
      <c r="L192" s="111" t="str">
        <f t="shared" si="6"/>
        <v>(950, 1000]</v>
      </c>
      <c r="M192" s="112" t="s">
        <v>189</v>
      </c>
      <c r="N192" s="113">
        <v>0</v>
      </c>
      <c r="O192" s="110">
        <f t="shared" si="5"/>
        <v>2.3705478148851688E-4</v>
      </c>
      <c r="P192" s="114">
        <v>0</v>
      </c>
      <c r="Q192" s="114">
        <v>0</v>
      </c>
      <c r="R192" s="115">
        <v>0</v>
      </c>
      <c r="S192" s="110">
        <v>0</v>
      </c>
      <c r="T192" s="116">
        <f t="shared" si="7"/>
        <v>0</v>
      </c>
      <c r="U192" s="118"/>
      <c r="V192" s="110">
        <v>0</v>
      </c>
      <c r="W192" s="110">
        <v>3.8397095783300797E-4</v>
      </c>
      <c r="X192" s="157">
        <v>0</v>
      </c>
    </row>
    <row r="193" spans="1:24">
      <c r="A193" s="108">
        <v>1000</v>
      </c>
      <c r="B193" s="108">
        <v>2000</v>
      </c>
      <c r="C193" s="109">
        <v>122</v>
      </c>
      <c r="D193" s="109">
        <v>361</v>
      </c>
      <c r="E193" s="109">
        <v>72992400</v>
      </c>
      <c r="F193" s="109">
        <v>223375475</v>
      </c>
      <c r="G193" s="110">
        <v>3.6960960742612352E-4</v>
      </c>
      <c r="H193" s="110">
        <v>1.1260102120704552E-3</v>
      </c>
      <c r="I193" s="110">
        <v>1196.5967213114754</v>
      </c>
      <c r="J193" s="110">
        <v>1237.5372576177285</v>
      </c>
      <c r="L193" s="111" t="str">
        <f t="shared" si="6"/>
        <v>(1000, 2000]</v>
      </c>
      <c r="M193" s="112" t="s">
        <v>189</v>
      </c>
      <c r="N193" s="113">
        <v>0</v>
      </c>
      <c r="O193" s="110">
        <f t="shared" si="5"/>
        <v>1.1260102120704552E-3</v>
      </c>
      <c r="P193" s="114">
        <v>0</v>
      </c>
      <c r="Q193" s="114">
        <v>0</v>
      </c>
      <c r="R193" s="115">
        <v>0</v>
      </c>
      <c r="S193" s="110">
        <v>0</v>
      </c>
      <c r="T193" s="116">
        <f t="shared" si="7"/>
        <v>0</v>
      </c>
      <c r="U193" s="118"/>
      <c r="V193" s="110">
        <v>0</v>
      </c>
      <c r="W193" s="110">
        <v>2.9251605696732799E-3</v>
      </c>
      <c r="X193" s="157">
        <v>0</v>
      </c>
    </row>
    <row r="194" spans="1:24">
      <c r="A194" s="108">
        <v>2000</v>
      </c>
      <c r="B194" s="108">
        <v>3000</v>
      </c>
      <c r="C194" s="109">
        <v>4</v>
      </c>
      <c r="D194" s="109">
        <v>20</v>
      </c>
      <c r="E194" s="109">
        <v>4907225</v>
      </c>
      <c r="F194" s="109">
        <v>22511450</v>
      </c>
      <c r="G194" s="110">
        <v>1.2118347784463066E-5</v>
      </c>
      <c r="H194" s="110">
        <v>6.2382837233820236E-5</v>
      </c>
      <c r="I194" s="110">
        <v>2453.6125000000002</v>
      </c>
      <c r="J194" s="110">
        <v>2251.145</v>
      </c>
      <c r="L194" s="111" t="str">
        <f t="shared" si="6"/>
        <v>(2000, 3000]</v>
      </c>
      <c r="M194" s="112" t="s">
        <v>189</v>
      </c>
      <c r="N194" s="113">
        <v>0</v>
      </c>
      <c r="O194" s="110">
        <f t="shared" si="5"/>
        <v>6.2382837233820236E-5</v>
      </c>
      <c r="P194" s="114">
        <v>0</v>
      </c>
      <c r="Q194" s="114">
        <v>0</v>
      </c>
      <c r="R194" s="115">
        <v>0</v>
      </c>
      <c r="S194" s="110">
        <v>0</v>
      </c>
      <c r="T194" s="116">
        <f t="shared" si="7"/>
        <v>0</v>
      </c>
      <c r="U194" s="118"/>
      <c r="V194" s="110">
        <v>0</v>
      </c>
      <c r="W194" s="110">
        <v>1.04021223122033E-3</v>
      </c>
      <c r="X194" s="157">
        <v>0</v>
      </c>
    </row>
    <row r="195" spans="1:24">
      <c r="A195" s="108">
        <v>3000</v>
      </c>
      <c r="B195" s="108">
        <v>4000</v>
      </c>
      <c r="C195" s="109">
        <v>1</v>
      </c>
      <c r="D195" s="109">
        <v>4</v>
      </c>
      <c r="E195" s="109">
        <v>1762075</v>
      </c>
      <c r="F195" s="109">
        <v>6622425</v>
      </c>
      <c r="G195" s="110">
        <v>3.0295869461157666E-6</v>
      </c>
      <c r="H195" s="110">
        <v>1.2476567446764047E-5</v>
      </c>
      <c r="I195" s="110">
        <v>3524.15</v>
      </c>
      <c r="J195" s="110">
        <v>3311.2125000000001</v>
      </c>
      <c r="L195" s="111" t="str">
        <f t="shared" si="6"/>
        <v>(3000, 4000]</v>
      </c>
      <c r="M195" s="112" t="s">
        <v>189</v>
      </c>
      <c r="N195" s="113">
        <v>0</v>
      </c>
      <c r="O195" s="110">
        <f t="shared" si="5"/>
        <v>1.2476567446764047E-5</v>
      </c>
      <c r="P195" s="114">
        <v>0</v>
      </c>
      <c r="Q195" s="114">
        <v>0</v>
      </c>
      <c r="R195" s="115">
        <v>0</v>
      </c>
      <c r="S195" s="110">
        <v>0</v>
      </c>
      <c r="T195" s="116">
        <f t="shared" si="7"/>
        <v>0</v>
      </c>
      <c r="U195" s="118"/>
      <c r="V195" s="110">
        <v>0</v>
      </c>
      <c r="W195" s="110">
        <v>6.9812901424183202E-4</v>
      </c>
      <c r="X195" s="157">
        <v>0</v>
      </c>
    </row>
    <row r="196" spans="1:24">
      <c r="A196" s="108">
        <v>4000</v>
      </c>
      <c r="B196" s="108">
        <v>5000</v>
      </c>
      <c r="C196" s="109">
        <v>0</v>
      </c>
      <c r="D196" s="109">
        <v>0</v>
      </c>
      <c r="E196" s="109">
        <v>0</v>
      </c>
      <c r="F196" s="109">
        <v>0</v>
      </c>
      <c r="G196" s="110">
        <v>0</v>
      </c>
      <c r="H196" s="110">
        <v>0</v>
      </c>
      <c r="I196" s="110" t="e">
        <v>#DIV/0!</v>
      </c>
      <c r="J196" s="110" t="e">
        <v>#DIV/0!</v>
      </c>
      <c r="L196" s="111" t="str">
        <f t="shared" si="6"/>
        <v>(4000, 5000]</v>
      </c>
      <c r="M196" s="112" t="s">
        <v>189</v>
      </c>
      <c r="N196" s="113">
        <v>0</v>
      </c>
      <c r="O196" s="110">
        <f t="shared" si="5"/>
        <v>0</v>
      </c>
      <c r="P196" s="114">
        <v>0</v>
      </c>
      <c r="Q196" s="114">
        <v>0</v>
      </c>
      <c r="R196" s="115">
        <v>0</v>
      </c>
      <c r="S196" s="110">
        <v>0</v>
      </c>
      <c r="T196" s="116">
        <f t="shared" si="7"/>
        <v>0</v>
      </c>
      <c r="U196" s="118"/>
      <c r="V196" s="110">
        <v>0</v>
      </c>
      <c r="W196" s="110">
        <v>4.5378385925719098E-4</v>
      </c>
      <c r="X196" s="157">
        <v>0</v>
      </c>
    </row>
    <row r="197" spans="1:24">
      <c r="A197" s="108">
        <v>5000</v>
      </c>
      <c r="B197" s="108">
        <v>6000</v>
      </c>
      <c r="C197" s="109">
        <v>0</v>
      </c>
      <c r="D197" s="109">
        <v>0</v>
      </c>
      <c r="E197" s="109">
        <v>0</v>
      </c>
      <c r="F197" s="109">
        <v>0</v>
      </c>
      <c r="G197" s="110">
        <v>0</v>
      </c>
      <c r="H197" s="110">
        <v>0</v>
      </c>
      <c r="I197" s="110" t="e">
        <v>#DIV/0!</v>
      </c>
      <c r="J197" s="110" t="e">
        <v>#DIV/0!</v>
      </c>
      <c r="L197" s="111" t="str">
        <f t="shared" si="6"/>
        <v>(5000, 6000]</v>
      </c>
      <c r="M197" s="112" t="s">
        <v>189</v>
      </c>
      <c r="N197" s="113">
        <v>0</v>
      </c>
      <c r="O197" s="110">
        <f t="shared" si="5"/>
        <v>0</v>
      </c>
      <c r="P197" s="114">
        <v>0</v>
      </c>
      <c r="Q197" s="114">
        <v>0</v>
      </c>
      <c r="R197" s="115">
        <v>0</v>
      </c>
      <c r="S197" s="110">
        <v>0</v>
      </c>
      <c r="T197" s="116">
        <f t="shared" si="7"/>
        <v>0</v>
      </c>
      <c r="U197" s="118"/>
      <c r="V197" s="110">
        <v>0</v>
      </c>
      <c r="W197" s="110">
        <v>1.6056967327562099E-4</v>
      </c>
      <c r="X197" s="157">
        <v>0</v>
      </c>
    </row>
    <row r="198" spans="1:24">
      <c r="A198" s="108">
        <v>6000</v>
      </c>
      <c r="B198" s="108">
        <v>7000</v>
      </c>
      <c r="C198" s="109">
        <v>0</v>
      </c>
      <c r="D198" s="109">
        <v>0</v>
      </c>
      <c r="E198" s="109">
        <v>0</v>
      </c>
      <c r="F198" s="109">
        <v>0</v>
      </c>
      <c r="G198" s="110">
        <v>0</v>
      </c>
      <c r="H198" s="110">
        <v>0</v>
      </c>
      <c r="I198" s="110" t="e">
        <v>#DIV/0!</v>
      </c>
      <c r="J198" s="110" t="e">
        <v>#DIV/0!</v>
      </c>
      <c r="L198" s="111" t="str">
        <f t="shared" si="6"/>
        <v>(6000, 7000]</v>
      </c>
      <c r="M198" s="112" t="s">
        <v>189</v>
      </c>
      <c r="N198" s="113">
        <v>0</v>
      </c>
      <c r="O198" s="110">
        <f t="shared" si="5"/>
        <v>0</v>
      </c>
      <c r="P198" s="114">
        <v>0</v>
      </c>
      <c r="Q198" s="114">
        <v>0</v>
      </c>
      <c r="R198" s="115">
        <v>0</v>
      </c>
      <c r="S198" s="110">
        <v>0</v>
      </c>
      <c r="T198" s="116">
        <f t="shared" si="7"/>
        <v>0</v>
      </c>
      <c r="U198" s="118"/>
      <c r="V198" s="110">
        <v>0</v>
      </c>
      <c r="W198" s="110">
        <v>1.3962580284836599E-4</v>
      </c>
      <c r="X198" s="157">
        <v>0</v>
      </c>
    </row>
    <row r="199" spans="1:24">
      <c r="A199" s="108">
        <v>7000</v>
      </c>
      <c r="B199" s="108">
        <v>8000</v>
      </c>
      <c r="C199" s="109">
        <v>0</v>
      </c>
      <c r="D199" s="109">
        <v>0</v>
      </c>
      <c r="E199" s="109">
        <v>0</v>
      </c>
      <c r="F199" s="109">
        <v>0</v>
      </c>
      <c r="G199" s="110">
        <v>0</v>
      </c>
      <c r="H199" s="110">
        <v>0</v>
      </c>
      <c r="I199" s="110" t="e">
        <v>#DIV/0!</v>
      </c>
      <c r="J199" s="110" t="e">
        <v>#DIV/0!</v>
      </c>
      <c r="L199" s="111" t="str">
        <f t="shared" si="6"/>
        <v>(7000, 8000]</v>
      </c>
      <c r="M199" s="112" t="s">
        <v>189</v>
      </c>
      <c r="N199" s="113">
        <v>0</v>
      </c>
      <c r="O199" s="110">
        <f>_xlfn.XLOOKUP(M199, $G$147:$H$147, G199:H199)</f>
        <v>0</v>
      </c>
      <c r="P199" s="114">
        <v>0</v>
      </c>
      <c r="Q199" s="114">
        <v>0</v>
      </c>
      <c r="R199" s="115">
        <v>0</v>
      </c>
      <c r="S199" s="110">
        <v>0</v>
      </c>
      <c r="T199" s="116">
        <f t="shared" si="7"/>
        <v>0</v>
      </c>
      <c r="U199" s="118"/>
      <c r="V199" s="110">
        <v>0</v>
      </c>
      <c r="W199" s="110">
        <v>1.32644512705948E-4</v>
      </c>
      <c r="X199" s="157">
        <v>0</v>
      </c>
    </row>
    <row r="200" spans="1:24">
      <c r="A200" s="108">
        <v>8000</v>
      </c>
      <c r="B200" s="108">
        <v>9000</v>
      </c>
      <c r="C200" s="109">
        <v>0</v>
      </c>
      <c r="D200" s="109">
        <v>0</v>
      </c>
      <c r="E200" s="109">
        <v>0</v>
      </c>
      <c r="F200" s="109">
        <v>0</v>
      </c>
      <c r="G200" s="110">
        <v>0</v>
      </c>
      <c r="H200" s="110">
        <v>0</v>
      </c>
      <c r="I200" s="110" t="e">
        <v>#DIV/0!</v>
      </c>
      <c r="J200" s="110" t="e">
        <v>#DIV/0!</v>
      </c>
      <c r="L200" s="111" t="str">
        <f t="shared" si="6"/>
        <v>(8000, 9000]</v>
      </c>
      <c r="M200" s="112" t="s">
        <v>189</v>
      </c>
      <c r="N200" s="113">
        <v>0</v>
      </c>
      <c r="O200" s="110">
        <f>_xlfn.XLOOKUP(M200, $G$147:$H$147, G200:H200)</f>
        <v>0</v>
      </c>
      <c r="P200" s="114">
        <v>0</v>
      </c>
      <c r="Q200" s="114">
        <v>0</v>
      </c>
      <c r="R200" s="115">
        <v>0</v>
      </c>
      <c r="S200" s="110">
        <v>0</v>
      </c>
      <c r="T200" s="116">
        <f t="shared" si="7"/>
        <v>0</v>
      </c>
      <c r="U200" s="118"/>
      <c r="V200" s="110">
        <v>0</v>
      </c>
      <c r="W200" s="110">
        <v>8.3775481709019804E-5</v>
      </c>
      <c r="X200" s="157">
        <v>0</v>
      </c>
    </row>
    <row r="201" spans="1:24">
      <c r="A201" s="108">
        <v>9000</v>
      </c>
      <c r="B201" s="108">
        <v>10000</v>
      </c>
      <c r="C201" s="109">
        <v>0</v>
      </c>
      <c r="D201" s="109">
        <v>0</v>
      </c>
      <c r="E201" s="109">
        <v>0</v>
      </c>
      <c r="F201" s="109">
        <v>0</v>
      </c>
      <c r="G201" s="110">
        <v>0</v>
      </c>
      <c r="H201" s="110">
        <v>0</v>
      </c>
      <c r="I201" s="110" t="e">
        <v>#DIV/0!</v>
      </c>
      <c r="J201" s="110" t="e">
        <v>#DIV/0!</v>
      </c>
      <c r="L201" s="111" t="str">
        <f t="shared" si="6"/>
        <v>(9000, 10000]</v>
      </c>
      <c r="M201" s="112" t="s">
        <v>189</v>
      </c>
      <c r="N201" s="113">
        <v>0</v>
      </c>
      <c r="O201" s="110">
        <f>_xlfn.XLOOKUP(M201, $G$147:$H$147, G201:H201)</f>
        <v>0</v>
      </c>
      <c r="P201" s="114">
        <v>0</v>
      </c>
      <c r="Q201" s="114">
        <v>0</v>
      </c>
      <c r="R201" s="115">
        <v>0</v>
      </c>
      <c r="S201" s="110">
        <v>0</v>
      </c>
      <c r="T201" s="116">
        <f t="shared" si="7"/>
        <v>0</v>
      </c>
      <c r="U201" s="118"/>
      <c r="V201" s="110">
        <v>0</v>
      </c>
      <c r="W201" s="110">
        <v>4.1887740854509902E-5</v>
      </c>
      <c r="X201" s="157">
        <v>0</v>
      </c>
    </row>
    <row r="202" spans="1:24">
      <c r="A202" s="108">
        <v>10000</v>
      </c>
      <c r="B202" s="108">
        <v>20000</v>
      </c>
      <c r="C202" s="109">
        <v>0</v>
      </c>
      <c r="D202" s="109">
        <v>0</v>
      </c>
      <c r="E202" s="109">
        <v>0</v>
      </c>
      <c r="F202" s="109">
        <v>0</v>
      </c>
      <c r="G202" s="110">
        <v>0</v>
      </c>
      <c r="H202" s="110">
        <v>0</v>
      </c>
      <c r="I202" s="110" t="e">
        <v>#DIV/0!</v>
      </c>
      <c r="J202" s="110" t="e">
        <v>#DIV/0!</v>
      </c>
      <c r="L202" s="111" t="str">
        <f t="shared" si="6"/>
        <v>(10000, 20000]</v>
      </c>
      <c r="M202" s="112" t="s">
        <v>189</v>
      </c>
      <c r="N202" s="113">
        <v>0</v>
      </c>
      <c r="O202" s="110">
        <f>_xlfn.XLOOKUP(M202, $G$147:$H$147, G202:H202)</f>
        <v>0</v>
      </c>
      <c r="P202" s="114">
        <v>0</v>
      </c>
      <c r="Q202" s="114">
        <v>0</v>
      </c>
      <c r="R202" s="115">
        <v>0</v>
      </c>
      <c r="S202" s="110">
        <v>0</v>
      </c>
      <c r="T202" s="116">
        <f t="shared" si="7"/>
        <v>0</v>
      </c>
      <c r="U202" s="118"/>
      <c r="V202" s="110">
        <v>0</v>
      </c>
      <c r="W202" s="110">
        <v>1.4660709299078501E-4</v>
      </c>
      <c r="X202" s="157">
        <v>0</v>
      </c>
    </row>
    <row r="203" spans="1:24">
      <c r="A203" s="108">
        <v>20000</v>
      </c>
      <c r="B203" s="108">
        <v>30000</v>
      </c>
      <c r="C203" s="109">
        <v>0</v>
      </c>
      <c r="D203" s="109">
        <v>0</v>
      </c>
      <c r="E203" s="109">
        <v>0</v>
      </c>
      <c r="F203" s="109">
        <v>0</v>
      </c>
      <c r="G203" s="110">
        <v>0</v>
      </c>
      <c r="H203" s="110">
        <v>0</v>
      </c>
      <c r="I203" s="110" t="e">
        <v>#DIV/0!</v>
      </c>
      <c r="J203" s="110" t="e">
        <v>#DIV/0!</v>
      </c>
      <c r="L203" s="111" t="str">
        <f t="shared" si="6"/>
        <v>(20000, 30000]</v>
      </c>
      <c r="M203" s="112" t="s">
        <v>189</v>
      </c>
      <c r="N203" s="113">
        <v>0</v>
      </c>
      <c r="O203" s="110">
        <f>_xlfn.XLOOKUP(M203, $G$147:$H$147, G203:H203)</f>
        <v>0</v>
      </c>
      <c r="P203" s="114">
        <v>0</v>
      </c>
      <c r="Q203" s="114">
        <v>0</v>
      </c>
      <c r="R203" s="115">
        <v>0</v>
      </c>
      <c r="S203" s="110">
        <v>0</v>
      </c>
      <c r="T203" s="116">
        <f t="shared" si="7"/>
        <v>0</v>
      </c>
      <c r="U203" s="118"/>
      <c r="V203" s="110">
        <v>0</v>
      </c>
      <c r="W203" s="110">
        <v>1.39625802848366E-5</v>
      </c>
      <c r="X203" s="157">
        <v>0</v>
      </c>
    </row>
    <row r="204" spans="1:24">
      <c r="A204" s="108">
        <v>30000</v>
      </c>
      <c r="B204" s="108">
        <v>40000</v>
      </c>
      <c r="C204" s="109">
        <v>0</v>
      </c>
      <c r="D204" s="109">
        <v>0</v>
      </c>
      <c r="E204" s="109">
        <v>0</v>
      </c>
      <c r="F204" s="109">
        <v>0</v>
      </c>
      <c r="G204" s="110">
        <v>0</v>
      </c>
      <c r="H204" s="110">
        <v>0</v>
      </c>
      <c r="I204" s="108" t="e">
        <v>#DIV/0!</v>
      </c>
      <c r="J204" s="108" t="e">
        <v>#DIV/0!</v>
      </c>
      <c r="L204" s="111" t="str">
        <f t="shared" si="6"/>
        <v>(30000, 40000]</v>
      </c>
      <c r="M204" s="112" t="s">
        <v>189</v>
      </c>
      <c r="N204" s="113">
        <v>0</v>
      </c>
      <c r="O204" s="110">
        <f>_xlfn.SINGLE(_xlfn.XLOOKUP(M204, $G$147:$H$147, G204:H204))</f>
        <v>0</v>
      </c>
      <c r="P204" s="114">
        <v>0</v>
      </c>
      <c r="Q204" s="114">
        <v>0</v>
      </c>
      <c r="R204" s="115">
        <v>0</v>
      </c>
      <c r="S204" s="110">
        <v>0</v>
      </c>
      <c r="T204" s="116">
        <f t="shared" si="7"/>
        <v>0</v>
      </c>
      <c r="U204" s="118"/>
      <c r="V204" s="110">
        <v>0</v>
      </c>
      <c r="W204" s="110"/>
      <c r="X204" s="157">
        <v>0</v>
      </c>
    </row>
    <row r="205" spans="1:24">
      <c r="A205" s="1"/>
      <c r="B205" s="1"/>
      <c r="L205" s="119"/>
    </row>
    <row r="206" spans="1:24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L206" s="38"/>
    </row>
  </sheetData>
  <mergeCells count="57">
    <mergeCell ref="P16:P17"/>
    <mergeCell ref="A13:F13"/>
    <mergeCell ref="A16:A17"/>
    <mergeCell ref="B16:B17"/>
    <mergeCell ref="C16:D16"/>
    <mergeCell ref="E16:F16"/>
    <mergeCell ref="G16:H16"/>
    <mergeCell ref="I16:J16"/>
    <mergeCell ref="L16:L17"/>
    <mergeCell ref="M16:M17"/>
    <mergeCell ref="N16:N17"/>
    <mergeCell ref="O16:O17"/>
    <mergeCell ref="X16:X17"/>
    <mergeCell ref="A78:F78"/>
    <mergeCell ref="A81:A82"/>
    <mergeCell ref="B81:B82"/>
    <mergeCell ref="C81:D81"/>
    <mergeCell ref="E81:F81"/>
    <mergeCell ref="G81:H81"/>
    <mergeCell ref="I81:J81"/>
    <mergeCell ref="L81:L82"/>
    <mergeCell ref="M81:M82"/>
    <mergeCell ref="Q16:Q17"/>
    <mergeCell ref="R16:R17"/>
    <mergeCell ref="S16:S17"/>
    <mergeCell ref="T16:T17"/>
    <mergeCell ref="V16:V17"/>
    <mergeCell ref="W16:W17"/>
    <mergeCell ref="G146:H146"/>
    <mergeCell ref="N81:N82"/>
    <mergeCell ref="O81:O82"/>
    <mergeCell ref="P81:P82"/>
    <mergeCell ref="Q81:Q82"/>
    <mergeCell ref="P146:P147"/>
    <mergeCell ref="I146:J146"/>
    <mergeCell ref="L146:L147"/>
    <mergeCell ref="M146:M147"/>
    <mergeCell ref="N146:N147"/>
    <mergeCell ref="O146:O147"/>
    <mergeCell ref="A143:F143"/>
    <mergeCell ref="A146:A147"/>
    <mergeCell ref="B146:B147"/>
    <mergeCell ref="C146:D146"/>
    <mergeCell ref="E146:F146"/>
    <mergeCell ref="T81:T82"/>
    <mergeCell ref="V81:V82"/>
    <mergeCell ref="W81:W82"/>
    <mergeCell ref="X81:X82"/>
    <mergeCell ref="R81:R82"/>
    <mergeCell ref="S81:S82"/>
    <mergeCell ref="X146:X147"/>
    <mergeCell ref="Q146:Q147"/>
    <mergeCell ref="R146:R147"/>
    <mergeCell ref="S146:S147"/>
    <mergeCell ref="T146:T147"/>
    <mergeCell ref="V146:V147"/>
    <mergeCell ref="W146:W147"/>
  </mergeCells>
  <phoneticPr fontId="20" type="noConversion"/>
  <conditionalFormatting sqref="S20:S75 V20:W75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{F511BE0E-AC75-4C15-BF6E-D9B2FF3C167A}</x14:id>
        </ext>
      </extLst>
    </cfRule>
  </conditionalFormatting>
  <conditionalFormatting sqref="T18:T75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{C0FC905C-1EDF-4270-85D1-CF67CC5B257A}</x14:id>
        </ext>
      </extLst>
    </cfRule>
  </conditionalFormatting>
  <conditionalFormatting sqref="S85:S139 V85:W139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{743ACE9E-B204-468A-8EA5-3636D8FBE1A8}</x14:id>
        </ext>
      </extLst>
    </cfRule>
  </conditionalFormatting>
  <conditionalFormatting sqref="T83:T139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{152ECEED-266C-4C87-9563-ECEAC446725A}</x14:id>
        </ext>
      </extLst>
    </cfRule>
  </conditionalFormatting>
  <conditionalFormatting sqref="S150:S204 V150:W204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{AC09C516-866C-438A-A148-9FAF0DD511EB}</x14:id>
        </ext>
      </extLst>
    </cfRule>
  </conditionalFormatting>
  <conditionalFormatting sqref="T148:T20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{E2C5C278-672C-486B-9BB4-ED7662E8F577}</x14:id>
        </ext>
      </extLst>
    </cfRule>
  </conditionalFormatting>
  <conditionalFormatting sqref="O18:O75">
    <cfRule type="cellIs" dxfId="148" priority="5" operator="lessThan">
      <formula>0.001</formula>
    </cfRule>
  </conditionalFormatting>
  <conditionalFormatting sqref="O83:O140">
    <cfRule type="cellIs" dxfId="147" priority="4" operator="lessThan">
      <formula>0.001</formula>
    </cfRule>
  </conditionalFormatting>
  <conditionalFormatting sqref="O148:O204">
    <cfRule type="cellIs" dxfId="146" priority="3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11BE0E-AC75-4C15-BF6E-D9B2FF3C16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S20:S75 V20:W75</xm:sqref>
        </x14:conditionalFormatting>
        <x14:conditionalFormatting xmlns:xm="http://schemas.microsoft.com/office/excel/2006/main">
          <x14:cfRule type="dataBar" id="{C0FC905C-1EDF-4270-85D1-CF67CC5B25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T18:T75</xm:sqref>
        </x14:conditionalFormatting>
        <x14:conditionalFormatting xmlns:xm="http://schemas.microsoft.com/office/excel/2006/main">
          <x14:cfRule type="dataBar" id="{743ACE9E-B204-468A-8EA5-3636D8FBE1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S85:S139 V85:W139</xm:sqref>
        </x14:conditionalFormatting>
        <x14:conditionalFormatting xmlns:xm="http://schemas.microsoft.com/office/excel/2006/main">
          <x14:cfRule type="dataBar" id="{152ECEED-266C-4C87-9563-ECEAC44672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T83:T139</xm:sqref>
        </x14:conditionalFormatting>
        <x14:conditionalFormatting xmlns:xm="http://schemas.microsoft.com/office/excel/2006/main">
          <x14:cfRule type="dataBar" id="{AC09C516-866C-438A-A148-9FAF0DD511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S150:S204 V150:W204</xm:sqref>
        </x14:conditionalFormatting>
        <x14:conditionalFormatting xmlns:xm="http://schemas.microsoft.com/office/excel/2006/main">
          <x14:cfRule type="dataBar" id="{E2C5C278-672C-486B-9BB4-ED7662E8F5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T148:T204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9E6B-6453-4922-9243-6E0434579C21}">
  <sheetPr codeName="工作表22"/>
  <dimension ref="A1:Y334"/>
  <sheetViews>
    <sheetView workbookViewId="0">
      <selection activeCell="J7" sqref="J7"/>
    </sheetView>
  </sheetViews>
  <sheetFormatPr defaultRowHeight="15.6"/>
  <cols>
    <col min="1" max="1" width="21" style="38" bestFit="1" customWidth="1"/>
    <col min="2" max="2" width="25.21875" style="38" bestFit="1" customWidth="1"/>
    <col min="3" max="4" width="19.77734375" style="1" bestFit="1" customWidth="1"/>
    <col min="5" max="6" width="16.88671875" style="1" bestFit="1" customWidth="1"/>
    <col min="7" max="7" width="13.88671875" style="1" bestFit="1" customWidth="1"/>
    <col min="8" max="8" width="9.6640625" style="1" bestFit="1" customWidth="1"/>
    <col min="9" max="9" width="15.33203125" style="1" bestFit="1" customWidth="1"/>
    <col min="10" max="10" width="16.88671875" style="1" bestFit="1" customWidth="1"/>
    <col min="11" max="11" width="11" style="38" customWidth="1"/>
    <col min="12" max="12" width="23.77734375" style="39" bestFit="1" customWidth="1"/>
    <col min="13" max="13" width="21.88671875" style="38" bestFit="1" customWidth="1"/>
    <col min="14" max="14" width="12.21875" style="38" bestFit="1" customWidth="1"/>
    <col min="15" max="16" width="21.88671875" style="38" bestFit="1" customWidth="1"/>
    <col min="17" max="18" width="17.21875" style="38" bestFit="1" customWidth="1"/>
    <col min="19" max="19" width="15.5546875" style="38" bestFit="1" customWidth="1"/>
    <col min="20" max="20" width="21.88671875" style="38" bestFit="1" customWidth="1"/>
    <col min="21" max="21" width="11.109375" style="38" bestFit="1" customWidth="1"/>
    <col min="22" max="23" width="13.109375" style="142" customWidth="1"/>
    <col min="24" max="24" width="13.109375" style="161" customWidth="1"/>
    <col min="25" max="25" width="9.5546875" style="38" customWidth="1"/>
    <col min="26" max="16384" width="8.88671875" style="37"/>
  </cols>
  <sheetData>
    <row r="1" spans="1:25">
      <c r="B1" s="155"/>
    </row>
    <row r="2" spans="1:25">
      <c r="A2" s="38" t="s">
        <v>179</v>
      </c>
      <c r="B2" s="155">
        <v>1000000000</v>
      </c>
    </row>
    <row r="3" spans="1:25">
      <c r="A3" s="38" t="s">
        <v>296</v>
      </c>
      <c r="B3" s="155">
        <v>500</v>
      </c>
      <c r="C3" s="158" t="s">
        <v>299</v>
      </c>
    </row>
    <row r="6" spans="1:25">
      <c r="A6" s="152"/>
      <c r="B6" s="152" t="s">
        <v>276</v>
      </c>
      <c r="C6" s="152" t="s">
        <v>266</v>
      </c>
      <c r="D6" s="152" t="s">
        <v>267</v>
      </c>
      <c r="E6" s="152" t="s">
        <v>268</v>
      </c>
      <c r="F6" s="152" t="s">
        <v>264</v>
      </c>
      <c r="G6" s="152" t="s">
        <v>265</v>
      </c>
      <c r="H6" s="37"/>
      <c r="J6" s="37"/>
      <c r="K6" s="37"/>
      <c r="M6" s="39"/>
      <c r="N6" s="39"/>
      <c r="O6" s="39"/>
      <c r="P6" s="39"/>
      <c r="Q6" s="39"/>
      <c r="R6" s="39"/>
      <c r="S6" s="39"/>
      <c r="T6" s="39"/>
    </row>
    <row r="7" spans="1:25">
      <c r="A7" s="134" t="s">
        <v>121</v>
      </c>
      <c r="B7" s="134" cm="1">
        <f t="array" ref="B7:B10">Overview!B6:B9</f>
        <v>1</v>
      </c>
      <c r="C7" s="138">
        <f>SUM(T18:T75)/B7</f>
        <v>0.75503510088947201</v>
      </c>
      <c r="D7" s="138">
        <f>SUM(T148:T204)/G7</f>
        <v>0.16496733195568858</v>
      </c>
      <c r="E7" s="172">
        <f>SUM(C7:D7)</f>
        <v>0.92000243284516059</v>
      </c>
      <c r="F7" s="140">
        <f>1-S18</f>
        <v>0.39333521999999999</v>
      </c>
      <c r="G7" s="143">
        <f>1/S75</f>
        <v>500.01450042051215</v>
      </c>
      <c r="H7" s="169">
        <f>D7*G7</f>
        <v>82.486058073528412</v>
      </c>
      <c r="M7" s="39"/>
      <c r="N7" s="39"/>
      <c r="O7" s="39"/>
      <c r="P7" s="39"/>
      <c r="Q7" s="39"/>
      <c r="R7" s="39"/>
      <c r="S7" s="39"/>
      <c r="T7" s="39"/>
    </row>
    <row r="8" spans="1:25">
      <c r="A8" s="108" t="s">
        <v>122</v>
      </c>
      <c r="B8" s="108">
        <v>1.25</v>
      </c>
      <c r="C8" s="139">
        <f>SUM(T83:T140)</f>
        <v>0.61294966791235228</v>
      </c>
      <c r="D8" s="139">
        <f>D7/B8*G7/G8</f>
        <v>0.3070097427185034</v>
      </c>
      <c r="E8" s="172">
        <f>SUM(C8:D8)</f>
        <v>0.91995941063085573</v>
      </c>
      <c r="F8" s="140">
        <f>1-S83</f>
        <v>0.39487375800000002</v>
      </c>
      <c r="G8" s="143">
        <f>1/S140</f>
        <v>214.94056141184996</v>
      </c>
      <c r="H8" s="169">
        <f>D8*G8</f>
        <v>65.988846458822735</v>
      </c>
      <c r="M8" s="39"/>
      <c r="N8" s="39"/>
      <c r="O8" s="39"/>
      <c r="P8" s="39"/>
      <c r="Q8" s="39"/>
      <c r="R8" s="39"/>
      <c r="S8" s="39"/>
      <c r="T8" s="39"/>
    </row>
    <row r="9" spans="1:25">
      <c r="A9" s="108" t="s">
        <v>262</v>
      </c>
      <c r="B9" s="108">
        <v>100</v>
      </c>
      <c r="C9" s="141">
        <f>E77/C77/500/B9</f>
        <v>3.3142974049999996E-2</v>
      </c>
      <c r="D9" s="139">
        <f>SUM(T212:T268)</f>
        <v>0.89184839955193118</v>
      </c>
      <c r="E9" s="172">
        <f>SUM(C9:D9)</f>
        <v>0.92499137360193118</v>
      </c>
      <c r="F9" s="141" t="s">
        <v>96</v>
      </c>
      <c r="G9" s="141" t="s">
        <v>96</v>
      </c>
      <c r="H9" s="150">
        <f>SUM(S236:S268)</f>
        <v>0.27165743321357488</v>
      </c>
      <c r="I9" s="164">
        <f>1/S257</f>
        <v>369.6437693318174</v>
      </c>
      <c r="M9" s="39"/>
      <c r="N9" s="39"/>
      <c r="O9" s="39"/>
      <c r="P9" s="39"/>
      <c r="Q9" s="39"/>
      <c r="R9" s="39"/>
      <c r="S9" s="39"/>
      <c r="T9" s="39"/>
    </row>
    <row r="10" spans="1:25">
      <c r="A10" s="108" t="s">
        <v>263</v>
      </c>
      <c r="B10" s="108">
        <v>500</v>
      </c>
      <c r="C10" s="141">
        <f>E77/C77/500/B10</f>
        <v>6.6285948099999992E-3</v>
      </c>
      <c r="D10" s="139">
        <f>SUM(T276:T332)</f>
        <v>0.91835146941445023</v>
      </c>
      <c r="E10" s="172">
        <f>SUM(C10:D10)</f>
        <v>0.92498006422445023</v>
      </c>
      <c r="F10" s="141" t="s">
        <v>96</v>
      </c>
      <c r="G10" s="141" t="s">
        <v>96</v>
      </c>
      <c r="H10" s="165">
        <f>SUM(S311:S332)</f>
        <v>0.23771733782181825</v>
      </c>
      <c r="I10" s="164">
        <f>1/S327</f>
        <v>2339.0447471668826</v>
      </c>
      <c r="J10" s="38"/>
      <c r="K10" s="39"/>
      <c r="M10" s="39"/>
      <c r="N10" s="39"/>
      <c r="O10" s="39"/>
      <c r="P10" s="39"/>
      <c r="Q10" s="39"/>
      <c r="R10" s="39"/>
      <c r="S10" s="39"/>
      <c r="T10" s="39"/>
    </row>
    <row r="13" spans="1:25" s="127" customFormat="1">
      <c r="A13" s="188" t="s">
        <v>297</v>
      </c>
      <c r="B13" s="188"/>
      <c r="C13" s="188"/>
      <c r="D13" s="188"/>
      <c r="E13" s="188"/>
      <c r="F13" s="188"/>
      <c r="G13" s="123"/>
      <c r="H13" s="123"/>
      <c r="I13" s="123"/>
      <c r="J13" s="123"/>
      <c r="K13" s="124"/>
      <c r="L13" s="125"/>
      <c r="M13" s="124"/>
      <c r="N13" s="126"/>
      <c r="O13" s="126"/>
      <c r="P13" s="124"/>
      <c r="Q13" s="124"/>
      <c r="R13" s="124"/>
      <c r="S13" s="124"/>
      <c r="T13" s="124"/>
      <c r="U13" s="124"/>
      <c r="V13" s="126"/>
      <c r="W13" s="126"/>
      <c r="X13" s="162"/>
      <c r="Y13" s="124"/>
    </row>
    <row r="15" spans="1:25">
      <c r="W15" s="144"/>
    </row>
    <row r="16" spans="1:25" ht="16.2" customHeight="1">
      <c r="A16" s="186" t="s">
        <v>172</v>
      </c>
      <c r="B16" s="186" t="s">
        <v>173</v>
      </c>
      <c r="C16" s="186" t="s">
        <v>174</v>
      </c>
      <c r="D16" s="186"/>
      <c r="E16" s="186" t="s">
        <v>175</v>
      </c>
      <c r="F16" s="186"/>
      <c r="G16" s="186" t="s">
        <v>176</v>
      </c>
      <c r="H16" s="186"/>
      <c r="I16" s="186" t="s">
        <v>298</v>
      </c>
      <c r="J16" s="186"/>
      <c r="K16" s="5"/>
      <c r="L16" s="186" t="s">
        <v>178</v>
      </c>
      <c r="M16" s="186" t="s">
        <v>300</v>
      </c>
      <c r="N16" s="186" t="s">
        <v>182</v>
      </c>
      <c r="O16" s="186" t="s">
        <v>183</v>
      </c>
      <c r="P16" s="186" t="s">
        <v>184</v>
      </c>
      <c r="Q16" s="186" t="s">
        <v>185</v>
      </c>
      <c r="R16" s="186" t="s">
        <v>186</v>
      </c>
      <c r="S16" s="186" t="s">
        <v>187</v>
      </c>
      <c r="T16" s="186" t="s">
        <v>177</v>
      </c>
      <c r="U16" s="160"/>
      <c r="V16" s="187" t="s">
        <v>302</v>
      </c>
      <c r="W16" s="187" t="s">
        <v>303</v>
      </c>
      <c r="X16" s="185" t="s">
        <v>304</v>
      </c>
      <c r="Y16" s="160"/>
    </row>
    <row r="17" spans="1:25">
      <c r="A17" s="186"/>
      <c r="B17" s="186"/>
      <c r="C17" s="45" t="s">
        <v>180</v>
      </c>
      <c r="D17" s="45" t="s">
        <v>181</v>
      </c>
      <c r="E17" s="45" t="s">
        <v>180</v>
      </c>
      <c r="F17" s="45" t="s">
        <v>181</v>
      </c>
      <c r="G17" s="45" t="s">
        <v>180</v>
      </c>
      <c r="H17" s="45" t="s">
        <v>181</v>
      </c>
      <c r="I17" s="45" t="s">
        <v>180</v>
      </c>
      <c r="J17" s="45" t="s">
        <v>181</v>
      </c>
      <c r="K17" s="5"/>
      <c r="L17" s="186"/>
      <c r="M17" s="186"/>
      <c r="N17" s="186"/>
      <c r="O17" s="186"/>
      <c r="P17" s="186"/>
      <c r="Q17" s="186"/>
      <c r="R17" s="186"/>
      <c r="S17" s="186"/>
      <c r="T17" s="186"/>
      <c r="U17" s="5"/>
      <c r="V17" s="187"/>
      <c r="W17" s="187"/>
      <c r="X17" s="185"/>
      <c r="Y17" s="5"/>
    </row>
    <row r="18" spans="1:25">
      <c r="A18" s="108">
        <v>-1</v>
      </c>
      <c r="B18" s="108">
        <v>0</v>
      </c>
      <c r="C18" s="109" cm="1">
        <f t="array" ref="C18:C75">工作表1!D2:D59</f>
        <v>55325589</v>
      </c>
      <c r="D18" s="109" cm="1">
        <f t="array" ref="D18:D75">工作表1!I2:I59</f>
        <v>56174458</v>
      </c>
      <c r="E18" s="109" cm="1">
        <f t="array" ref="E18:E75">工作表1!F2:F59</f>
        <v>0</v>
      </c>
      <c r="F18" s="109" cm="1">
        <f t="array" ref="F18:F75">工作表1!K2:K59</f>
        <v>0</v>
      </c>
      <c r="G18" s="110" cm="1">
        <f t="array" ref="G18:G74">_xlfn.LET(_xlpm.x, C18:C74, _xlpm.x/SUM(_xlpm.x))</f>
        <v>0.55508811374408418</v>
      </c>
      <c r="H18" s="110" cm="1">
        <f t="array" ref="H18:H74">_xlfn.LET(_xlpm.x, D18:D74, _xlpm.x/SUM(_xlpm.x))</f>
        <v>0.56355133120335121</v>
      </c>
      <c r="I18" s="157" cm="1">
        <f t="array" ref="I18:I74">_xlfn.LET(_xlpm.x, E18:E74/C18:C74/B3, IFERROR(_xlpm.x, 0))</f>
        <v>0</v>
      </c>
      <c r="J18" s="157" cm="1">
        <f t="array" ref="J18:J74">_xlfn.LET(_xlpm.x, F18:F74/D18:D74/B3, IFERROR(_xlpm.x, 0))</f>
        <v>0</v>
      </c>
      <c r="L18" s="111" t="str">
        <f>"("&amp;$A18&amp;", "&amp;$B18&amp;"]"</f>
        <v>(-1, 0]</v>
      </c>
      <c r="M18" s="112" t="s">
        <v>181</v>
      </c>
      <c r="N18" s="113">
        <v>1</v>
      </c>
      <c r="O18" s="110">
        <f t="shared" ref="O18:O49" si="0">_xlfn.SINGLE(_xlfn.XLOOKUP(M18, $G$17:$H$17, G18:H18))</f>
        <v>0.56355133120335121</v>
      </c>
      <c r="P18" s="114" cm="1">
        <f t="array" ref="P18:P75">O18:O75*N18:N75</f>
        <v>0.56355133120335121</v>
      </c>
      <c r="Q18" s="114" cm="1">
        <f t="array" ref="Q18:Q74">P18:P74/SUM(_xlfn.ANCHORARRAY(P18))</f>
        <v>0.60651231096521308</v>
      </c>
      <c r="R18" s="154">
        <f>B2-SUM(_xlfn.ANCHORARRAY(R19))</f>
        <v>606664780</v>
      </c>
      <c r="S18" s="110" cm="1">
        <f t="array" ref="S18:S75">_xlfn.LET(_xlpm.x, R18:R75, _xlpm.x/SUM(_xlpm.x))</f>
        <v>0.60666478000000001</v>
      </c>
      <c r="T18" s="116">
        <f>_xlfn.LET(_xlpm.x, _xlfn.XLOOKUP(M18, $I$17:$J$17, I18:J18), IF(ISERROR(_xlpm.x), 0, _xlpm.x) * S18)/Overview!$B$7</f>
        <v>0</v>
      </c>
      <c r="U18" s="118"/>
      <c r="V18" s="110" cm="1">
        <f t="array" ref="V18:V75">_xlfn.LET(_xlpm.x, R18:R75, _xlpm.x/SUM(_xlpm.x))</f>
        <v>0.60666478000000001</v>
      </c>
      <c r="W18" s="110">
        <v>0.56983153400227404</v>
      </c>
      <c r="X18" s="163" cm="1">
        <f t="array" ref="X18:X75">_xlfn.LET(_xlpm.x, ROUND(W18:W75/_xlfn.ANCHORARRAY(V18), 2), IFERROR(_xlpm.x, 0))</f>
        <v>0.94</v>
      </c>
      <c r="Y18" s="120"/>
    </row>
    <row r="19" spans="1:25">
      <c r="A19" s="108">
        <v>0</v>
      </c>
      <c r="B19" s="108">
        <v>1</v>
      </c>
      <c r="C19" s="109">
        <v>24069989</v>
      </c>
      <c r="D19" s="109">
        <v>14293217</v>
      </c>
      <c r="E19" s="109">
        <v>6484275025</v>
      </c>
      <c r="F19" s="109">
        <v>3231900200</v>
      </c>
      <c r="G19" s="110">
        <v>0.24149701852881955</v>
      </c>
      <c r="H19" s="110">
        <v>0.14339188581985732</v>
      </c>
      <c r="I19" s="157">
        <v>0.53878504265207594</v>
      </c>
      <c r="J19" s="157">
        <v>0.45222852210247699</v>
      </c>
      <c r="L19" s="111" t="str">
        <f t="shared" ref="L19:L74" si="1">"("&amp;$A19&amp;", "&amp;$B19&amp;"]"</f>
        <v>(0, 1]</v>
      </c>
      <c r="M19" s="112" t="s">
        <v>181</v>
      </c>
      <c r="N19" s="113">
        <v>1.4</v>
      </c>
      <c r="O19" s="110">
        <f t="shared" si="0"/>
        <v>0.14339188581985732</v>
      </c>
      <c r="P19" s="114">
        <v>0.20074864014780022</v>
      </c>
      <c r="Q19" s="114">
        <v>0.21605222970404409</v>
      </c>
      <c r="R19" s="115" cm="1">
        <f t="array" ref="R19:R75">INT(Q19:Q75*$B$2)</f>
        <v>216052229</v>
      </c>
      <c r="S19" s="110">
        <v>0.21605222900000001</v>
      </c>
      <c r="T19" s="116">
        <f t="shared" ref="T19:T50" si="2">_xlfn.LET(_xlpm.x, _xlfn.XLOOKUP(M19, $I$17:$J$17, I19:J19),_xlfn.SINGLE( IF(ISERROR(_xlfn.SINGLE(_xlpm.x)), 0, _xlpm.x)) * S19)</f>
        <v>9.7704980217615922E-2</v>
      </c>
      <c r="U19" s="118"/>
      <c r="V19" s="110">
        <v>0.21605222900000001</v>
      </c>
      <c r="W19" s="110">
        <v>0.22894175028424299</v>
      </c>
      <c r="X19" s="163">
        <v>1.06</v>
      </c>
      <c r="Y19" s="120"/>
    </row>
    <row r="20" spans="1:25">
      <c r="A20" s="108">
        <v>1</v>
      </c>
      <c r="B20" s="108">
        <v>2</v>
      </c>
      <c r="C20" s="109">
        <v>10599327</v>
      </c>
      <c r="D20" s="109">
        <v>7577504</v>
      </c>
      <c r="E20" s="109">
        <v>7916648100</v>
      </c>
      <c r="F20" s="109">
        <v>6307987850</v>
      </c>
      <c r="G20" s="110">
        <v>0.10634428910258403</v>
      </c>
      <c r="H20" s="110">
        <v>7.6018756894792275E-2</v>
      </c>
      <c r="I20" s="157">
        <v>1.4938020310157429</v>
      </c>
      <c r="J20" s="157">
        <v>1.6649249805740782</v>
      </c>
      <c r="L20" s="111" t="str">
        <f t="shared" si="1"/>
        <v>(1, 2]</v>
      </c>
      <c r="M20" s="112" t="s">
        <v>181</v>
      </c>
      <c r="N20" s="113">
        <v>0.73</v>
      </c>
      <c r="O20" s="110">
        <f t="shared" si="0"/>
        <v>7.6018756894792275E-2</v>
      </c>
      <c r="P20" s="114">
        <v>5.5493692533198358E-2</v>
      </c>
      <c r="Q20" s="114">
        <v>5.972412065895405E-2</v>
      </c>
      <c r="R20" s="115">
        <v>59724120</v>
      </c>
      <c r="S20" s="110">
        <v>5.9724119999999999E-2</v>
      </c>
      <c r="T20" s="116">
        <f t="shared" si="2"/>
        <v>9.9436179330803912E-2</v>
      </c>
      <c r="U20" s="118"/>
      <c r="V20" s="110">
        <v>5.9724119999999999E-2</v>
      </c>
      <c r="W20" s="110">
        <v>8.5450600095117804E-2</v>
      </c>
      <c r="X20" s="163">
        <v>1.43</v>
      </c>
      <c r="Y20" s="120"/>
    </row>
    <row r="21" spans="1:25">
      <c r="A21" s="108">
        <v>2</v>
      </c>
      <c r="B21" s="108">
        <v>3</v>
      </c>
      <c r="C21" s="109">
        <v>4317872</v>
      </c>
      <c r="D21" s="109">
        <v>8212762</v>
      </c>
      <c r="E21" s="109">
        <v>5365074350</v>
      </c>
      <c r="F21" s="109">
        <v>10557718000</v>
      </c>
      <c r="G21" s="110">
        <v>4.3321715451929421E-2</v>
      </c>
      <c r="H21" s="110">
        <v>8.2391768834802065E-2</v>
      </c>
      <c r="I21" s="157">
        <v>2.4850548371975822</v>
      </c>
      <c r="J21" s="157">
        <v>2.5710517363099039</v>
      </c>
      <c r="L21" s="111" t="str">
        <f t="shared" si="1"/>
        <v>(2, 3]</v>
      </c>
      <c r="M21" s="112" t="s">
        <v>181</v>
      </c>
      <c r="N21" s="113">
        <v>0.44</v>
      </c>
      <c r="O21" s="110">
        <f t="shared" si="0"/>
        <v>8.2391768834802065E-2</v>
      </c>
      <c r="P21" s="114">
        <v>3.6252378287312911E-2</v>
      </c>
      <c r="Q21" s="114">
        <v>3.9015991118454683E-2</v>
      </c>
      <c r="R21" s="115">
        <v>39015991</v>
      </c>
      <c r="S21" s="110">
        <v>3.9015991E-2</v>
      </c>
      <c r="T21" s="116">
        <f t="shared" si="2"/>
        <v>0.10031213140440158</v>
      </c>
      <c r="U21" s="118"/>
      <c r="V21" s="110">
        <v>3.9015991E-2</v>
      </c>
      <c r="W21" s="110">
        <v>3.8785623892093897E-2</v>
      </c>
      <c r="X21" s="163">
        <v>0.99</v>
      </c>
      <c r="Y21" s="120"/>
    </row>
    <row r="22" spans="1:25">
      <c r="A22" s="108">
        <v>3</v>
      </c>
      <c r="B22" s="108">
        <v>4</v>
      </c>
      <c r="C22" s="109">
        <v>2319169</v>
      </c>
      <c r="D22" s="109">
        <v>3584475</v>
      </c>
      <c r="E22" s="109">
        <v>4053262600</v>
      </c>
      <c r="F22" s="109">
        <v>6293472375</v>
      </c>
      <c r="G22" s="110">
        <v>2.3268494180220187E-2</v>
      </c>
      <c r="H22" s="110">
        <v>3.5960038242204895E-2</v>
      </c>
      <c r="I22" s="157">
        <v>3.495443928407115</v>
      </c>
      <c r="J22" s="157">
        <v>3.5115169585504153</v>
      </c>
      <c r="L22" s="111" t="str">
        <f t="shared" si="1"/>
        <v>(3, 4]</v>
      </c>
      <c r="M22" s="112" t="s">
        <v>181</v>
      </c>
      <c r="N22" s="113">
        <v>0.73</v>
      </c>
      <c r="O22" s="110">
        <f t="shared" si="0"/>
        <v>3.5960038242204895E-2</v>
      </c>
      <c r="P22" s="114">
        <v>2.6250827916809574E-2</v>
      </c>
      <c r="Q22" s="114">
        <v>2.8251996620391667E-2</v>
      </c>
      <c r="R22" s="115">
        <v>28251996</v>
      </c>
      <c r="S22" s="110">
        <v>2.8251996000000001E-2</v>
      </c>
      <c r="T22" s="116">
        <f t="shared" si="2"/>
        <v>9.9207363066898507E-2</v>
      </c>
      <c r="U22" s="118"/>
      <c r="V22" s="110">
        <v>2.8251996000000001E-2</v>
      </c>
      <c r="W22" s="110">
        <v>3.1936909092396298E-2</v>
      </c>
      <c r="X22" s="163">
        <v>1.1299999999999999</v>
      </c>
      <c r="Y22" s="120"/>
    </row>
    <row r="23" spans="1:25">
      <c r="A23" s="108">
        <v>4</v>
      </c>
      <c r="B23" s="108">
        <v>5</v>
      </c>
      <c r="C23" s="109">
        <v>1225076</v>
      </c>
      <c r="D23" s="109">
        <v>2870564</v>
      </c>
      <c r="E23" s="109">
        <v>2763500775</v>
      </c>
      <c r="F23" s="109">
        <v>6548399325</v>
      </c>
      <c r="G23" s="110">
        <v>1.2291330979470416E-2</v>
      </c>
      <c r="H23" s="110">
        <v>2.8797966568799235E-2</v>
      </c>
      <c r="I23" s="157">
        <v>4.5115580992526176</v>
      </c>
      <c r="J23" s="157">
        <v>4.5624478848059127</v>
      </c>
      <c r="L23" s="111" t="str">
        <f t="shared" si="1"/>
        <v>(4, 5]</v>
      </c>
      <c r="M23" s="112" t="s">
        <v>181</v>
      </c>
      <c r="N23" s="113">
        <v>0.52</v>
      </c>
      <c r="O23" s="110">
        <f t="shared" si="0"/>
        <v>2.8797966568799235E-2</v>
      </c>
      <c r="P23" s="114">
        <v>1.4974942615775602E-2</v>
      </c>
      <c r="Q23" s="114">
        <v>1.6116521334572448E-2</v>
      </c>
      <c r="R23" s="115">
        <v>16116521</v>
      </c>
      <c r="S23" s="110">
        <v>1.6116521000000002E-2</v>
      </c>
      <c r="T23" s="116">
        <f t="shared" si="2"/>
        <v>7.3530787146880078E-2</v>
      </c>
      <c r="U23" s="118"/>
      <c r="V23" s="110">
        <v>1.6116521000000002E-2</v>
      </c>
      <c r="W23" s="110">
        <v>1.48227174943122E-2</v>
      </c>
      <c r="X23" s="163">
        <v>0.92</v>
      </c>
      <c r="Y23" s="120"/>
    </row>
    <row r="24" spans="1:25">
      <c r="A24" s="108">
        <v>5</v>
      </c>
      <c r="B24" s="108">
        <v>6</v>
      </c>
      <c r="C24" s="109">
        <v>635676</v>
      </c>
      <c r="D24" s="109">
        <v>1428287</v>
      </c>
      <c r="E24" s="109">
        <v>1744656300</v>
      </c>
      <c r="F24" s="109">
        <v>3879725800</v>
      </c>
      <c r="G24" s="110">
        <v>6.3778117534796508E-3</v>
      </c>
      <c r="H24" s="110">
        <v>1.432880830270656E-2</v>
      </c>
      <c r="I24" s="157">
        <v>5.4891369188076942</v>
      </c>
      <c r="J24" s="157">
        <v>5.4326977701260324</v>
      </c>
      <c r="L24" s="111" t="str">
        <f t="shared" si="1"/>
        <v>(5, 6]</v>
      </c>
      <c r="M24" s="112" t="s">
        <v>181</v>
      </c>
      <c r="N24" s="113">
        <v>0.6</v>
      </c>
      <c r="O24" s="110">
        <f t="shared" si="0"/>
        <v>1.432880830270656E-2</v>
      </c>
      <c r="P24" s="114">
        <v>8.5972849816239351E-3</v>
      </c>
      <c r="Q24" s="114">
        <v>9.2526783160941702E-3</v>
      </c>
      <c r="R24" s="115">
        <v>9252678</v>
      </c>
      <c r="S24" s="110">
        <v>9.2526780000000003E-3</v>
      </c>
      <c r="T24" s="116">
        <f t="shared" si="2"/>
        <v>5.02670031382942E-2</v>
      </c>
      <c r="U24" s="118"/>
      <c r="V24" s="110">
        <v>9.2526780000000003E-3</v>
      </c>
      <c r="W24" s="110">
        <v>8.5792977408939899E-3</v>
      </c>
      <c r="X24" s="163">
        <v>0.93</v>
      </c>
      <c r="Y24" s="120"/>
    </row>
    <row r="25" spans="1:25">
      <c r="A25" s="108">
        <v>6</v>
      </c>
      <c r="B25" s="108">
        <v>7</v>
      </c>
      <c r="C25" s="109">
        <v>344873</v>
      </c>
      <c r="D25" s="109">
        <v>667809</v>
      </c>
      <c r="E25" s="109">
        <v>1117022675</v>
      </c>
      <c r="F25" s="109">
        <v>2174876225</v>
      </c>
      <c r="G25" s="110">
        <v>3.4601511978709083E-3</v>
      </c>
      <c r="H25" s="110">
        <v>6.6995688848404877E-3</v>
      </c>
      <c r="I25" s="157">
        <v>6.4778783784175618</v>
      </c>
      <c r="J25" s="157">
        <v>6.5134678478427217</v>
      </c>
      <c r="L25" s="111" t="str">
        <f t="shared" si="1"/>
        <v>(6, 7]</v>
      </c>
      <c r="M25" s="112" t="s">
        <v>181</v>
      </c>
      <c r="N25" s="113">
        <v>0.78</v>
      </c>
      <c r="O25" s="110">
        <f t="shared" si="0"/>
        <v>6.6995688848404877E-3</v>
      </c>
      <c r="P25" s="114">
        <v>5.2256637301755808E-3</v>
      </c>
      <c r="Q25" s="114">
        <v>5.6240296310687511E-3</v>
      </c>
      <c r="R25" s="115">
        <v>5624029</v>
      </c>
      <c r="S25" s="110">
        <v>5.624029E-3</v>
      </c>
      <c r="T25" s="116">
        <f t="shared" si="2"/>
        <v>3.6631932066835057E-2</v>
      </c>
      <c r="U25" s="118"/>
      <c r="V25" s="110">
        <v>5.624029E-3</v>
      </c>
      <c r="W25" s="110">
        <v>5.2116137189304303E-3</v>
      </c>
      <c r="X25" s="163">
        <v>0.93</v>
      </c>
      <c r="Y25" s="120"/>
    </row>
    <row r="26" spans="1:25">
      <c r="A26" s="108">
        <v>7</v>
      </c>
      <c r="B26" s="108">
        <v>8</v>
      </c>
      <c r="C26" s="109">
        <v>180642</v>
      </c>
      <c r="D26" s="109">
        <v>448887</v>
      </c>
      <c r="E26" s="109">
        <v>679329150</v>
      </c>
      <c r="F26" s="109">
        <v>1680408050</v>
      </c>
      <c r="G26" s="110">
        <v>1.8124023414004477E-3</v>
      </c>
      <c r="H26" s="110">
        <v>4.5033076493569144E-3</v>
      </c>
      <c r="I26" s="157">
        <v>7.5212757830404886</v>
      </c>
      <c r="J26" s="157">
        <v>7.4869980641007654</v>
      </c>
      <c r="L26" s="111" t="str">
        <f t="shared" si="1"/>
        <v>(7, 8]</v>
      </c>
      <c r="M26" s="112" t="s">
        <v>181</v>
      </c>
      <c r="N26" s="113">
        <v>0.76</v>
      </c>
      <c r="O26" s="110">
        <f t="shared" si="0"/>
        <v>4.5033076493569144E-3</v>
      </c>
      <c r="P26" s="114">
        <v>3.4225138135112552E-3</v>
      </c>
      <c r="Q26" s="114">
        <v>3.6834209191035474E-3</v>
      </c>
      <c r="R26" s="115">
        <v>3683420</v>
      </c>
      <c r="S26" s="110">
        <v>3.6834200000000002E-3</v>
      </c>
      <c r="T26" s="116">
        <f t="shared" si="2"/>
        <v>2.7577758409270042E-2</v>
      </c>
      <c r="U26" s="118"/>
      <c r="V26" s="110">
        <v>3.6834200000000002E-3</v>
      </c>
      <c r="W26" s="110">
        <v>3.4144249521781901E-3</v>
      </c>
      <c r="X26" s="163">
        <v>0.93</v>
      </c>
      <c r="Y26" s="120"/>
    </row>
    <row r="27" spans="1:25">
      <c r="A27" s="108">
        <v>8</v>
      </c>
      <c r="B27" s="108">
        <v>9</v>
      </c>
      <c r="C27" s="109">
        <v>115360</v>
      </c>
      <c r="D27" s="109">
        <v>203025</v>
      </c>
      <c r="E27" s="109">
        <v>490405250</v>
      </c>
      <c r="F27" s="109">
        <v>858801925</v>
      </c>
      <c r="G27" s="110">
        <v>1.1574203900751522E-3</v>
      </c>
      <c r="H27" s="110">
        <v>2.0367799368453256E-3</v>
      </c>
      <c r="I27" s="157">
        <v>8.5021714632454923</v>
      </c>
      <c r="J27" s="157">
        <v>8.4600608299470519</v>
      </c>
      <c r="L27" s="111" t="str">
        <f t="shared" si="1"/>
        <v>(8, 9]</v>
      </c>
      <c r="M27" s="112" t="s">
        <v>181</v>
      </c>
      <c r="N27" s="113">
        <v>0.95</v>
      </c>
      <c r="O27" s="110">
        <f t="shared" si="0"/>
        <v>2.0367799368453256E-3</v>
      </c>
      <c r="P27" s="114">
        <v>1.9349409400030591E-3</v>
      </c>
      <c r="Q27" s="114">
        <v>2.0824465068630792E-3</v>
      </c>
      <c r="R27" s="115">
        <v>2082446</v>
      </c>
      <c r="S27" s="110">
        <v>2.0824459999999999E-3</v>
      </c>
      <c r="T27" s="116">
        <f t="shared" si="2"/>
        <v>1.7617619835079919E-2</v>
      </c>
      <c r="U27" s="119"/>
      <c r="V27" s="110">
        <v>2.0824459999999999E-3</v>
      </c>
      <c r="W27" s="110">
        <v>2.1115215224455802E-3</v>
      </c>
      <c r="X27" s="163">
        <v>1.01</v>
      </c>
      <c r="Y27" s="120"/>
    </row>
    <row r="28" spans="1:25">
      <c r="A28" s="108">
        <v>9</v>
      </c>
      <c r="B28" s="108">
        <v>10</v>
      </c>
      <c r="C28" s="109">
        <v>110733</v>
      </c>
      <c r="D28" s="109">
        <v>809720</v>
      </c>
      <c r="E28" s="109">
        <v>536395525</v>
      </c>
      <c r="F28" s="109">
        <v>4017884675</v>
      </c>
      <c r="G28" s="110">
        <v>1.1109971571965313E-3</v>
      </c>
      <c r="H28" s="110">
        <v>8.1232431989281956E-3</v>
      </c>
      <c r="I28" s="157">
        <v>9.6880880135099741</v>
      </c>
      <c r="J28" s="157">
        <v>9.9241334658894438</v>
      </c>
      <c r="L28" s="111" t="str">
        <f t="shared" si="1"/>
        <v>(9, 10]</v>
      </c>
      <c r="M28" s="112" t="s">
        <v>181</v>
      </c>
      <c r="N28" s="113">
        <v>0.219</v>
      </c>
      <c r="O28" s="110">
        <f t="shared" si="0"/>
        <v>8.1232431989281956E-3</v>
      </c>
      <c r="P28" s="114">
        <v>1.7789902605652749E-3</v>
      </c>
      <c r="Q28" s="114">
        <v>1.9146073026144867E-3</v>
      </c>
      <c r="R28" s="115">
        <v>1914607</v>
      </c>
      <c r="S28" s="110">
        <v>1.914607E-3</v>
      </c>
      <c r="T28" s="116">
        <f t="shared" si="2"/>
        <v>1.900081540272619E-2</v>
      </c>
      <c r="U28" s="118"/>
      <c r="V28" s="110">
        <v>1.914607E-3</v>
      </c>
      <c r="W28" s="110">
        <v>2.06244354572023E-3</v>
      </c>
      <c r="X28" s="163">
        <v>1.08</v>
      </c>
      <c r="Y28" s="120"/>
    </row>
    <row r="29" spans="1:25">
      <c r="A29" s="108">
        <v>10</v>
      </c>
      <c r="B29" s="108">
        <v>15</v>
      </c>
      <c r="C29" s="109">
        <v>368403</v>
      </c>
      <c r="D29" s="109">
        <v>2617397</v>
      </c>
      <c r="E29" s="109">
        <v>2180791300</v>
      </c>
      <c r="F29" s="109">
        <v>15386252675</v>
      </c>
      <c r="G29" s="110">
        <v>3.696230443523373E-3</v>
      </c>
      <c r="H29" s="110">
        <v>2.6258153903997754E-2</v>
      </c>
      <c r="I29" s="157">
        <v>11.83916146176877</v>
      </c>
      <c r="J29" s="157">
        <v>11.756911675989542</v>
      </c>
      <c r="L29" s="111" t="str">
        <f t="shared" si="1"/>
        <v>(10, 15]</v>
      </c>
      <c r="M29" s="112" t="s">
        <v>181</v>
      </c>
      <c r="N29" s="113">
        <v>0.3</v>
      </c>
      <c r="O29" s="110">
        <f t="shared" si="0"/>
        <v>2.6258153903997754E-2</v>
      </c>
      <c r="P29" s="114">
        <v>7.8774461711993253E-3</v>
      </c>
      <c r="Q29" s="114">
        <v>8.4779643259757786E-3</v>
      </c>
      <c r="R29" s="115">
        <v>8477964</v>
      </c>
      <c r="S29" s="110">
        <v>8.4779639999999993E-3</v>
      </c>
      <c r="T29" s="116">
        <f t="shared" si="2"/>
        <v>9.9674673940218991E-2</v>
      </c>
      <c r="U29" s="118"/>
      <c r="V29" s="110">
        <v>8.4779639999999993E-3</v>
      </c>
      <c r="W29" s="110">
        <v>5.7070675792054298E-3</v>
      </c>
      <c r="X29" s="163">
        <v>0.67</v>
      </c>
      <c r="Y29" s="120"/>
    </row>
    <row r="30" spans="1:25">
      <c r="A30" s="108">
        <v>15</v>
      </c>
      <c r="B30" s="108">
        <v>20</v>
      </c>
      <c r="C30" s="109">
        <v>40589</v>
      </c>
      <c r="D30" s="109">
        <v>376908</v>
      </c>
      <c r="E30" s="109">
        <v>337397050</v>
      </c>
      <c r="F30" s="109">
        <v>3135325925</v>
      </c>
      <c r="G30" s="110">
        <v>4.0723419047122362E-4</v>
      </c>
      <c r="H30" s="110">
        <v>3.7812025732619032E-3</v>
      </c>
      <c r="I30" s="157">
        <v>16.625048658503538</v>
      </c>
      <c r="J30" s="157">
        <v>16.637088759060568</v>
      </c>
      <c r="L30" s="111" t="str">
        <f t="shared" si="1"/>
        <v>(15, 20]</v>
      </c>
      <c r="M30" s="112" t="s">
        <v>181</v>
      </c>
      <c r="N30" s="113">
        <v>0.13</v>
      </c>
      <c r="O30" s="110">
        <f t="shared" si="0"/>
        <v>3.7812025732619032E-3</v>
      </c>
      <c r="P30" s="114">
        <v>4.9155633452404744E-4</v>
      </c>
      <c r="Q30" s="114">
        <v>5.2902894894270183E-4</v>
      </c>
      <c r="R30" s="115">
        <v>529028</v>
      </c>
      <c r="S30" s="110">
        <v>5.2902799999999996E-4</v>
      </c>
      <c r="T30" s="116">
        <f t="shared" si="2"/>
        <v>8.8014857920282932E-3</v>
      </c>
      <c r="U30" s="118"/>
      <c r="V30" s="110">
        <v>5.2902799999999996E-4</v>
      </c>
      <c r="W30" s="110">
        <v>9.8973919729463495E-4</v>
      </c>
      <c r="X30" s="163">
        <v>1.87</v>
      </c>
      <c r="Y30" s="120"/>
    </row>
    <row r="31" spans="1:25">
      <c r="A31" s="108">
        <v>20</v>
      </c>
      <c r="B31" s="108">
        <v>25</v>
      </c>
      <c r="C31" s="109">
        <v>5841</v>
      </c>
      <c r="D31" s="109">
        <v>138274</v>
      </c>
      <c r="E31" s="109">
        <v>65928150</v>
      </c>
      <c r="F31" s="109">
        <v>1616441950</v>
      </c>
      <c r="G31" s="110">
        <v>5.8603437052955656E-5</v>
      </c>
      <c r="H31" s="110">
        <v>1.3871873364726046E-3</v>
      </c>
      <c r="I31" s="157">
        <v>22.574268104776579</v>
      </c>
      <c r="J31" s="157">
        <v>23.380273225624485</v>
      </c>
      <c r="L31" s="111" t="str">
        <f t="shared" si="1"/>
        <v>(20, 25]</v>
      </c>
      <c r="M31" s="112" t="s">
        <v>181</v>
      </c>
      <c r="N31" s="113">
        <v>0.21</v>
      </c>
      <c r="O31" s="110">
        <f t="shared" si="0"/>
        <v>1.3871873364726046E-3</v>
      </c>
      <c r="P31" s="114">
        <v>2.9130934065924697E-4</v>
      </c>
      <c r="Q31" s="114">
        <v>3.1351660731902061E-4</v>
      </c>
      <c r="R31" s="115">
        <v>313516</v>
      </c>
      <c r="S31" s="110">
        <v>3.1351600000000001E-4</v>
      </c>
      <c r="T31" s="116">
        <f t="shared" si="2"/>
        <v>7.3300897406048861E-3</v>
      </c>
      <c r="U31" s="118"/>
      <c r="V31" s="110">
        <v>3.1351600000000001E-4</v>
      </c>
      <c r="W31" s="110">
        <v>3.0965866267187498E-4</v>
      </c>
      <c r="X31" s="163">
        <v>0.99</v>
      </c>
      <c r="Y31" s="120"/>
    </row>
    <row r="32" spans="1:25">
      <c r="A32" s="108">
        <v>25</v>
      </c>
      <c r="B32" s="108">
        <v>30</v>
      </c>
      <c r="C32" s="109">
        <v>9385</v>
      </c>
      <c r="D32" s="109">
        <v>229026</v>
      </c>
      <c r="E32" s="109">
        <v>126385275</v>
      </c>
      <c r="F32" s="109">
        <v>3062165675</v>
      </c>
      <c r="G32" s="110">
        <v>9.4160804098953742E-5</v>
      </c>
      <c r="H32" s="110">
        <v>2.2976262126139023E-3</v>
      </c>
      <c r="I32" s="157">
        <v>26.933462972828984</v>
      </c>
      <c r="J32" s="157">
        <v>26.740768951996717</v>
      </c>
      <c r="L32" s="111" t="str">
        <f t="shared" si="1"/>
        <v>(25, 30]</v>
      </c>
      <c r="M32" s="112" t="s">
        <v>181</v>
      </c>
      <c r="N32" s="113">
        <v>0.12</v>
      </c>
      <c r="O32" s="110">
        <f t="shared" si="0"/>
        <v>2.2976262126139023E-3</v>
      </c>
      <c r="P32" s="114">
        <v>2.7571514551366828E-4</v>
      </c>
      <c r="Q32" s="114">
        <v>2.9673362622803176E-4</v>
      </c>
      <c r="R32" s="115">
        <v>296733</v>
      </c>
      <c r="S32" s="110">
        <v>2.9673299999999998E-4</v>
      </c>
      <c r="T32" s="116">
        <f t="shared" si="2"/>
        <v>7.9348685934328405E-3</v>
      </c>
      <c r="U32" s="118"/>
      <c r="V32" s="110">
        <v>2.9673299999999998E-4</v>
      </c>
      <c r="W32" s="110">
        <v>3.0965866267187498E-4</v>
      </c>
      <c r="X32" s="163">
        <v>1.04</v>
      </c>
      <c r="Y32" s="120"/>
    </row>
    <row r="33" spans="1:25">
      <c r="A33" s="108">
        <v>30</v>
      </c>
      <c r="B33" s="108">
        <v>35</v>
      </c>
      <c r="C33" s="109">
        <v>1148</v>
      </c>
      <c r="D33" s="109">
        <v>31592</v>
      </c>
      <c r="E33" s="109">
        <v>18212825</v>
      </c>
      <c r="F33" s="109">
        <v>500248425</v>
      </c>
      <c r="G33" s="110">
        <v>1.1518018444922632E-5</v>
      </c>
      <c r="H33" s="110">
        <v>3.1693610030694507E-4</v>
      </c>
      <c r="I33" s="157">
        <v>31.729660278745644</v>
      </c>
      <c r="J33" s="157">
        <v>31.669310268422386</v>
      </c>
      <c r="L33" s="111" t="str">
        <f t="shared" si="1"/>
        <v>(30, 35]</v>
      </c>
      <c r="M33" s="112" t="s">
        <v>181</v>
      </c>
      <c r="N33" s="113">
        <v>0</v>
      </c>
      <c r="O33" s="110">
        <f t="shared" si="0"/>
        <v>3.1693610030694507E-4</v>
      </c>
      <c r="P33" s="114">
        <v>0</v>
      </c>
      <c r="Q33" s="114">
        <v>0</v>
      </c>
      <c r="R33" s="115">
        <v>0</v>
      </c>
      <c r="S33" s="110">
        <v>0</v>
      </c>
      <c r="T33" s="116">
        <f t="shared" si="2"/>
        <v>0</v>
      </c>
      <c r="U33" s="118"/>
      <c r="V33" s="110">
        <v>0</v>
      </c>
      <c r="W33" s="110">
        <v>1.61256209240448E-4</v>
      </c>
      <c r="X33" s="163">
        <v>0</v>
      </c>
      <c r="Y33" s="120"/>
    </row>
    <row r="34" spans="1:25">
      <c r="A34" s="108">
        <v>35</v>
      </c>
      <c r="B34" s="108">
        <v>40</v>
      </c>
      <c r="C34" s="109">
        <v>145</v>
      </c>
      <c r="D34" s="109">
        <v>10163</v>
      </c>
      <c r="E34" s="109">
        <v>2666675</v>
      </c>
      <c r="F34" s="109">
        <v>190498500</v>
      </c>
      <c r="G34" s="110">
        <v>1.4548019812837818E-6</v>
      </c>
      <c r="H34" s="110">
        <v>1.0195687476004947E-4</v>
      </c>
      <c r="I34" s="157">
        <v>36.781724137931036</v>
      </c>
      <c r="J34" s="157">
        <v>37.488635245498379</v>
      </c>
      <c r="L34" s="111" t="str">
        <f t="shared" si="1"/>
        <v>(35, 40]</v>
      </c>
      <c r="M34" s="112" t="s">
        <v>181</v>
      </c>
      <c r="N34" s="113">
        <v>0</v>
      </c>
      <c r="O34" s="110">
        <f t="shared" si="0"/>
        <v>1.0195687476004947E-4</v>
      </c>
      <c r="P34" s="114">
        <v>0</v>
      </c>
      <c r="Q34" s="114">
        <v>0</v>
      </c>
      <c r="R34" s="115">
        <v>0</v>
      </c>
      <c r="S34" s="110">
        <v>0</v>
      </c>
      <c r="T34" s="116">
        <f t="shared" si="2"/>
        <v>0</v>
      </c>
      <c r="U34" s="118"/>
      <c r="V34" s="110">
        <v>0</v>
      </c>
      <c r="W34" s="110">
        <v>1.03998569727535E-4</v>
      </c>
      <c r="X34" s="163">
        <v>0</v>
      </c>
      <c r="Y34" s="120"/>
    </row>
    <row r="35" spans="1:25">
      <c r="A35" s="108">
        <v>40</v>
      </c>
      <c r="B35" s="108">
        <v>45</v>
      </c>
      <c r="C35" s="109">
        <v>25</v>
      </c>
      <c r="D35" s="109">
        <v>3256</v>
      </c>
      <c r="E35" s="109">
        <v>525975</v>
      </c>
      <c r="F35" s="109">
        <v>68189725</v>
      </c>
      <c r="G35" s="110">
        <v>2.5082792780754859E-7</v>
      </c>
      <c r="H35" s="110">
        <v>3.2664723429963698E-5</v>
      </c>
      <c r="I35" s="157">
        <v>42.078000000000003</v>
      </c>
      <c r="J35" s="157">
        <v>41.885580466830469</v>
      </c>
      <c r="L35" s="111" t="str">
        <f t="shared" si="1"/>
        <v>(40, 45]</v>
      </c>
      <c r="M35" s="112" t="s">
        <v>181</v>
      </c>
      <c r="N35" s="113">
        <v>0</v>
      </c>
      <c r="O35" s="110">
        <f t="shared" si="0"/>
        <v>3.2664723429963698E-5</v>
      </c>
      <c r="P35" s="114">
        <v>0</v>
      </c>
      <c r="Q35" s="114">
        <v>0</v>
      </c>
      <c r="R35" s="115">
        <v>0</v>
      </c>
      <c r="S35" s="110">
        <v>0</v>
      </c>
      <c r="T35" s="116">
        <f t="shared" si="2"/>
        <v>0</v>
      </c>
      <c r="U35" s="118"/>
      <c r="V35" s="110">
        <v>0</v>
      </c>
      <c r="W35" s="110">
        <v>7.4785488343396303E-5</v>
      </c>
      <c r="X35" s="163">
        <v>0</v>
      </c>
      <c r="Y35" s="120"/>
    </row>
    <row r="36" spans="1:25">
      <c r="A36" s="108">
        <v>45</v>
      </c>
      <c r="B36" s="108">
        <v>50</v>
      </c>
      <c r="C36" s="109">
        <v>18</v>
      </c>
      <c r="D36" s="109">
        <v>749</v>
      </c>
      <c r="E36" s="109">
        <v>442325</v>
      </c>
      <c r="F36" s="109">
        <v>17849375</v>
      </c>
      <c r="G36" s="110">
        <v>1.80596108021435E-7</v>
      </c>
      <c r="H36" s="110">
        <v>7.5140902484775216E-6</v>
      </c>
      <c r="I36" s="157">
        <v>49.147222222222219</v>
      </c>
      <c r="J36" s="157">
        <v>47.661882510013356</v>
      </c>
      <c r="L36" s="111" t="str">
        <f t="shared" si="1"/>
        <v>(45, 50]</v>
      </c>
      <c r="M36" s="112" t="s">
        <v>181</v>
      </c>
      <c r="N36" s="113">
        <v>0</v>
      </c>
      <c r="O36" s="110">
        <f t="shared" si="0"/>
        <v>7.5140902484775216E-6</v>
      </c>
      <c r="P36" s="114">
        <v>0</v>
      </c>
      <c r="Q36" s="114">
        <v>0</v>
      </c>
      <c r="R36" s="115">
        <v>0</v>
      </c>
      <c r="S36" s="110">
        <v>0</v>
      </c>
      <c r="T36" s="116">
        <f t="shared" si="2"/>
        <v>0</v>
      </c>
      <c r="U36" s="118"/>
      <c r="V36" s="110">
        <v>0</v>
      </c>
      <c r="W36" s="110">
        <v>9.8155953450707598E-5</v>
      </c>
      <c r="X36" s="163">
        <v>0</v>
      </c>
      <c r="Y36" s="120"/>
    </row>
    <row r="37" spans="1:25">
      <c r="A37" s="108">
        <v>50</v>
      </c>
      <c r="B37" s="108">
        <v>60</v>
      </c>
      <c r="C37" s="109">
        <v>59</v>
      </c>
      <c r="D37" s="109">
        <v>1175</v>
      </c>
      <c r="E37" s="109">
        <v>1563050</v>
      </c>
      <c r="F37" s="109">
        <v>31487375</v>
      </c>
      <c r="G37" s="110">
        <v>5.9195390962581472E-7</v>
      </c>
      <c r="H37" s="110">
        <v>1.178779177831921E-5</v>
      </c>
      <c r="I37" s="157">
        <v>52.984745762711867</v>
      </c>
      <c r="J37" s="157">
        <v>53.59553191489362</v>
      </c>
      <c r="L37" s="111" t="str">
        <f t="shared" si="1"/>
        <v>(50, 60]</v>
      </c>
      <c r="M37" s="112" t="s">
        <v>181</v>
      </c>
      <c r="N37" s="113">
        <v>0</v>
      </c>
      <c r="O37" s="110">
        <f t="shared" si="0"/>
        <v>1.178779177831921E-5</v>
      </c>
      <c r="P37" s="114">
        <v>0</v>
      </c>
      <c r="Q37" s="114">
        <v>0</v>
      </c>
      <c r="R37" s="115">
        <v>0</v>
      </c>
      <c r="S37" s="110">
        <v>0</v>
      </c>
      <c r="T37" s="116">
        <f t="shared" si="2"/>
        <v>0</v>
      </c>
      <c r="U37" s="118"/>
      <c r="V37" s="110">
        <v>0</v>
      </c>
      <c r="W37" s="110">
        <v>1.6242473249581399E-4</v>
      </c>
      <c r="X37" s="163">
        <v>0</v>
      </c>
      <c r="Y37" s="120"/>
    </row>
    <row r="38" spans="1:25">
      <c r="A38" s="108">
        <v>60</v>
      </c>
      <c r="B38" s="108">
        <v>70</v>
      </c>
      <c r="C38" s="109">
        <v>3</v>
      </c>
      <c r="D38" s="109">
        <v>133</v>
      </c>
      <c r="E38" s="109">
        <v>96500</v>
      </c>
      <c r="F38" s="109">
        <v>4246600</v>
      </c>
      <c r="G38" s="110">
        <v>3.0099351336905833E-8</v>
      </c>
      <c r="H38" s="110">
        <v>1.3342777076735786E-6</v>
      </c>
      <c r="I38" s="157">
        <v>64.333333333333343</v>
      </c>
      <c r="J38" s="157">
        <v>63.85864661654135</v>
      </c>
      <c r="L38" s="111" t="str">
        <f t="shared" si="1"/>
        <v>(60, 70]</v>
      </c>
      <c r="M38" s="112" t="s">
        <v>181</v>
      </c>
      <c r="N38" s="113">
        <v>0</v>
      </c>
      <c r="O38" s="110">
        <f t="shared" si="0"/>
        <v>1.3342777076735786E-6</v>
      </c>
      <c r="P38" s="114">
        <v>0</v>
      </c>
      <c r="Q38" s="114">
        <v>0</v>
      </c>
      <c r="R38" s="115">
        <v>0</v>
      </c>
      <c r="S38" s="110">
        <v>0</v>
      </c>
      <c r="T38" s="116">
        <f t="shared" si="2"/>
        <v>0</v>
      </c>
      <c r="U38" s="118"/>
      <c r="V38" s="110">
        <v>0</v>
      </c>
      <c r="W38" s="110">
        <v>1.3554869762240601E-4</v>
      </c>
      <c r="X38" s="163">
        <v>0</v>
      </c>
      <c r="Y38" s="120"/>
    </row>
    <row r="39" spans="1:25">
      <c r="A39" s="108">
        <v>70</v>
      </c>
      <c r="B39" s="108">
        <v>80</v>
      </c>
      <c r="C39" s="109">
        <v>0</v>
      </c>
      <c r="D39" s="109">
        <v>15</v>
      </c>
      <c r="E39" s="109">
        <v>0</v>
      </c>
      <c r="F39" s="109">
        <v>556850</v>
      </c>
      <c r="G39" s="110">
        <v>0</v>
      </c>
      <c r="H39" s="110">
        <v>1.5048244823386224E-7</v>
      </c>
      <c r="I39" s="157">
        <v>0</v>
      </c>
      <c r="J39" s="157">
        <v>74.24666666666667</v>
      </c>
      <c r="L39" s="111" t="str">
        <f t="shared" si="1"/>
        <v>(70, 80]</v>
      </c>
      <c r="M39" s="112" t="s">
        <v>181</v>
      </c>
      <c r="N39" s="113">
        <v>0</v>
      </c>
      <c r="O39" s="110">
        <f t="shared" si="0"/>
        <v>1.5048244823386224E-7</v>
      </c>
      <c r="P39" s="114">
        <v>0</v>
      </c>
      <c r="Q39" s="114">
        <v>0</v>
      </c>
      <c r="R39" s="115">
        <v>0</v>
      </c>
      <c r="S39" s="110">
        <v>0</v>
      </c>
      <c r="T39" s="116">
        <f t="shared" si="2"/>
        <v>0</v>
      </c>
      <c r="U39" s="118"/>
      <c r="V39" s="110">
        <v>0</v>
      </c>
      <c r="W39" s="110">
        <v>9.9324476706073202E-5</v>
      </c>
      <c r="X39" s="163">
        <v>0</v>
      </c>
      <c r="Y39" s="120"/>
    </row>
    <row r="40" spans="1:25">
      <c r="A40" s="108">
        <v>80</v>
      </c>
      <c r="B40" s="108">
        <v>90</v>
      </c>
      <c r="C40" s="109">
        <v>0</v>
      </c>
      <c r="D40" s="109">
        <v>2</v>
      </c>
      <c r="E40" s="109">
        <v>0</v>
      </c>
      <c r="F40" s="109">
        <v>81725</v>
      </c>
      <c r="G40" s="110">
        <v>0</v>
      </c>
      <c r="H40" s="110">
        <v>2.0064326431181634E-8</v>
      </c>
      <c r="I40" s="157">
        <v>0</v>
      </c>
      <c r="J40" s="157">
        <v>81.724999999999994</v>
      </c>
      <c r="L40" s="111" t="str">
        <f t="shared" si="1"/>
        <v>(80, 90]</v>
      </c>
      <c r="M40" s="112" t="s">
        <v>181</v>
      </c>
      <c r="N40" s="113">
        <v>0</v>
      </c>
      <c r="O40" s="110">
        <f t="shared" si="0"/>
        <v>2.0064326431181634E-8</v>
      </c>
      <c r="P40" s="114">
        <v>0</v>
      </c>
      <c r="Q40" s="114">
        <v>0</v>
      </c>
      <c r="R40" s="115">
        <v>0</v>
      </c>
      <c r="S40" s="110">
        <v>0</v>
      </c>
      <c r="T40" s="116">
        <f t="shared" si="2"/>
        <v>0</v>
      </c>
      <c r="U40" s="118"/>
      <c r="V40" s="110">
        <v>0</v>
      </c>
      <c r="W40" s="110">
        <v>1.06335616238267E-4</v>
      </c>
      <c r="X40" s="163">
        <v>0</v>
      </c>
      <c r="Y40" s="120"/>
    </row>
    <row r="41" spans="1:25">
      <c r="A41" s="108">
        <v>90</v>
      </c>
      <c r="B41" s="108">
        <v>100</v>
      </c>
      <c r="C41" s="109">
        <v>0</v>
      </c>
      <c r="D41" s="109">
        <v>0</v>
      </c>
      <c r="E41" s="109">
        <v>0</v>
      </c>
      <c r="F41" s="109">
        <v>0</v>
      </c>
      <c r="G41" s="110">
        <v>0</v>
      </c>
      <c r="H41" s="110">
        <v>0</v>
      </c>
      <c r="I41" s="157">
        <v>0</v>
      </c>
      <c r="J41" s="157">
        <v>0</v>
      </c>
      <c r="L41" s="111" t="str">
        <f t="shared" si="1"/>
        <v>(90, 100]</v>
      </c>
      <c r="M41" s="112" t="s">
        <v>181</v>
      </c>
      <c r="N41" s="113">
        <v>0</v>
      </c>
      <c r="O41" s="110">
        <f t="shared" si="0"/>
        <v>0</v>
      </c>
      <c r="P41" s="114">
        <v>0</v>
      </c>
      <c r="Q41" s="114">
        <v>0</v>
      </c>
      <c r="R41" s="115">
        <v>0</v>
      </c>
      <c r="S41" s="110">
        <v>0</v>
      </c>
      <c r="T41" s="116">
        <f t="shared" si="2"/>
        <v>0</v>
      </c>
      <c r="U41" s="118"/>
      <c r="V41" s="110">
        <v>0</v>
      </c>
      <c r="W41" s="110">
        <v>7.5954011598761798E-5</v>
      </c>
      <c r="X41" s="163">
        <v>0</v>
      </c>
      <c r="Y41" s="120"/>
    </row>
    <row r="42" spans="1:25">
      <c r="A42" s="108">
        <v>100</v>
      </c>
      <c r="B42" s="108">
        <v>120</v>
      </c>
      <c r="C42" s="109">
        <v>0</v>
      </c>
      <c r="D42" s="109">
        <v>1</v>
      </c>
      <c r="E42" s="109">
        <v>0</v>
      </c>
      <c r="F42" s="109">
        <v>53350</v>
      </c>
      <c r="G42" s="110">
        <v>0</v>
      </c>
      <c r="H42" s="110">
        <v>1.0032163215590817E-8</v>
      </c>
      <c r="I42" s="157">
        <v>0</v>
      </c>
      <c r="J42" s="157">
        <v>106.7</v>
      </c>
      <c r="L42" s="111" t="str">
        <f t="shared" si="1"/>
        <v>(100, 120]</v>
      </c>
      <c r="M42" s="112" t="s">
        <v>181</v>
      </c>
      <c r="N42" s="113">
        <v>0</v>
      </c>
      <c r="O42" s="110">
        <f t="shared" si="0"/>
        <v>1.0032163215590817E-8</v>
      </c>
      <c r="P42" s="114">
        <v>0</v>
      </c>
      <c r="Q42" s="114">
        <v>0</v>
      </c>
      <c r="R42" s="115">
        <v>0</v>
      </c>
      <c r="S42" s="110">
        <v>0</v>
      </c>
      <c r="T42" s="116">
        <f t="shared" si="2"/>
        <v>0</v>
      </c>
      <c r="U42" s="118"/>
      <c r="V42" s="110">
        <v>0</v>
      </c>
      <c r="W42" s="110">
        <v>1.20357895302653E-4</v>
      </c>
      <c r="X42" s="163">
        <v>0</v>
      </c>
      <c r="Y42" s="120"/>
    </row>
    <row r="43" spans="1:25">
      <c r="A43" s="108">
        <v>120</v>
      </c>
      <c r="B43" s="108">
        <v>140</v>
      </c>
      <c r="C43" s="109">
        <v>0</v>
      </c>
      <c r="D43" s="109">
        <v>0</v>
      </c>
      <c r="E43" s="109">
        <v>0</v>
      </c>
      <c r="F43" s="109">
        <v>0</v>
      </c>
      <c r="G43" s="110">
        <v>0</v>
      </c>
      <c r="H43" s="110">
        <v>0</v>
      </c>
      <c r="I43" s="157">
        <v>0</v>
      </c>
      <c r="J43" s="157">
        <v>0</v>
      </c>
      <c r="L43" s="111" t="str">
        <f t="shared" si="1"/>
        <v>(120, 140]</v>
      </c>
      <c r="M43" s="112" t="s">
        <v>181</v>
      </c>
      <c r="N43" s="113">
        <v>0</v>
      </c>
      <c r="O43" s="110">
        <f t="shared" si="0"/>
        <v>0</v>
      </c>
      <c r="P43" s="114">
        <v>0</v>
      </c>
      <c r="Q43" s="114">
        <v>0</v>
      </c>
      <c r="R43" s="115">
        <v>0</v>
      </c>
      <c r="S43" s="110">
        <v>0</v>
      </c>
      <c r="T43" s="116">
        <f t="shared" si="2"/>
        <v>0</v>
      </c>
      <c r="U43" s="118"/>
      <c r="V43" s="110">
        <v>0</v>
      </c>
      <c r="W43" s="110">
        <v>7.9459581364858502E-5</v>
      </c>
      <c r="X43" s="163">
        <v>0</v>
      </c>
      <c r="Y43" s="120"/>
    </row>
    <row r="44" spans="1:25">
      <c r="A44" s="108">
        <v>140</v>
      </c>
      <c r="B44" s="108">
        <v>160</v>
      </c>
      <c r="C44" s="109">
        <v>0</v>
      </c>
      <c r="D44" s="109">
        <v>0</v>
      </c>
      <c r="E44" s="109">
        <v>0</v>
      </c>
      <c r="F44" s="109">
        <v>0</v>
      </c>
      <c r="G44" s="110">
        <v>0</v>
      </c>
      <c r="H44" s="110">
        <v>0</v>
      </c>
      <c r="I44" s="157">
        <v>0</v>
      </c>
      <c r="J44" s="157">
        <v>0</v>
      </c>
      <c r="L44" s="111" t="str">
        <f t="shared" si="1"/>
        <v>(140, 160]</v>
      </c>
      <c r="M44" s="112" t="s">
        <v>181</v>
      </c>
      <c r="N44" s="113">
        <v>0</v>
      </c>
      <c r="O44" s="110">
        <f t="shared" si="0"/>
        <v>0</v>
      </c>
      <c r="P44" s="114">
        <v>0</v>
      </c>
      <c r="Q44" s="114">
        <v>0</v>
      </c>
      <c r="R44" s="115">
        <v>0</v>
      </c>
      <c r="S44" s="110">
        <v>0</v>
      </c>
      <c r="T44" s="116">
        <f t="shared" si="2"/>
        <v>0</v>
      </c>
      <c r="U44" s="118"/>
      <c r="V44" s="110">
        <v>0</v>
      </c>
      <c r="W44" s="110">
        <v>6.4268779045106205E-5</v>
      </c>
      <c r="X44" s="163">
        <v>0</v>
      </c>
      <c r="Y44" s="120"/>
    </row>
    <row r="45" spans="1:25">
      <c r="A45" s="108">
        <v>160</v>
      </c>
      <c r="B45" s="108">
        <v>180</v>
      </c>
      <c r="C45" s="109">
        <v>0</v>
      </c>
      <c r="D45" s="109">
        <v>0</v>
      </c>
      <c r="E45" s="109">
        <v>0</v>
      </c>
      <c r="F45" s="109">
        <v>0</v>
      </c>
      <c r="G45" s="110">
        <v>0</v>
      </c>
      <c r="H45" s="110">
        <v>0</v>
      </c>
      <c r="I45" s="157">
        <v>0</v>
      </c>
      <c r="J45" s="157">
        <v>0</v>
      </c>
      <c r="L45" s="111" t="str">
        <f t="shared" si="1"/>
        <v>(160, 180]</v>
      </c>
      <c r="M45" s="112" t="s">
        <v>181</v>
      </c>
      <c r="N45" s="113">
        <v>0</v>
      </c>
      <c r="O45" s="110">
        <f t="shared" si="0"/>
        <v>0</v>
      </c>
      <c r="P45" s="114">
        <v>0</v>
      </c>
      <c r="Q45" s="114">
        <v>0</v>
      </c>
      <c r="R45" s="115">
        <v>0</v>
      </c>
      <c r="S45" s="110">
        <v>0</v>
      </c>
      <c r="T45" s="116">
        <f t="shared" si="2"/>
        <v>0</v>
      </c>
      <c r="U45" s="118"/>
      <c r="V45" s="110">
        <v>0</v>
      </c>
      <c r="W45" s="110">
        <v>4.9077976725353799E-5</v>
      </c>
      <c r="X45" s="163">
        <v>0</v>
      </c>
      <c r="Y45" s="120"/>
    </row>
    <row r="46" spans="1:25">
      <c r="A46" s="108">
        <v>180</v>
      </c>
      <c r="B46" s="108">
        <v>200</v>
      </c>
      <c r="C46" s="109">
        <v>0</v>
      </c>
      <c r="D46" s="109">
        <v>0</v>
      </c>
      <c r="E46" s="109">
        <v>0</v>
      </c>
      <c r="F46" s="109">
        <v>0</v>
      </c>
      <c r="G46" s="110">
        <v>0</v>
      </c>
      <c r="H46" s="110">
        <v>0</v>
      </c>
      <c r="I46" s="157">
        <v>0</v>
      </c>
      <c r="J46" s="157">
        <v>0</v>
      </c>
      <c r="L46" s="111" t="str">
        <f t="shared" si="1"/>
        <v>(180, 200]</v>
      </c>
      <c r="M46" s="112" t="s">
        <v>181</v>
      </c>
      <c r="N46" s="113">
        <v>0</v>
      </c>
      <c r="O46" s="110">
        <f t="shared" si="0"/>
        <v>0</v>
      </c>
      <c r="P46" s="114">
        <v>0</v>
      </c>
      <c r="Q46" s="114">
        <v>0</v>
      </c>
      <c r="R46" s="115">
        <v>0</v>
      </c>
      <c r="S46" s="110">
        <v>0</v>
      </c>
      <c r="T46" s="116">
        <f t="shared" si="2"/>
        <v>0</v>
      </c>
      <c r="U46" s="118"/>
      <c r="V46" s="110">
        <v>0</v>
      </c>
      <c r="W46" s="110">
        <v>4.0898313937794801E-5</v>
      </c>
      <c r="X46" s="163">
        <v>0</v>
      </c>
      <c r="Y46" s="120"/>
    </row>
    <row r="47" spans="1:25">
      <c r="A47" s="108">
        <v>200</v>
      </c>
      <c r="B47" s="108">
        <v>250</v>
      </c>
      <c r="C47" s="109">
        <v>0</v>
      </c>
      <c r="D47" s="109">
        <v>0</v>
      </c>
      <c r="E47" s="109">
        <v>0</v>
      </c>
      <c r="F47" s="109">
        <v>0</v>
      </c>
      <c r="G47" s="110">
        <v>0</v>
      </c>
      <c r="H47" s="110">
        <v>0</v>
      </c>
      <c r="I47" s="157">
        <v>0</v>
      </c>
      <c r="J47" s="157">
        <v>0</v>
      </c>
      <c r="L47" s="111" t="str">
        <f t="shared" si="1"/>
        <v>(200, 250]</v>
      </c>
      <c r="M47" s="112" t="s">
        <v>181</v>
      </c>
      <c r="N47" s="113">
        <v>0</v>
      </c>
      <c r="O47" s="110">
        <f t="shared" si="0"/>
        <v>0</v>
      </c>
      <c r="P47" s="114">
        <v>0</v>
      </c>
      <c r="Q47" s="114">
        <v>0</v>
      </c>
      <c r="R47" s="115">
        <v>0</v>
      </c>
      <c r="S47" s="110">
        <v>0</v>
      </c>
      <c r="T47" s="116">
        <f t="shared" si="2"/>
        <v>0</v>
      </c>
      <c r="U47" s="118"/>
      <c r="V47" s="110">
        <v>0</v>
      </c>
      <c r="W47" s="110">
        <v>4.9077976725353799E-5</v>
      </c>
      <c r="X47" s="163">
        <v>0</v>
      </c>
      <c r="Y47" s="120"/>
    </row>
    <row r="48" spans="1:25">
      <c r="A48" s="108">
        <v>250</v>
      </c>
      <c r="B48" s="108">
        <v>300</v>
      </c>
      <c r="C48" s="109">
        <v>0</v>
      </c>
      <c r="D48" s="109">
        <v>0</v>
      </c>
      <c r="E48" s="109">
        <v>0</v>
      </c>
      <c r="F48" s="109">
        <v>0</v>
      </c>
      <c r="G48" s="110">
        <v>0</v>
      </c>
      <c r="H48" s="110">
        <v>0</v>
      </c>
      <c r="I48" s="157">
        <v>0</v>
      </c>
      <c r="J48" s="157">
        <v>0</v>
      </c>
      <c r="L48" s="111" t="str">
        <f t="shared" si="1"/>
        <v>(250, 300]</v>
      </c>
      <c r="M48" s="112" t="s">
        <v>181</v>
      </c>
      <c r="N48" s="113">
        <v>0</v>
      </c>
      <c r="O48" s="110">
        <f t="shared" si="0"/>
        <v>0</v>
      </c>
      <c r="P48" s="114">
        <v>0</v>
      </c>
      <c r="Q48" s="114">
        <v>0</v>
      </c>
      <c r="R48" s="115">
        <v>0</v>
      </c>
      <c r="S48" s="110">
        <v>0</v>
      </c>
      <c r="T48" s="116">
        <f t="shared" si="2"/>
        <v>0</v>
      </c>
      <c r="U48" s="118"/>
      <c r="V48" s="110">
        <v>0</v>
      </c>
      <c r="W48" s="110">
        <v>4.3235360448526002E-5</v>
      </c>
      <c r="X48" s="157">
        <v>0</v>
      </c>
      <c r="Y48" s="120"/>
    </row>
    <row r="49" spans="1:25">
      <c r="A49" s="108">
        <v>300</v>
      </c>
      <c r="B49" s="108">
        <v>350</v>
      </c>
      <c r="C49" s="109">
        <v>0</v>
      </c>
      <c r="D49" s="109">
        <v>0</v>
      </c>
      <c r="E49" s="109">
        <v>0</v>
      </c>
      <c r="F49" s="109">
        <v>0</v>
      </c>
      <c r="G49" s="110">
        <v>0</v>
      </c>
      <c r="H49" s="110">
        <v>0</v>
      </c>
      <c r="I49" s="157">
        <v>0</v>
      </c>
      <c r="J49" s="157">
        <v>0</v>
      </c>
      <c r="L49" s="111" t="str">
        <f t="shared" si="1"/>
        <v>(300, 350]</v>
      </c>
      <c r="M49" s="112" t="s">
        <v>181</v>
      </c>
      <c r="N49" s="113">
        <v>0</v>
      </c>
      <c r="O49" s="110">
        <f t="shared" si="0"/>
        <v>0</v>
      </c>
      <c r="P49" s="114">
        <v>0</v>
      </c>
      <c r="Q49" s="114">
        <v>0</v>
      </c>
      <c r="R49" s="115">
        <v>0</v>
      </c>
      <c r="S49" s="110">
        <v>0</v>
      </c>
      <c r="T49" s="116">
        <f t="shared" si="2"/>
        <v>0</v>
      </c>
      <c r="U49" s="118"/>
      <c r="V49" s="110">
        <v>0</v>
      </c>
      <c r="W49" s="110">
        <v>2.1033418596580199E-5</v>
      </c>
      <c r="X49" s="157">
        <v>0</v>
      </c>
      <c r="Y49" s="120"/>
    </row>
    <row r="50" spans="1:25">
      <c r="A50" s="108">
        <v>350</v>
      </c>
      <c r="B50" s="108">
        <v>400</v>
      </c>
      <c r="C50" s="109">
        <v>0</v>
      </c>
      <c r="D50" s="109">
        <v>0</v>
      </c>
      <c r="E50" s="109">
        <v>0</v>
      </c>
      <c r="F50" s="109">
        <v>0</v>
      </c>
      <c r="G50" s="110">
        <v>0</v>
      </c>
      <c r="H50" s="110">
        <v>0</v>
      </c>
      <c r="I50" s="157">
        <v>0</v>
      </c>
      <c r="J50" s="157">
        <v>0</v>
      </c>
      <c r="L50" s="111" t="str">
        <f t="shared" si="1"/>
        <v>(350, 400]</v>
      </c>
      <c r="M50" s="112" t="s">
        <v>181</v>
      </c>
      <c r="N50" s="113">
        <v>0</v>
      </c>
      <c r="O50" s="110">
        <f t="shared" ref="O50:O68" si="3">_xlfn.SINGLE(_xlfn.XLOOKUP(M50, $G$17:$H$17, G50:H50))</f>
        <v>0</v>
      </c>
      <c r="P50" s="114">
        <v>0</v>
      </c>
      <c r="Q50" s="114">
        <v>0</v>
      </c>
      <c r="R50" s="115">
        <v>0</v>
      </c>
      <c r="S50" s="110">
        <v>0</v>
      </c>
      <c r="T50" s="116">
        <f t="shared" si="2"/>
        <v>0</v>
      </c>
      <c r="U50" s="118"/>
      <c r="V50" s="110">
        <v>0</v>
      </c>
      <c r="W50" s="110">
        <v>7.0111395321934E-6</v>
      </c>
      <c r="X50" s="157">
        <v>0</v>
      </c>
      <c r="Y50" s="120"/>
    </row>
    <row r="51" spans="1:25">
      <c r="A51" s="108">
        <v>400</v>
      </c>
      <c r="B51" s="108">
        <v>450</v>
      </c>
      <c r="C51" s="109">
        <v>0</v>
      </c>
      <c r="D51" s="109">
        <v>0</v>
      </c>
      <c r="E51" s="109">
        <v>0</v>
      </c>
      <c r="F51" s="109">
        <v>0</v>
      </c>
      <c r="G51" s="110">
        <v>0</v>
      </c>
      <c r="H51" s="110">
        <v>0</v>
      </c>
      <c r="I51" s="157">
        <v>0</v>
      </c>
      <c r="J51" s="157">
        <v>0</v>
      </c>
      <c r="L51" s="111" t="str">
        <f t="shared" si="1"/>
        <v>(400, 450]</v>
      </c>
      <c r="M51" s="112" t="s">
        <v>181</v>
      </c>
      <c r="N51" s="113">
        <v>0</v>
      </c>
      <c r="O51" s="110">
        <f t="shared" si="3"/>
        <v>0</v>
      </c>
      <c r="P51" s="114">
        <v>0</v>
      </c>
      <c r="Q51" s="114">
        <v>0</v>
      </c>
      <c r="R51" s="115">
        <v>0</v>
      </c>
      <c r="S51" s="110">
        <v>0</v>
      </c>
      <c r="T51" s="116">
        <f t="shared" ref="T51:T75" si="4">_xlfn.LET(_xlpm.x, _xlfn.XLOOKUP(M51, $I$17:$J$17, I51:J51),_xlfn.SINGLE( IF(ISERROR(_xlfn.SINGLE(_xlpm.x)), 0, _xlpm.x)) * S51)</f>
        <v>0</v>
      </c>
      <c r="U51" s="118"/>
      <c r="V51" s="110">
        <v>0</v>
      </c>
      <c r="W51" s="110">
        <v>1.5190802319752401E-5</v>
      </c>
      <c r="X51" s="157">
        <v>0</v>
      </c>
      <c r="Y51" s="120"/>
    </row>
    <row r="52" spans="1:25">
      <c r="A52" s="108">
        <v>450</v>
      </c>
      <c r="B52" s="108">
        <v>500</v>
      </c>
      <c r="C52" s="109">
        <v>0</v>
      </c>
      <c r="D52" s="109">
        <v>0</v>
      </c>
      <c r="E52" s="109">
        <v>0</v>
      </c>
      <c r="F52" s="109">
        <v>0</v>
      </c>
      <c r="G52" s="110">
        <v>0</v>
      </c>
      <c r="H52" s="110">
        <v>0</v>
      </c>
      <c r="I52" s="157">
        <v>0</v>
      </c>
      <c r="J52" s="157">
        <v>0</v>
      </c>
      <c r="L52" s="111" t="str">
        <f t="shared" si="1"/>
        <v>(450, 500]</v>
      </c>
      <c r="M52" s="112" t="s">
        <v>181</v>
      </c>
      <c r="N52" s="113">
        <v>0</v>
      </c>
      <c r="O52" s="110">
        <f t="shared" si="3"/>
        <v>0</v>
      </c>
      <c r="P52" s="114">
        <v>0</v>
      </c>
      <c r="Q52" s="114">
        <v>0</v>
      </c>
      <c r="R52" s="115">
        <v>0</v>
      </c>
      <c r="S52" s="110">
        <v>0</v>
      </c>
      <c r="T52" s="116">
        <f t="shared" si="4"/>
        <v>0</v>
      </c>
      <c r="U52" s="118"/>
      <c r="V52" s="110">
        <v>0</v>
      </c>
      <c r="W52" s="110">
        <v>5.8426162768278298E-6</v>
      </c>
      <c r="X52" s="157">
        <v>0</v>
      </c>
      <c r="Y52" s="120"/>
    </row>
    <row r="53" spans="1:25">
      <c r="A53" s="108">
        <v>500</v>
      </c>
      <c r="B53" s="108">
        <v>550</v>
      </c>
      <c r="C53" s="109">
        <v>0</v>
      </c>
      <c r="D53" s="109">
        <v>0</v>
      </c>
      <c r="E53" s="109">
        <v>0</v>
      </c>
      <c r="F53" s="109">
        <v>0</v>
      </c>
      <c r="G53" s="110">
        <v>0</v>
      </c>
      <c r="H53" s="110">
        <v>0</v>
      </c>
      <c r="I53" s="157">
        <v>0</v>
      </c>
      <c r="J53" s="157">
        <v>0</v>
      </c>
      <c r="L53" s="111" t="str">
        <f t="shared" si="1"/>
        <v>(500, 550]</v>
      </c>
      <c r="M53" s="112" t="s">
        <v>181</v>
      </c>
      <c r="N53" s="113">
        <v>0</v>
      </c>
      <c r="O53" s="110">
        <f t="shared" si="3"/>
        <v>0</v>
      </c>
      <c r="P53" s="114">
        <v>0</v>
      </c>
      <c r="Q53" s="114">
        <v>0</v>
      </c>
      <c r="R53" s="115">
        <v>0</v>
      </c>
      <c r="S53" s="110">
        <v>0</v>
      </c>
      <c r="T53" s="116">
        <f t="shared" si="4"/>
        <v>0</v>
      </c>
      <c r="U53" s="118"/>
      <c r="V53" s="110">
        <v>0</v>
      </c>
      <c r="W53" s="110">
        <v>4.6740930214622698E-6</v>
      </c>
      <c r="X53" s="157">
        <v>0</v>
      </c>
      <c r="Y53" s="120"/>
    </row>
    <row r="54" spans="1:25">
      <c r="A54" s="108">
        <v>550</v>
      </c>
      <c r="B54" s="108">
        <v>600</v>
      </c>
      <c r="C54" s="109">
        <v>0</v>
      </c>
      <c r="D54" s="109">
        <v>0</v>
      </c>
      <c r="E54" s="109">
        <v>0</v>
      </c>
      <c r="F54" s="109">
        <v>0</v>
      </c>
      <c r="G54" s="110">
        <v>0</v>
      </c>
      <c r="H54" s="110">
        <v>0</v>
      </c>
      <c r="I54" s="157">
        <v>0</v>
      </c>
      <c r="J54" s="157">
        <v>0</v>
      </c>
      <c r="L54" s="111" t="str">
        <f t="shared" si="1"/>
        <v>(550, 600]</v>
      </c>
      <c r="M54" s="112" t="s">
        <v>181</v>
      </c>
      <c r="N54" s="113">
        <v>0</v>
      </c>
      <c r="O54" s="110">
        <f t="shared" si="3"/>
        <v>0</v>
      </c>
      <c r="P54" s="114">
        <v>0</v>
      </c>
      <c r="Q54" s="114">
        <v>0</v>
      </c>
      <c r="R54" s="115">
        <v>0</v>
      </c>
      <c r="S54" s="110">
        <v>0</v>
      </c>
      <c r="T54" s="116">
        <f t="shared" si="4"/>
        <v>0</v>
      </c>
      <c r="U54" s="118"/>
      <c r="V54" s="110">
        <v>0</v>
      </c>
      <c r="W54" s="110">
        <v>2.3370465107311298E-6</v>
      </c>
      <c r="X54" s="157">
        <v>0</v>
      </c>
      <c r="Y54" s="120"/>
    </row>
    <row r="55" spans="1:25">
      <c r="A55" s="108">
        <v>600</v>
      </c>
      <c r="B55" s="108">
        <v>650</v>
      </c>
      <c r="C55" s="109">
        <v>0</v>
      </c>
      <c r="D55" s="109">
        <v>0</v>
      </c>
      <c r="E55" s="109">
        <v>0</v>
      </c>
      <c r="F55" s="109">
        <v>0</v>
      </c>
      <c r="G55" s="110">
        <v>0</v>
      </c>
      <c r="H55" s="110">
        <v>0</v>
      </c>
      <c r="I55" s="157">
        <v>0</v>
      </c>
      <c r="J55" s="157">
        <v>0</v>
      </c>
      <c r="L55" s="111" t="str">
        <f t="shared" si="1"/>
        <v>(600, 650]</v>
      </c>
      <c r="M55" s="112" t="s">
        <v>181</v>
      </c>
      <c r="N55" s="113">
        <v>0</v>
      </c>
      <c r="O55" s="110">
        <f t="shared" si="3"/>
        <v>0</v>
      </c>
      <c r="P55" s="114">
        <v>0</v>
      </c>
      <c r="Q55" s="114">
        <v>0</v>
      </c>
      <c r="R55" s="115">
        <v>0</v>
      </c>
      <c r="S55" s="110">
        <v>0</v>
      </c>
      <c r="T55" s="116">
        <f t="shared" si="4"/>
        <v>0</v>
      </c>
      <c r="U55" s="118"/>
      <c r="V55" s="110">
        <v>0</v>
      </c>
      <c r="W55" s="110"/>
      <c r="X55" s="157">
        <v>0</v>
      </c>
      <c r="Y55" s="120"/>
    </row>
    <row r="56" spans="1:25">
      <c r="A56" s="108">
        <v>650</v>
      </c>
      <c r="B56" s="108">
        <v>700</v>
      </c>
      <c r="C56" s="109">
        <v>0</v>
      </c>
      <c r="D56" s="109">
        <v>0</v>
      </c>
      <c r="E56" s="109">
        <v>0</v>
      </c>
      <c r="F56" s="109">
        <v>0</v>
      </c>
      <c r="G56" s="110">
        <v>0</v>
      </c>
      <c r="H56" s="110">
        <v>0</v>
      </c>
      <c r="I56" s="157">
        <v>0</v>
      </c>
      <c r="J56" s="157">
        <v>0</v>
      </c>
      <c r="L56" s="111" t="str">
        <f t="shared" si="1"/>
        <v>(650, 700]</v>
      </c>
      <c r="M56" s="112" t="s">
        <v>181</v>
      </c>
      <c r="N56" s="113">
        <v>0</v>
      </c>
      <c r="O56" s="110">
        <f t="shared" si="3"/>
        <v>0</v>
      </c>
      <c r="P56" s="114">
        <v>0</v>
      </c>
      <c r="Q56" s="114">
        <v>0</v>
      </c>
      <c r="R56" s="115">
        <v>0</v>
      </c>
      <c r="S56" s="110">
        <v>0</v>
      </c>
      <c r="T56" s="116">
        <f t="shared" si="4"/>
        <v>0</v>
      </c>
      <c r="U56" s="118"/>
      <c r="V56" s="110">
        <v>0</v>
      </c>
      <c r="W56" s="110">
        <v>1.16852325536557E-6</v>
      </c>
      <c r="X56" s="157">
        <v>0</v>
      </c>
      <c r="Y56" s="120"/>
    </row>
    <row r="57" spans="1:25">
      <c r="A57" s="108">
        <v>700</v>
      </c>
      <c r="B57" s="108">
        <v>750</v>
      </c>
      <c r="C57" s="109">
        <v>0</v>
      </c>
      <c r="D57" s="109">
        <v>0</v>
      </c>
      <c r="E57" s="109">
        <v>0</v>
      </c>
      <c r="F57" s="109">
        <v>0</v>
      </c>
      <c r="G57" s="110">
        <v>0</v>
      </c>
      <c r="H57" s="110">
        <v>0</v>
      </c>
      <c r="I57" s="157">
        <v>0</v>
      </c>
      <c r="J57" s="157">
        <v>0</v>
      </c>
      <c r="L57" s="111" t="str">
        <f t="shared" si="1"/>
        <v>(700, 750]</v>
      </c>
      <c r="M57" s="112" t="s">
        <v>181</v>
      </c>
      <c r="N57" s="113">
        <v>0</v>
      </c>
      <c r="O57" s="110">
        <f t="shared" si="3"/>
        <v>0</v>
      </c>
      <c r="P57" s="114">
        <v>0</v>
      </c>
      <c r="Q57" s="114">
        <v>0</v>
      </c>
      <c r="R57" s="115">
        <v>0</v>
      </c>
      <c r="S57" s="110">
        <v>0</v>
      </c>
      <c r="T57" s="116">
        <f t="shared" si="4"/>
        <v>0</v>
      </c>
      <c r="U57" s="118"/>
      <c r="V57" s="110">
        <v>0</v>
      </c>
      <c r="W57" s="110"/>
      <c r="X57" s="157">
        <v>0</v>
      </c>
      <c r="Y57" s="120"/>
    </row>
    <row r="58" spans="1:25">
      <c r="A58" s="108">
        <v>750</v>
      </c>
      <c r="B58" s="108">
        <v>800</v>
      </c>
      <c r="C58" s="109">
        <v>0</v>
      </c>
      <c r="D58" s="109">
        <v>0</v>
      </c>
      <c r="E58" s="109">
        <v>0</v>
      </c>
      <c r="F58" s="109">
        <v>0</v>
      </c>
      <c r="G58" s="110">
        <v>0</v>
      </c>
      <c r="H58" s="110">
        <v>0</v>
      </c>
      <c r="I58" s="157">
        <v>0</v>
      </c>
      <c r="J58" s="157">
        <v>0</v>
      </c>
      <c r="L58" s="111" t="str">
        <f t="shared" si="1"/>
        <v>(750, 800]</v>
      </c>
      <c r="M58" s="112" t="s">
        <v>181</v>
      </c>
      <c r="N58" s="113">
        <v>0</v>
      </c>
      <c r="O58" s="110">
        <f t="shared" si="3"/>
        <v>0</v>
      </c>
      <c r="P58" s="114">
        <v>0</v>
      </c>
      <c r="Q58" s="114">
        <v>0</v>
      </c>
      <c r="R58" s="115">
        <v>0</v>
      </c>
      <c r="S58" s="110">
        <v>0</v>
      </c>
      <c r="T58" s="116">
        <f t="shared" si="4"/>
        <v>0</v>
      </c>
      <c r="U58" s="118"/>
      <c r="V58" s="110">
        <v>0</v>
      </c>
      <c r="W58" s="110">
        <v>3.5055697660967E-6</v>
      </c>
      <c r="X58" s="157">
        <v>0</v>
      </c>
      <c r="Y58" s="120"/>
    </row>
    <row r="59" spans="1:25">
      <c r="A59" s="108">
        <v>800</v>
      </c>
      <c r="B59" s="108">
        <v>850</v>
      </c>
      <c r="C59" s="109">
        <v>0</v>
      </c>
      <c r="D59" s="109">
        <v>0</v>
      </c>
      <c r="E59" s="109">
        <v>0</v>
      </c>
      <c r="F59" s="109">
        <v>0</v>
      </c>
      <c r="G59" s="110">
        <v>0</v>
      </c>
      <c r="H59" s="110">
        <v>0</v>
      </c>
      <c r="I59" s="157">
        <v>0</v>
      </c>
      <c r="J59" s="157">
        <v>0</v>
      </c>
      <c r="L59" s="111" t="str">
        <f t="shared" si="1"/>
        <v>(800, 850]</v>
      </c>
      <c r="M59" s="112" t="s">
        <v>181</v>
      </c>
      <c r="N59" s="113">
        <v>0</v>
      </c>
      <c r="O59" s="110">
        <f t="shared" si="3"/>
        <v>0</v>
      </c>
      <c r="P59" s="114">
        <v>0</v>
      </c>
      <c r="Q59" s="114">
        <v>0</v>
      </c>
      <c r="R59" s="115">
        <v>0</v>
      </c>
      <c r="S59" s="110">
        <v>0</v>
      </c>
      <c r="T59" s="116">
        <f t="shared" si="4"/>
        <v>0</v>
      </c>
      <c r="U59" s="118"/>
      <c r="V59" s="110">
        <v>0</v>
      </c>
      <c r="W59" s="110"/>
      <c r="X59" s="157">
        <v>0</v>
      </c>
      <c r="Y59" s="120"/>
    </row>
    <row r="60" spans="1:25">
      <c r="A60" s="108">
        <v>850</v>
      </c>
      <c r="B60" s="108">
        <v>900</v>
      </c>
      <c r="C60" s="109">
        <v>0</v>
      </c>
      <c r="D60" s="109">
        <v>0</v>
      </c>
      <c r="E60" s="109">
        <v>0</v>
      </c>
      <c r="F60" s="109">
        <v>0</v>
      </c>
      <c r="G60" s="110">
        <v>0</v>
      </c>
      <c r="H60" s="110">
        <v>0</v>
      </c>
      <c r="I60" s="157">
        <v>0</v>
      </c>
      <c r="J60" s="157">
        <v>0</v>
      </c>
      <c r="L60" s="111" t="str">
        <f t="shared" si="1"/>
        <v>(850, 900]</v>
      </c>
      <c r="M60" s="112" t="s">
        <v>181</v>
      </c>
      <c r="N60" s="113">
        <v>0</v>
      </c>
      <c r="O60" s="110">
        <f t="shared" si="3"/>
        <v>0</v>
      </c>
      <c r="P60" s="114">
        <v>0</v>
      </c>
      <c r="Q60" s="114">
        <v>0</v>
      </c>
      <c r="R60" s="115">
        <v>0</v>
      </c>
      <c r="S60" s="110">
        <v>0</v>
      </c>
      <c r="T60" s="116">
        <f t="shared" si="4"/>
        <v>0</v>
      </c>
      <c r="U60" s="118"/>
      <c r="V60" s="110">
        <v>0</v>
      </c>
      <c r="W60" s="110"/>
      <c r="X60" s="157">
        <v>0</v>
      </c>
      <c r="Y60" s="120"/>
    </row>
    <row r="61" spans="1:25">
      <c r="A61" s="108">
        <v>900</v>
      </c>
      <c r="B61" s="108">
        <v>950</v>
      </c>
      <c r="C61" s="109">
        <v>0</v>
      </c>
      <c r="D61" s="109">
        <v>0</v>
      </c>
      <c r="E61" s="109">
        <v>0</v>
      </c>
      <c r="F61" s="109">
        <v>0</v>
      </c>
      <c r="G61" s="110">
        <v>0</v>
      </c>
      <c r="H61" s="110">
        <v>0</v>
      </c>
      <c r="I61" s="157">
        <v>0</v>
      </c>
      <c r="J61" s="157">
        <v>0</v>
      </c>
      <c r="L61" s="111" t="str">
        <f t="shared" si="1"/>
        <v>(900, 950]</v>
      </c>
      <c r="M61" s="112" t="s">
        <v>181</v>
      </c>
      <c r="N61" s="113">
        <v>0</v>
      </c>
      <c r="O61" s="110">
        <f t="shared" si="3"/>
        <v>0</v>
      </c>
      <c r="P61" s="114">
        <v>0</v>
      </c>
      <c r="Q61" s="114">
        <v>0</v>
      </c>
      <c r="R61" s="115">
        <v>0</v>
      </c>
      <c r="S61" s="110">
        <v>0</v>
      </c>
      <c r="T61" s="116">
        <f t="shared" si="4"/>
        <v>0</v>
      </c>
      <c r="U61" s="118"/>
      <c r="V61" s="110">
        <v>0</v>
      </c>
      <c r="W61" s="110"/>
      <c r="X61" s="157">
        <v>0</v>
      </c>
      <c r="Y61" s="120"/>
    </row>
    <row r="62" spans="1:25">
      <c r="A62" s="108">
        <v>950</v>
      </c>
      <c r="B62" s="108">
        <v>1000</v>
      </c>
      <c r="C62" s="109">
        <v>0</v>
      </c>
      <c r="D62" s="109">
        <v>0</v>
      </c>
      <c r="E62" s="109">
        <v>0</v>
      </c>
      <c r="F62" s="109">
        <v>0</v>
      </c>
      <c r="G62" s="110">
        <v>0</v>
      </c>
      <c r="H62" s="110">
        <v>0</v>
      </c>
      <c r="I62" s="157">
        <v>0</v>
      </c>
      <c r="J62" s="157">
        <v>0</v>
      </c>
      <c r="L62" s="111" t="str">
        <f t="shared" si="1"/>
        <v>(950, 1000]</v>
      </c>
      <c r="M62" s="112" t="s">
        <v>181</v>
      </c>
      <c r="N62" s="113">
        <v>0</v>
      </c>
      <c r="O62" s="110">
        <f t="shared" si="3"/>
        <v>0</v>
      </c>
      <c r="P62" s="114">
        <v>0</v>
      </c>
      <c r="Q62" s="114">
        <v>0</v>
      </c>
      <c r="R62" s="115">
        <v>0</v>
      </c>
      <c r="S62" s="110">
        <v>0</v>
      </c>
      <c r="T62" s="116">
        <f t="shared" si="4"/>
        <v>0</v>
      </c>
      <c r="U62" s="118"/>
      <c r="V62" s="110">
        <v>0</v>
      </c>
      <c r="W62" s="110"/>
      <c r="X62" s="157">
        <v>0</v>
      </c>
      <c r="Y62" s="120"/>
    </row>
    <row r="63" spans="1:25">
      <c r="A63" s="108">
        <v>1000</v>
      </c>
      <c r="B63" s="108">
        <v>2000</v>
      </c>
      <c r="C63" s="109">
        <v>0</v>
      </c>
      <c r="D63" s="109">
        <v>0</v>
      </c>
      <c r="E63" s="109">
        <v>0</v>
      </c>
      <c r="F63" s="109">
        <v>0</v>
      </c>
      <c r="G63" s="110">
        <v>0</v>
      </c>
      <c r="H63" s="110">
        <v>0</v>
      </c>
      <c r="I63" s="157">
        <v>0</v>
      </c>
      <c r="J63" s="157">
        <v>0</v>
      </c>
      <c r="L63" s="111" t="str">
        <f t="shared" si="1"/>
        <v>(1000, 2000]</v>
      </c>
      <c r="M63" s="112" t="s">
        <v>181</v>
      </c>
      <c r="N63" s="113">
        <v>0</v>
      </c>
      <c r="O63" s="110">
        <f t="shared" si="3"/>
        <v>0</v>
      </c>
      <c r="P63" s="114">
        <v>0</v>
      </c>
      <c r="Q63" s="114">
        <v>0</v>
      </c>
      <c r="R63" s="115">
        <v>0</v>
      </c>
      <c r="S63" s="110">
        <v>0</v>
      </c>
      <c r="T63" s="116">
        <f t="shared" si="4"/>
        <v>0</v>
      </c>
      <c r="U63" s="118"/>
      <c r="V63" s="110">
        <v>0</v>
      </c>
      <c r="W63" s="110">
        <v>7.0111395321934E-6</v>
      </c>
      <c r="X63" s="157">
        <v>0</v>
      </c>
      <c r="Y63" s="120"/>
    </row>
    <row r="64" spans="1:25">
      <c r="A64" s="108">
        <v>2000</v>
      </c>
      <c r="B64" s="108">
        <v>3000</v>
      </c>
      <c r="C64" s="109">
        <v>0</v>
      </c>
      <c r="D64" s="109">
        <v>0</v>
      </c>
      <c r="E64" s="109">
        <v>0</v>
      </c>
      <c r="F64" s="109">
        <v>0</v>
      </c>
      <c r="G64" s="110">
        <v>0</v>
      </c>
      <c r="H64" s="110">
        <v>0</v>
      </c>
      <c r="I64" s="157">
        <v>0</v>
      </c>
      <c r="J64" s="157">
        <v>0</v>
      </c>
      <c r="L64" s="111" t="str">
        <f t="shared" si="1"/>
        <v>(2000, 3000]</v>
      </c>
      <c r="M64" s="112" t="s">
        <v>181</v>
      </c>
      <c r="N64" s="113">
        <v>0</v>
      </c>
      <c r="O64" s="110">
        <f t="shared" si="3"/>
        <v>0</v>
      </c>
      <c r="P64" s="114">
        <v>0</v>
      </c>
      <c r="Q64" s="114">
        <v>0</v>
      </c>
      <c r="R64" s="115">
        <v>0</v>
      </c>
      <c r="S64" s="110">
        <v>0</v>
      </c>
      <c r="T64" s="116">
        <f t="shared" si="4"/>
        <v>0</v>
      </c>
      <c r="U64" s="118"/>
      <c r="V64" s="110">
        <v>0</v>
      </c>
      <c r="W64" s="110">
        <v>1.16852325536557E-6</v>
      </c>
      <c r="X64" s="157">
        <v>0</v>
      </c>
      <c r="Y64" s="120"/>
    </row>
    <row r="65" spans="1:25">
      <c r="A65" s="108">
        <v>3000</v>
      </c>
      <c r="B65" s="108">
        <v>4000</v>
      </c>
      <c r="C65" s="109">
        <v>0</v>
      </c>
      <c r="D65" s="109">
        <v>0</v>
      </c>
      <c r="E65" s="109">
        <v>0</v>
      </c>
      <c r="F65" s="109">
        <v>0</v>
      </c>
      <c r="G65" s="110">
        <v>0</v>
      </c>
      <c r="H65" s="110">
        <v>0</v>
      </c>
      <c r="I65" s="157">
        <v>0</v>
      </c>
      <c r="J65" s="157">
        <v>0</v>
      </c>
      <c r="L65" s="111" t="str">
        <f t="shared" si="1"/>
        <v>(3000, 4000]</v>
      </c>
      <c r="M65" s="112" t="s">
        <v>181</v>
      </c>
      <c r="N65" s="113">
        <v>0</v>
      </c>
      <c r="O65" s="110">
        <f t="shared" si="3"/>
        <v>0</v>
      </c>
      <c r="P65" s="114">
        <v>0</v>
      </c>
      <c r="Q65" s="114">
        <v>0</v>
      </c>
      <c r="R65" s="115">
        <v>0</v>
      </c>
      <c r="S65" s="110">
        <v>0</v>
      </c>
      <c r="T65" s="116">
        <f t="shared" si="4"/>
        <v>0</v>
      </c>
      <c r="U65" s="118"/>
      <c r="V65" s="110">
        <v>0</v>
      </c>
      <c r="W65" s="110">
        <v>2.3370465107311298E-6</v>
      </c>
      <c r="X65" s="157">
        <v>0</v>
      </c>
      <c r="Y65" s="120"/>
    </row>
    <row r="66" spans="1:25">
      <c r="A66" s="108">
        <v>4000</v>
      </c>
      <c r="B66" s="108">
        <v>5000</v>
      </c>
      <c r="C66" s="109">
        <v>0</v>
      </c>
      <c r="D66" s="109">
        <v>0</v>
      </c>
      <c r="E66" s="109">
        <v>0</v>
      </c>
      <c r="F66" s="109">
        <v>0</v>
      </c>
      <c r="G66" s="110">
        <v>0</v>
      </c>
      <c r="H66" s="110">
        <v>0</v>
      </c>
      <c r="I66" s="157">
        <v>0</v>
      </c>
      <c r="J66" s="157">
        <v>0</v>
      </c>
      <c r="L66" s="111" t="str">
        <f t="shared" si="1"/>
        <v>(4000, 5000]</v>
      </c>
      <c r="M66" s="112" t="s">
        <v>181</v>
      </c>
      <c r="N66" s="113">
        <v>0</v>
      </c>
      <c r="O66" s="110">
        <f t="shared" si="3"/>
        <v>0</v>
      </c>
      <c r="P66" s="114">
        <v>0</v>
      </c>
      <c r="Q66" s="114">
        <v>0</v>
      </c>
      <c r="R66" s="115">
        <v>0</v>
      </c>
      <c r="S66" s="110">
        <v>0</v>
      </c>
      <c r="T66" s="116">
        <f t="shared" si="4"/>
        <v>0</v>
      </c>
      <c r="U66" s="118"/>
      <c r="V66" s="110">
        <v>0</v>
      </c>
      <c r="W66" s="110"/>
      <c r="X66" s="157">
        <v>0</v>
      </c>
      <c r="Y66" s="120"/>
    </row>
    <row r="67" spans="1:25">
      <c r="A67" s="108">
        <v>5000</v>
      </c>
      <c r="B67" s="108">
        <v>6000</v>
      </c>
      <c r="C67" s="109">
        <v>0</v>
      </c>
      <c r="D67" s="109">
        <v>0</v>
      </c>
      <c r="E67" s="109">
        <v>0</v>
      </c>
      <c r="F67" s="109">
        <v>0</v>
      </c>
      <c r="G67" s="110">
        <v>0</v>
      </c>
      <c r="H67" s="110">
        <v>0</v>
      </c>
      <c r="I67" s="157">
        <v>0</v>
      </c>
      <c r="J67" s="157">
        <v>0</v>
      </c>
      <c r="L67" s="111" t="str">
        <f t="shared" si="1"/>
        <v>(5000, 6000]</v>
      </c>
      <c r="M67" s="112" t="s">
        <v>181</v>
      </c>
      <c r="N67" s="113">
        <v>0</v>
      </c>
      <c r="O67" s="110">
        <f t="shared" si="3"/>
        <v>0</v>
      </c>
      <c r="P67" s="114">
        <v>0</v>
      </c>
      <c r="Q67" s="114">
        <v>0</v>
      </c>
      <c r="R67" s="115">
        <v>0</v>
      </c>
      <c r="S67" s="110">
        <v>0</v>
      </c>
      <c r="T67" s="116">
        <f t="shared" si="4"/>
        <v>0</v>
      </c>
      <c r="U67" s="118"/>
      <c r="V67" s="110">
        <v>0</v>
      </c>
      <c r="W67" s="110"/>
      <c r="X67" s="157">
        <v>0</v>
      </c>
      <c r="Y67" s="120"/>
    </row>
    <row r="68" spans="1:25">
      <c r="A68" s="108">
        <v>6000</v>
      </c>
      <c r="B68" s="108">
        <v>7000</v>
      </c>
      <c r="C68" s="109">
        <v>0</v>
      </c>
      <c r="D68" s="109">
        <v>0</v>
      </c>
      <c r="E68" s="109">
        <v>0</v>
      </c>
      <c r="F68" s="109">
        <v>0</v>
      </c>
      <c r="G68" s="110">
        <v>0</v>
      </c>
      <c r="H68" s="110">
        <v>0</v>
      </c>
      <c r="I68" s="157">
        <v>0</v>
      </c>
      <c r="J68" s="157">
        <v>0</v>
      </c>
      <c r="L68" s="111" t="str">
        <f t="shared" si="1"/>
        <v>(6000, 7000]</v>
      </c>
      <c r="M68" s="112" t="s">
        <v>181</v>
      </c>
      <c r="N68" s="113">
        <v>0</v>
      </c>
      <c r="O68" s="110">
        <f t="shared" si="3"/>
        <v>0</v>
      </c>
      <c r="P68" s="114">
        <v>0</v>
      </c>
      <c r="Q68" s="114">
        <v>0</v>
      </c>
      <c r="R68" s="115">
        <v>0</v>
      </c>
      <c r="S68" s="110">
        <v>0</v>
      </c>
      <c r="T68" s="116">
        <f t="shared" si="4"/>
        <v>0</v>
      </c>
      <c r="U68" s="118"/>
      <c r="V68" s="110">
        <v>0</v>
      </c>
      <c r="W68" s="110"/>
      <c r="X68" s="157">
        <v>0</v>
      </c>
      <c r="Y68" s="120"/>
    </row>
    <row r="69" spans="1:25">
      <c r="A69" s="108">
        <v>7000</v>
      </c>
      <c r="B69" s="108">
        <v>8000</v>
      </c>
      <c r="C69" s="109">
        <v>0</v>
      </c>
      <c r="D69" s="109">
        <v>0</v>
      </c>
      <c r="E69" s="109">
        <v>0</v>
      </c>
      <c r="F69" s="109">
        <v>0</v>
      </c>
      <c r="G69" s="110">
        <v>0</v>
      </c>
      <c r="H69" s="110">
        <v>0</v>
      </c>
      <c r="I69" s="157">
        <v>0</v>
      </c>
      <c r="J69" s="157">
        <v>0</v>
      </c>
      <c r="L69" s="111" t="str">
        <f t="shared" si="1"/>
        <v>(7000, 8000]</v>
      </c>
      <c r="M69" s="112" t="s">
        <v>181</v>
      </c>
      <c r="N69" s="113">
        <v>0</v>
      </c>
      <c r="O69" s="110">
        <f>_xlfn.XLOOKUP(M69, $G$17:$H$17, G69:H69)</f>
        <v>0</v>
      </c>
      <c r="P69" s="114">
        <v>0</v>
      </c>
      <c r="Q69" s="114">
        <v>0</v>
      </c>
      <c r="R69" s="115">
        <v>0</v>
      </c>
      <c r="S69" s="110">
        <v>0</v>
      </c>
      <c r="T69" s="116">
        <f t="shared" si="4"/>
        <v>0</v>
      </c>
      <c r="U69" s="118"/>
      <c r="V69" s="110">
        <v>0</v>
      </c>
      <c r="W69" s="110"/>
      <c r="X69" s="157">
        <v>0</v>
      </c>
      <c r="Y69" s="120"/>
    </row>
    <row r="70" spans="1:25">
      <c r="A70" s="108">
        <v>8000</v>
      </c>
      <c r="B70" s="108">
        <v>9000</v>
      </c>
      <c r="C70" s="109">
        <v>0</v>
      </c>
      <c r="D70" s="109">
        <v>0</v>
      </c>
      <c r="E70" s="109">
        <v>0</v>
      </c>
      <c r="F70" s="109">
        <v>0</v>
      </c>
      <c r="G70" s="110">
        <v>0</v>
      </c>
      <c r="H70" s="110">
        <v>0</v>
      </c>
      <c r="I70" s="157">
        <v>0</v>
      </c>
      <c r="J70" s="157">
        <v>0</v>
      </c>
      <c r="L70" s="111" t="str">
        <f t="shared" si="1"/>
        <v>(8000, 9000]</v>
      </c>
      <c r="M70" s="112" t="s">
        <v>181</v>
      </c>
      <c r="N70" s="113">
        <v>0</v>
      </c>
      <c r="O70" s="110">
        <f>_xlfn.XLOOKUP(M70, $G$17:$H$17, G70:H70)</f>
        <v>0</v>
      </c>
      <c r="P70" s="114">
        <v>0</v>
      </c>
      <c r="Q70" s="114">
        <v>0</v>
      </c>
      <c r="R70" s="115">
        <v>0</v>
      </c>
      <c r="S70" s="110">
        <v>0</v>
      </c>
      <c r="T70" s="116">
        <f t="shared" si="4"/>
        <v>0</v>
      </c>
      <c r="U70" s="118"/>
      <c r="V70" s="110">
        <v>0</v>
      </c>
      <c r="W70" s="110"/>
      <c r="X70" s="157">
        <v>0</v>
      </c>
      <c r="Y70" s="120"/>
    </row>
    <row r="71" spans="1:25">
      <c r="A71" s="108">
        <v>9000</v>
      </c>
      <c r="B71" s="108">
        <v>10000</v>
      </c>
      <c r="C71" s="109">
        <v>0</v>
      </c>
      <c r="D71" s="109">
        <v>0</v>
      </c>
      <c r="E71" s="109">
        <v>0</v>
      </c>
      <c r="F71" s="109">
        <v>0</v>
      </c>
      <c r="G71" s="110">
        <v>0</v>
      </c>
      <c r="H71" s="110">
        <v>0</v>
      </c>
      <c r="I71" s="157">
        <v>0</v>
      </c>
      <c r="J71" s="157">
        <v>0</v>
      </c>
      <c r="L71" s="111" t="str">
        <f t="shared" si="1"/>
        <v>(9000, 10000]</v>
      </c>
      <c r="M71" s="112" t="s">
        <v>181</v>
      </c>
      <c r="N71" s="113">
        <v>0</v>
      </c>
      <c r="O71" s="110">
        <f>_xlfn.XLOOKUP(M71, $G$17:$H$17, G71:H71)</f>
        <v>0</v>
      </c>
      <c r="P71" s="114">
        <v>0</v>
      </c>
      <c r="Q71" s="114">
        <v>0</v>
      </c>
      <c r="R71" s="115">
        <v>0</v>
      </c>
      <c r="S71" s="110">
        <v>0</v>
      </c>
      <c r="T71" s="116">
        <f t="shared" si="4"/>
        <v>0</v>
      </c>
      <c r="U71" s="118"/>
      <c r="V71" s="110">
        <v>0</v>
      </c>
      <c r="W71" s="110"/>
      <c r="X71" s="157">
        <v>0</v>
      </c>
      <c r="Y71" s="120"/>
    </row>
    <row r="72" spans="1:25">
      <c r="A72" s="108">
        <v>10000</v>
      </c>
      <c r="B72" s="108">
        <v>20000</v>
      </c>
      <c r="C72" s="109">
        <v>0</v>
      </c>
      <c r="D72" s="109">
        <v>0</v>
      </c>
      <c r="E72" s="109">
        <v>0</v>
      </c>
      <c r="F72" s="109">
        <v>0</v>
      </c>
      <c r="G72" s="110">
        <v>0</v>
      </c>
      <c r="H72" s="110">
        <v>0</v>
      </c>
      <c r="I72" s="157">
        <v>0</v>
      </c>
      <c r="J72" s="157">
        <v>0</v>
      </c>
      <c r="L72" s="111" t="str">
        <f t="shared" si="1"/>
        <v>(10000, 20000]</v>
      </c>
      <c r="M72" s="112" t="s">
        <v>181</v>
      </c>
      <c r="N72" s="113">
        <v>0</v>
      </c>
      <c r="O72" s="110">
        <f>_xlfn.XLOOKUP(M72, $G$17:$H$17, G72:H72)</f>
        <v>0</v>
      </c>
      <c r="P72" s="114">
        <v>0</v>
      </c>
      <c r="Q72" s="114">
        <v>0</v>
      </c>
      <c r="R72" s="115">
        <v>0</v>
      </c>
      <c r="S72" s="110">
        <v>0</v>
      </c>
      <c r="T72" s="116">
        <f t="shared" si="4"/>
        <v>0</v>
      </c>
      <c r="U72" s="118"/>
      <c r="V72" s="110">
        <v>0</v>
      </c>
      <c r="W72" s="110"/>
      <c r="X72" s="157">
        <v>0</v>
      </c>
      <c r="Y72" s="120"/>
    </row>
    <row r="73" spans="1:25">
      <c r="A73" s="108">
        <v>20000</v>
      </c>
      <c r="B73" s="108">
        <v>30000</v>
      </c>
      <c r="C73" s="109">
        <v>0</v>
      </c>
      <c r="D73" s="109">
        <v>0</v>
      </c>
      <c r="E73" s="109">
        <v>0</v>
      </c>
      <c r="F73" s="109">
        <v>0</v>
      </c>
      <c r="G73" s="110">
        <v>0</v>
      </c>
      <c r="H73" s="110">
        <v>0</v>
      </c>
      <c r="I73" s="157">
        <v>0</v>
      </c>
      <c r="J73" s="157">
        <v>0</v>
      </c>
      <c r="L73" s="111" t="str">
        <f t="shared" si="1"/>
        <v>(20000, 30000]</v>
      </c>
      <c r="M73" s="112" t="s">
        <v>181</v>
      </c>
      <c r="N73" s="113">
        <v>0</v>
      </c>
      <c r="O73" s="110">
        <f>_xlfn.XLOOKUP(M73, $G$17:$H$17, G73:H73)</f>
        <v>0</v>
      </c>
      <c r="P73" s="114">
        <v>0</v>
      </c>
      <c r="Q73" s="114">
        <v>0</v>
      </c>
      <c r="R73" s="115">
        <v>0</v>
      </c>
      <c r="S73" s="110">
        <v>0</v>
      </c>
      <c r="T73" s="116">
        <f t="shared" si="4"/>
        <v>0</v>
      </c>
      <c r="U73" s="118"/>
      <c r="V73" s="110">
        <v>0</v>
      </c>
      <c r="W73" s="110"/>
      <c r="X73" s="157">
        <v>0</v>
      </c>
      <c r="Y73" s="120"/>
    </row>
    <row r="74" spans="1:25">
      <c r="A74" s="108">
        <v>30000</v>
      </c>
      <c r="B74" s="108">
        <v>40000</v>
      </c>
      <c r="C74" s="109">
        <v>0</v>
      </c>
      <c r="D74" s="109">
        <v>0</v>
      </c>
      <c r="E74" s="109">
        <v>0</v>
      </c>
      <c r="F74" s="109">
        <v>0</v>
      </c>
      <c r="G74" s="110">
        <v>0</v>
      </c>
      <c r="H74" s="110">
        <v>0</v>
      </c>
      <c r="I74" s="157">
        <v>0</v>
      </c>
      <c r="J74" s="157">
        <v>0</v>
      </c>
      <c r="L74" s="111" t="str">
        <f t="shared" si="1"/>
        <v>(30000, 40000]</v>
      </c>
      <c r="M74" s="112" t="s">
        <v>181</v>
      </c>
      <c r="N74" s="113">
        <v>0</v>
      </c>
      <c r="O74" s="110">
        <f>_xlfn.SINGLE(_xlfn.XLOOKUP(M74, $G$17:$H$17, G74:H74))</f>
        <v>0</v>
      </c>
      <c r="P74" s="114">
        <v>0</v>
      </c>
      <c r="Q74" s="114">
        <v>0</v>
      </c>
      <c r="R74" s="115">
        <v>0</v>
      </c>
      <c r="S74" s="110">
        <v>0</v>
      </c>
      <c r="T74" s="116">
        <f t="shared" si="4"/>
        <v>0</v>
      </c>
      <c r="U74" s="118"/>
      <c r="V74" s="110">
        <v>0</v>
      </c>
      <c r="W74" s="110"/>
      <c r="X74" s="157">
        <v>0</v>
      </c>
      <c r="Y74" s="120"/>
    </row>
    <row r="75" spans="1:25">
      <c r="A75" s="108" t="s">
        <v>188</v>
      </c>
      <c r="B75" s="132">
        <f>C75/C76</f>
        <v>3.3007800000000001E-3</v>
      </c>
      <c r="C75" s="109">
        <v>330078</v>
      </c>
      <c r="D75" s="109">
        <v>0</v>
      </c>
      <c r="E75" s="109">
        <v>825830650</v>
      </c>
      <c r="F75" s="109">
        <v>0</v>
      </c>
      <c r="G75" s="110"/>
      <c r="H75" s="110"/>
      <c r="I75" s="157">
        <f>E75/C75/$B$3</f>
        <v>5.0038515138845971</v>
      </c>
      <c r="J75" s="157"/>
      <c r="L75" s="111" t="s">
        <v>188</v>
      </c>
      <c r="M75" s="112" t="s">
        <v>180</v>
      </c>
      <c r="N75" s="113">
        <v>0.60589999999999999</v>
      </c>
      <c r="O75" s="110">
        <f>B75</f>
        <v>3.3007800000000001E-3</v>
      </c>
      <c r="P75" s="110">
        <v>1.999942602E-3</v>
      </c>
      <c r="Q75" s="110">
        <f>P75</f>
        <v>1.999942602E-3</v>
      </c>
      <c r="R75" s="115">
        <v>1999942</v>
      </c>
      <c r="S75" s="110">
        <v>1.9999420000000002E-3</v>
      </c>
      <c r="T75" s="116">
        <f t="shared" si="4"/>
        <v>1.000741280438139E-2</v>
      </c>
      <c r="U75" s="118"/>
      <c r="V75" s="110">
        <v>1.9999420000000002E-3</v>
      </c>
      <c r="W75" s="110"/>
      <c r="X75" s="157">
        <v>0</v>
      </c>
      <c r="Y75" s="119"/>
    </row>
    <row r="76" spans="1:25">
      <c r="A76" s="122">
        <v>1E-3</v>
      </c>
      <c r="C76" s="1">
        <v>100000000</v>
      </c>
      <c r="R76" s="136"/>
    </row>
    <row r="77" spans="1:25">
      <c r="B77" s="38" t="s">
        <v>291</v>
      </c>
      <c r="C77" s="145">
        <v>10000000</v>
      </c>
      <c r="E77" s="145">
        <v>16571487025</v>
      </c>
    </row>
    <row r="78" spans="1:25" s="127" customFormat="1">
      <c r="A78" s="188" t="s">
        <v>293</v>
      </c>
      <c r="B78" s="188"/>
      <c r="C78" s="188"/>
      <c r="D78" s="188"/>
      <c r="E78" s="188"/>
      <c r="F78" s="188"/>
      <c r="G78" s="123"/>
      <c r="H78" s="123"/>
      <c r="I78" s="123"/>
      <c r="J78" s="123"/>
      <c r="K78" s="124"/>
      <c r="L78" s="125"/>
      <c r="M78" s="124"/>
      <c r="N78" s="126"/>
      <c r="O78" s="126"/>
      <c r="P78" s="124"/>
      <c r="Q78" s="124"/>
      <c r="R78" s="124"/>
      <c r="S78" s="124"/>
      <c r="T78" s="124"/>
      <c r="U78" s="124"/>
      <c r="V78" s="126"/>
      <c r="W78" s="126"/>
      <c r="X78" s="162"/>
      <c r="Y78" s="124"/>
    </row>
    <row r="79" spans="1:25">
      <c r="B79" s="128"/>
      <c r="N79" s="122"/>
      <c r="O79" s="37"/>
    </row>
    <row r="80" spans="1:25">
      <c r="B80" s="128"/>
      <c r="N80" s="122"/>
      <c r="O80" s="37"/>
      <c r="W80" s="144"/>
    </row>
    <row r="81" spans="1:25" ht="16.2" customHeight="1">
      <c r="A81" s="181" t="s">
        <v>172</v>
      </c>
      <c r="B81" s="181" t="s">
        <v>173</v>
      </c>
      <c r="C81" s="189" t="s">
        <v>174</v>
      </c>
      <c r="D81" s="190"/>
      <c r="E81" s="189" t="s">
        <v>175</v>
      </c>
      <c r="F81" s="190"/>
      <c r="G81" s="189" t="s">
        <v>176</v>
      </c>
      <c r="H81" s="190"/>
      <c r="I81" s="186" t="s">
        <v>298</v>
      </c>
      <c r="J81" s="186"/>
      <c r="L81" s="186" t="s">
        <v>178</v>
      </c>
      <c r="M81" s="186" t="s">
        <v>300</v>
      </c>
      <c r="N81" s="186" t="s">
        <v>182</v>
      </c>
      <c r="O81" s="186" t="s">
        <v>183</v>
      </c>
      <c r="P81" s="186" t="s">
        <v>184</v>
      </c>
      <c r="Q81" s="186" t="s">
        <v>185</v>
      </c>
      <c r="R81" s="186" t="s">
        <v>186</v>
      </c>
      <c r="S81" s="186" t="s">
        <v>187</v>
      </c>
      <c r="T81" s="186" t="s">
        <v>177</v>
      </c>
      <c r="V81" s="187" t="s">
        <v>302</v>
      </c>
      <c r="W81" s="187" t="s">
        <v>303</v>
      </c>
      <c r="X81" s="185" t="s">
        <v>304</v>
      </c>
      <c r="Y81" s="121"/>
    </row>
    <row r="82" spans="1:25">
      <c r="A82" s="182"/>
      <c r="B82" s="182"/>
      <c r="C82" s="45" t="s">
        <v>180</v>
      </c>
      <c r="D82" s="45" t="s">
        <v>181</v>
      </c>
      <c r="E82" s="45" t="s">
        <v>180</v>
      </c>
      <c r="F82" s="45" t="s">
        <v>181</v>
      </c>
      <c r="G82" s="45" t="s">
        <v>180</v>
      </c>
      <c r="H82" s="45" t="s">
        <v>181</v>
      </c>
      <c r="I82" s="45" t="s">
        <v>180</v>
      </c>
      <c r="J82" s="45" t="s">
        <v>181</v>
      </c>
      <c r="L82" s="186"/>
      <c r="M82" s="186"/>
      <c r="N82" s="186"/>
      <c r="O82" s="186"/>
      <c r="P82" s="186"/>
      <c r="Q82" s="186"/>
      <c r="R82" s="186"/>
      <c r="S82" s="186"/>
      <c r="T82" s="186"/>
      <c r="V82" s="187"/>
      <c r="W82" s="187"/>
      <c r="X82" s="185"/>
      <c r="Y82" s="121"/>
    </row>
    <row r="83" spans="1:25">
      <c r="A83" s="108">
        <v>-1</v>
      </c>
      <c r="B83" s="108">
        <v>0</v>
      </c>
      <c r="C83" s="133" cm="1">
        <f t="array" ref="C83:F140">C18:F75</f>
        <v>55325589</v>
      </c>
      <c r="D83" s="133">
        <v>56174458</v>
      </c>
      <c r="E83" s="133">
        <v>0</v>
      </c>
      <c r="F83" s="133">
        <v>0</v>
      </c>
      <c r="G83" s="110" cm="1">
        <f t="array" ref="G83:G139">_xlfn.LET(_xlpm.x, C83:C139, _xlpm.x/SUM(_xlpm.x))</f>
        <v>0.55508811374408418</v>
      </c>
      <c r="H83" s="110" cm="1">
        <f t="array" ref="H83:H139">_xlfn.LET(_xlpm.x, D83:D139, _xlpm.x/SUM(_xlpm.x))</f>
        <v>0.56355133120335121</v>
      </c>
      <c r="I83" s="157" cm="1">
        <f t="array" ref="I83:I139">_xlfn.LET(_xlpm.x, E83:E139/C83:C139/$B$3, IFERROR(_xlpm.x, 0))</f>
        <v>0</v>
      </c>
      <c r="J83" s="157" cm="1">
        <f t="array" ref="J83:J139">_xlfn.LET(_xlpm.x, F83:F139/D83:D139/$B$3, IFERROR(_xlpm.x, 0))</f>
        <v>0</v>
      </c>
      <c r="L83" s="111" t="str">
        <f>"("&amp;$A83&amp;", "&amp;$B83&amp;"]"</f>
        <v>(-1, 0]</v>
      </c>
      <c r="M83" s="112" t="s">
        <v>181</v>
      </c>
      <c r="N83" s="113">
        <v>1</v>
      </c>
      <c r="O83" s="110">
        <f t="shared" ref="O83:O114" si="5">_xlfn.SINGLE(_xlfn.XLOOKUP(M83, $G$17:$H$17, G83:H83))</f>
        <v>0.56355133120335121</v>
      </c>
      <c r="P83" s="114" cm="1">
        <f t="array" ref="P83:P140">O83:O140*N83:N140</f>
        <v>0.56355133120335121</v>
      </c>
      <c r="Q83" s="114" cm="1">
        <f t="array" ref="Q83:Q139">P83:P139/SUM(_xlfn.ANCHORARRAY(P83))</f>
        <v>0.60478582024644911</v>
      </c>
      <c r="R83" s="154">
        <f>$B$2-SUM(_xlfn.ANCHORARRAY(R84))</f>
        <v>605126242</v>
      </c>
      <c r="S83" s="110" cm="1">
        <f t="array" ref="S83:S140">_xlfn.LET(_xlpm.x, R83:R140, _xlpm.x/SUM(_xlpm.x))</f>
        <v>0.60512624199999998</v>
      </c>
      <c r="T83" s="116">
        <f>_xlfn.LET(_xlpm.x, _xlfn.XLOOKUP(M83, $I$17:$J$17, I83:J83), IF(ISERROR(_xlpm.x), 0, _xlpm.x) * S83)/Overview!$B$7</f>
        <v>0</v>
      </c>
      <c r="U83" s="118"/>
      <c r="V83" s="110" cm="1">
        <f t="array" ref="V83:V140">_xlfn.LET(_xlpm.x, R83:R140, _xlpm.x/SUM(_xlpm.x))</f>
        <v>0.60512624199999998</v>
      </c>
      <c r="W83" s="110">
        <v>0.56957506599999996</v>
      </c>
      <c r="X83" s="163" cm="1">
        <f t="array" ref="X83:X140">_xlfn.LET(_xlpm.x, ROUND(W83:W140/_xlfn.ANCHORARRAY(V83), 2), IFERROR(_xlpm.x, 0))</f>
        <v>0.94</v>
      </c>
    </row>
    <row r="84" spans="1:25" ht="15.6" customHeight="1">
      <c r="A84" s="108">
        <v>0</v>
      </c>
      <c r="B84" s="108">
        <v>1</v>
      </c>
      <c r="C84" s="133">
        <v>24069989</v>
      </c>
      <c r="D84" s="133">
        <v>14293217</v>
      </c>
      <c r="E84" s="133">
        <v>6484275025</v>
      </c>
      <c r="F84" s="133">
        <v>3231900200</v>
      </c>
      <c r="G84" s="110">
        <v>0.24149701852881955</v>
      </c>
      <c r="H84" s="110">
        <v>0.14339188581985732</v>
      </c>
      <c r="I84" s="157">
        <v>0.53878504265207594</v>
      </c>
      <c r="J84" s="157">
        <v>0.45222852210247699</v>
      </c>
      <c r="L84" s="111" t="str">
        <f t="shared" ref="L84:L139" si="6">"("&amp;$A84&amp;", "&amp;$B84&amp;"]"</f>
        <v>(0, 1]</v>
      </c>
      <c r="M84" s="112" t="s">
        <v>181</v>
      </c>
      <c r="N84" s="113">
        <v>1.4</v>
      </c>
      <c r="O84" s="110">
        <f t="shared" si="5"/>
        <v>0.14339188581985732</v>
      </c>
      <c r="P84" s="114">
        <v>0.20074864014780022</v>
      </c>
      <c r="Q84" s="114">
        <v>0.21543721800088728</v>
      </c>
      <c r="R84" s="115" cm="1">
        <f t="array" ref="R84:R140">INT(Q84:Q140*$B$2)</f>
        <v>215437218</v>
      </c>
      <c r="S84" s="110">
        <v>0.21543721800000001</v>
      </c>
      <c r="T84" s="116">
        <f>_xlfn.LET(_xlpm.x, _xlfn.XLOOKUP(M84, $I$17:$J$17, I84:J84), IF(ISERROR(_xlpm.x), 0, _xlpm.x) * S84)/Overview!$B$7</f>
        <v>7.7941483761607339E-2</v>
      </c>
      <c r="U84" s="118"/>
      <c r="V84" s="110">
        <v>0.21543721800000001</v>
      </c>
      <c r="W84" s="110">
        <v>0.22958295000000001</v>
      </c>
      <c r="X84" s="163">
        <v>1.07</v>
      </c>
    </row>
    <row r="85" spans="1:25">
      <c r="A85" s="108">
        <v>1</v>
      </c>
      <c r="B85" s="108">
        <v>2</v>
      </c>
      <c r="C85" s="133">
        <v>10599327</v>
      </c>
      <c r="D85" s="133">
        <v>7577504</v>
      </c>
      <c r="E85" s="133">
        <v>7916648100</v>
      </c>
      <c r="F85" s="133">
        <v>6307987850</v>
      </c>
      <c r="G85" s="110">
        <v>0.10634428910258403</v>
      </c>
      <c r="H85" s="110">
        <v>7.6018756894792275E-2</v>
      </c>
      <c r="I85" s="157">
        <v>1.4938020310157429</v>
      </c>
      <c r="J85" s="157">
        <v>1.6649249805740782</v>
      </c>
      <c r="L85" s="111" t="str">
        <f t="shared" si="6"/>
        <v>(1, 2]</v>
      </c>
      <c r="M85" s="112" t="s">
        <v>181</v>
      </c>
      <c r="N85" s="113">
        <v>0.73</v>
      </c>
      <c r="O85" s="110">
        <f t="shared" si="5"/>
        <v>7.6018756894792275E-2</v>
      </c>
      <c r="P85" s="114">
        <v>5.5493692533198358E-2</v>
      </c>
      <c r="Q85" s="114">
        <v>5.9554110688604188E-2</v>
      </c>
      <c r="R85" s="115">
        <v>59554110</v>
      </c>
      <c r="S85" s="110">
        <v>5.955411E-2</v>
      </c>
      <c r="T85" s="116">
        <f>_xlfn.LET(_xlpm.x, _xlfn.XLOOKUP(M85, $I$17:$J$17, I85:J85), IF(ISERROR(_xlpm.x), 0, _xlpm.x) * S85)/Overview!$B$7</f>
        <v>7.9322500347885211E-2</v>
      </c>
      <c r="U85" s="118"/>
      <c r="V85" s="110">
        <v>5.955411E-2</v>
      </c>
      <c r="W85" s="110">
        <v>8.5959578999999994E-2</v>
      </c>
      <c r="X85" s="163">
        <v>1.44</v>
      </c>
    </row>
    <row r="86" spans="1:25">
      <c r="A86" s="108">
        <v>2</v>
      </c>
      <c r="B86" s="108">
        <v>3</v>
      </c>
      <c r="C86" s="133">
        <v>4317872</v>
      </c>
      <c r="D86" s="133">
        <v>8212762</v>
      </c>
      <c r="E86" s="133">
        <v>5365074350</v>
      </c>
      <c r="F86" s="133">
        <v>10557718000</v>
      </c>
      <c r="G86" s="110">
        <v>4.3321715451929421E-2</v>
      </c>
      <c r="H86" s="110">
        <v>8.2391768834802065E-2</v>
      </c>
      <c r="I86" s="157">
        <v>2.4850548371975822</v>
      </c>
      <c r="J86" s="157">
        <v>2.5710517363099039</v>
      </c>
      <c r="L86" s="111" t="str">
        <f t="shared" si="6"/>
        <v>(2, 3]</v>
      </c>
      <c r="M86" s="112" t="s">
        <v>181</v>
      </c>
      <c r="N86" s="113">
        <v>0.44</v>
      </c>
      <c r="O86" s="110">
        <f t="shared" si="5"/>
        <v>8.2391768834802065E-2</v>
      </c>
      <c r="P86" s="114">
        <v>3.6252378287312911E-2</v>
      </c>
      <c r="Q86" s="114">
        <v>3.890492866295038E-2</v>
      </c>
      <c r="R86" s="115">
        <v>38904928</v>
      </c>
      <c r="S86" s="110">
        <v>3.8904927999999998E-2</v>
      </c>
      <c r="T86" s="116">
        <f>_xlfn.LET(_xlpm.x, _xlfn.XLOOKUP(M86, $I$17:$J$17, I86:J86), IF(ISERROR(_xlpm.x), 0, _xlpm.x) * S86)/Overview!$B$7</f>
        <v>8.002126614832944E-2</v>
      </c>
      <c r="U86" s="118"/>
      <c r="V86" s="110">
        <v>3.8904927999999998E-2</v>
      </c>
      <c r="W86" s="110">
        <v>3.8750449999999999E-2</v>
      </c>
      <c r="X86" s="163">
        <v>1</v>
      </c>
    </row>
    <row r="87" spans="1:25">
      <c r="A87" s="108">
        <v>3</v>
      </c>
      <c r="B87" s="108">
        <v>4</v>
      </c>
      <c r="C87" s="133">
        <v>2319169</v>
      </c>
      <c r="D87" s="133">
        <v>3584475</v>
      </c>
      <c r="E87" s="133">
        <v>4053262600</v>
      </c>
      <c r="F87" s="133">
        <v>6293472375</v>
      </c>
      <c r="G87" s="110">
        <v>2.3268494180220187E-2</v>
      </c>
      <c r="H87" s="110">
        <v>3.5960038242204895E-2</v>
      </c>
      <c r="I87" s="157">
        <v>3.495443928407115</v>
      </c>
      <c r="J87" s="157">
        <v>3.5115169585504153</v>
      </c>
      <c r="L87" s="111" t="str">
        <f t="shared" si="6"/>
        <v>(3, 4]</v>
      </c>
      <c r="M87" s="112" t="s">
        <v>181</v>
      </c>
      <c r="N87" s="113">
        <v>0.73</v>
      </c>
      <c r="O87" s="110">
        <f t="shared" si="5"/>
        <v>3.5960038242204895E-2</v>
      </c>
      <c r="P87" s="114">
        <v>2.6250827916809574E-2</v>
      </c>
      <c r="Q87" s="114">
        <v>2.817157482338967E-2</v>
      </c>
      <c r="R87" s="115">
        <v>28171574</v>
      </c>
      <c r="S87" s="110">
        <v>2.8171574000000001E-2</v>
      </c>
      <c r="T87" s="116">
        <f>_xlfn.LET(_xlpm.x, _xlfn.XLOOKUP(M87, $I$17:$J$17, I87:J87), IF(ISERROR(_xlpm.x), 0, _xlpm.x) * S87)/Overview!$B$7</f>
        <v>7.9139967880046375E-2</v>
      </c>
      <c r="U87" s="118"/>
      <c r="V87" s="110">
        <v>2.8171574000000001E-2</v>
      </c>
      <c r="W87" s="110">
        <v>3.2026185999999998E-2</v>
      </c>
      <c r="X87" s="163">
        <v>1.1399999999999999</v>
      </c>
    </row>
    <row r="88" spans="1:25">
      <c r="A88" s="108">
        <v>4</v>
      </c>
      <c r="B88" s="108">
        <v>5</v>
      </c>
      <c r="C88" s="133">
        <v>1225076</v>
      </c>
      <c r="D88" s="133">
        <v>2870564</v>
      </c>
      <c r="E88" s="133">
        <v>2763500775</v>
      </c>
      <c r="F88" s="133">
        <v>6548399325</v>
      </c>
      <c r="G88" s="110">
        <v>1.2291330979470416E-2</v>
      </c>
      <c r="H88" s="110">
        <v>2.8797966568799235E-2</v>
      </c>
      <c r="I88" s="157">
        <v>4.5115580992526176</v>
      </c>
      <c r="J88" s="157">
        <v>4.5624478848059127</v>
      </c>
      <c r="L88" s="111" t="str">
        <f t="shared" si="6"/>
        <v>(4, 5]</v>
      </c>
      <c r="M88" s="112" t="s">
        <v>181</v>
      </c>
      <c r="N88" s="113">
        <v>0.52</v>
      </c>
      <c r="O88" s="110">
        <f t="shared" si="5"/>
        <v>2.8797966568799235E-2</v>
      </c>
      <c r="P88" s="114">
        <v>1.4974942615775602E-2</v>
      </c>
      <c r="Q88" s="114">
        <v>1.6070644236944175E-2</v>
      </c>
      <c r="R88" s="115">
        <v>16070644</v>
      </c>
      <c r="S88" s="110">
        <v>1.6070643999999999E-2</v>
      </c>
      <c r="T88" s="116">
        <f>_xlfn.LET(_xlpm.x, _xlfn.XLOOKUP(M88, $I$17:$J$17, I88:J88), IF(ISERROR(_xlpm.x), 0, _xlpm.x) * S88)/Overview!$B$7</f>
        <v>5.865718058021506E-2</v>
      </c>
      <c r="U88" s="118"/>
      <c r="V88" s="110">
        <v>1.6070643999999999E-2</v>
      </c>
      <c r="W88" s="110">
        <v>1.4985119999999999E-2</v>
      </c>
      <c r="X88" s="163">
        <v>0.93</v>
      </c>
    </row>
    <row r="89" spans="1:25">
      <c r="A89" s="108">
        <v>5</v>
      </c>
      <c r="B89" s="108">
        <v>6</v>
      </c>
      <c r="C89" s="133">
        <v>635676</v>
      </c>
      <c r="D89" s="133">
        <v>1428287</v>
      </c>
      <c r="E89" s="133">
        <v>1744656300</v>
      </c>
      <c r="F89" s="133">
        <v>3879725800</v>
      </c>
      <c r="G89" s="110">
        <v>6.3778117534796508E-3</v>
      </c>
      <c r="H89" s="110">
        <v>1.432880830270656E-2</v>
      </c>
      <c r="I89" s="157">
        <v>5.4891369188076942</v>
      </c>
      <c r="J89" s="157">
        <v>5.4326977701260324</v>
      </c>
      <c r="L89" s="111" t="str">
        <f t="shared" si="6"/>
        <v>(5, 6]</v>
      </c>
      <c r="M89" s="112" t="s">
        <v>181</v>
      </c>
      <c r="N89" s="113">
        <v>0.6</v>
      </c>
      <c r="O89" s="110">
        <f t="shared" si="5"/>
        <v>1.432880830270656E-2</v>
      </c>
      <c r="P89" s="114">
        <v>8.5972849816239351E-3</v>
      </c>
      <c r="Q89" s="114">
        <v>9.2263397522305245E-3</v>
      </c>
      <c r="R89" s="115">
        <v>9226339</v>
      </c>
      <c r="S89" s="110">
        <v>9.2263390000000001E-3</v>
      </c>
      <c r="T89" s="116">
        <f>_xlfn.LET(_xlpm.x, _xlfn.XLOOKUP(M89, $I$17:$J$17, I89:J89), IF(ISERROR(_xlpm.x), 0, _xlpm.x) * S89)/Overview!$B$7</f>
        <v>4.0099129049381475E-2</v>
      </c>
      <c r="U89" s="118"/>
      <c r="V89" s="110">
        <v>9.2263390000000001E-3</v>
      </c>
      <c r="W89" s="110">
        <v>8.6031279999999998E-3</v>
      </c>
      <c r="X89" s="163">
        <v>0.93</v>
      </c>
    </row>
    <row r="90" spans="1:25">
      <c r="A90" s="108">
        <v>6</v>
      </c>
      <c r="B90" s="108">
        <v>7</v>
      </c>
      <c r="C90" s="133">
        <v>344873</v>
      </c>
      <c r="D90" s="133">
        <v>667809</v>
      </c>
      <c r="E90" s="133">
        <v>1117022675</v>
      </c>
      <c r="F90" s="133">
        <v>2174876225</v>
      </c>
      <c r="G90" s="110">
        <v>3.4601511978709083E-3</v>
      </c>
      <c r="H90" s="110">
        <v>6.6995688848404877E-3</v>
      </c>
      <c r="I90" s="157">
        <v>6.4778783784175618</v>
      </c>
      <c r="J90" s="157">
        <v>6.5134678478427217</v>
      </c>
      <c r="L90" s="111" t="str">
        <f t="shared" si="6"/>
        <v>(6, 7]</v>
      </c>
      <c r="M90" s="112" t="s">
        <v>181</v>
      </c>
      <c r="N90" s="113">
        <v>0.78</v>
      </c>
      <c r="O90" s="110">
        <f t="shared" si="5"/>
        <v>6.6995688848404877E-3</v>
      </c>
      <c r="P90" s="114">
        <v>5.2256637301755808E-3</v>
      </c>
      <c r="Q90" s="114">
        <v>5.6080203353223203E-3</v>
      </c>
      <c r="R90" s="115">
        <v>5608020</v>
      </c>
      <c r="S90" s="110">
        <v>5.60802E-3</v>
      </c>
      <c r="T90" s="116">
        <f>_xlfn.LET(_xlpm.x, _xlfn.XLOOKUP(M90, $I$17:$J$17, I90:J90), IF(ISERROR(_xlpm.x), 0, _xlpm.x) * S90)/Overview!$B$7</f>
        <v>2.9222126368047153E-2</v>
      </c>
      <c r="U90" s="118"/>
      <c r="V90" s="110">
        <v>5.60802E-3</v>
      </c>
      <c r="W90" s="110">
        <v>5.2292149999999997E-3</v>
      </c>
      <c r="X90" s="163">
        <v>0.93</v>
      </c>
    </row>
    <row r="91" spans="1:25">
      <c r="A91" s="108">
        <v>7</v>
      </c>
      <c r="B91" s="108">
        <v>8</v>
      </c>
      <c r="C91" s="133">
        <v>180642</v>
      </c>
      <c r="D91" s="133">
        <v>448887</v>
      </c>
      <c r="E91" s="133">
        <v>679329150</v>
      </c>
      <c r="F91" s="133">
        <v>1680408050</v>
      </c>
      <c r="G91" s="110">
        <v>1.8124023414004477E-3</v>
      </c>
      <c r="H91" s="110">
        <v>4.5033076493569144E-3</v>
      </c>
      <c r="I91" s="157">
        <v>7.5212757830404886</v>
      </c>
      <c r="J91" s="157">
        <v>7.4869980641007654</v>
      </c>
      <c r="L91" s="111" t="str">
        <f t="shared" si="6"/>
        <v>(7, 8]</v>
      </c>
      <c r="M91" s="112" t="s">
        <v>181</v>
      </c>
      <c r="N91" s="113">
        <v>0.76</v>
      </c>
      <c r="O91" s="110">
        <f t="shared" si="5"/>
        <v>4.5033076493569144E-3</v>
      </c>
      <c r="P91" s="114">
        <v>3.4225138135112552E-3</v>
      </c>
      <c r="Q91" s="114">
        <v>3.6729357369973295E-3</v>
      </c>
      <c r="R91" s="115">
        <v>3672935</v>
      </c>
      <c r="S91" s="110">
        <v>3.672935E-3</v>
      </c>
      <c r="T91" s="116">
        <f>_xlfn.LET(_xlpm.x, _xlfn.XLOOKUP(M91, $I$17:$J$17, I91:J91), IF(ISERROR(_xlpm.x), 0, _xlpm.x) * S91)/Overview!$B$7</f>
        <v>2.1999405787654355E-2</v>
      </c>
      <c r="U91" s="118"/>
      <c r="V91" s="110">
        <v>3.672935E-3</v>
      </c>
      <c r="W91" s="110">
        <v>3.4248389999999998E-3</v>
      </c>
      <c r="X91" s="163">
        <v>0.93</v>
      </c>
    </row>
    <row r="92" spans="1:25">
      <c r="A92" s="108">
        <v>8</v>
      </c>
      <c r="B92" s="108">
        <v>9</v>
      </c>
      <c r="C92" s="133">
        <v>115360</v>
      </c>
      <c r="D92" s="133">
        <v>203025</v>
      </c>
      <c r="E92" s="133">
        <v>490405250</v>
      </c>
      <c r="F92" s="133">
        <v>858801925</v>
      </c>
      <c r="G92" s="110">
        <v>1.1574203900751522E-3</v>
      </c>
      <c r="H92" s="110">
        <v>2.0367799368453256E-3</v>
      </c>
      <c r="I92" s="157">
        <v>8.5021714632454923</v>
      </c>
      <c r="J92" s="157">
        <v>8.4600608299470519</v>
      </c>
      <c r="L92" s="111" t="str">
        <f t="shared" si="6"/>
        <v>(8, 9]</v>
      </c>
      <c r="M92" s="112" t="s">
        <v>181</v>
      </c>
      <c r="N92" s="113">
        <v>0.95</v>
      </c>
      <c r="O92" s="110">
        <f t="shared" si="5"/>
        <v>2.0367799368453256E-3</v>
      </c>
      <c r="P92" s="114">
        <v>1.9349409400030591E-3</v>
      </c>
      <c r="Q92" s="114">
        <v>2.0765186394456812E-3</v>
      </c>
      <c r="R92" s="115">
        <v>2076518</v>
      </c>
      <c r="S92" s="110">
        <v>2.0765179999999999E-3</v>
      </c>
      <c r="T92" s="116">
        <f>_xlfn.LET(_xlpm.x, _xlfn.XLOOKUP(M92, $I$17:$J$17, I92:J92), IF(ISERROR(_xlpm.x), 0, _xlpm.x) * S92)/Overview!$B$7</f>
        <v>1.4053974875583995E-2</v>
      </c>
      <c r="U92" s="119"/>
      <c r="V92" s="110">
        <v>2.0765179999999999E-3</v>
      </c>
      <c r="W92" s="110">
        <v>1.9362559999999999E-3</v>
      </c>
      <c r="X92" s="163">
        <v>0.93</v>
      </c>
    </row>
    <row r="93" spans="1:25">
      <c r="A93" s="108">
        <v>9</v>
      </c>
      <c r="B93" s="108">
        <v>10</v>
      </c>
      <c r="C93" s="133">
        <v>110733</v>
      </c>
      <c r="D93" s="133">
        <v>809720</v>
      </c>
      <c r="E93" s="133">
        <v>536395525</v>
      </c>
      <c r="F93" s="133">
        <v>4017884675</v>
      </c>
      <c r="G93" s="110">
        <v>1.1109971571965313E-3</v>
      </c>
      <c r="H93" s="110">
        <v>8.1232431989281956E-3</v>
      </c>
      <c r="I93" s="157">
        <v>9.6880880135099741</v>
      </c>
      <c r="J93" s="157">
        <v>9.9241334658894438</v>
      </c>
      <c r="L93" s="111" t="str">
        <f t="shared" si="6"/>
        <v>(9, 10]</v>
      </c>
      <c r="M93" s="112" t="s">
        <v>181</v>
      </c>
      <c r="N93" s="113">
        <v>0.219</v>
      </c>
      <c r="O93" s="110">
        <f t="shared" si="5"/>
        <v>8.1232431989281956E-3</v>
      </c>
      <c r="P93" s="114">
        <v>1.7789902605652749E-3</v>
      </c>
      <c r="Q93" s="114">
        <v>1.9091572042763654E-3</v>
      </c>
      <c r="R93" s="115">
        <v>1909157</v>
      </c>
      <c r="S93" s="110">
        <v>1.9091570000000001E-3</v>
      </c>
      <c r="T93" s="116">
        <f>_xlfn.LET(_xlpm.x, _xlfn.XLOOKUP(M93, $I$17:$J$17, I93:J93), IF(ISERROR(_xlpm.x), 0, _xlpm.x) * S93)/Overview!$B$7</f>
        <v>1.5157383100269674E-2</v>
      </c>
      <c r="U93" s="118"/>
      <c r="V93" s="110">
        <v>1.9091570000000001E-3</v>
      </c>
      <c r="W93" s="110">
        <v>1.804585E-3</v>
      </c>
      <c r="X93" s="163">
        <v>0.95</v>
      </c>
    </row>
    <row r="94" spans="1:25">
      <c r="A94" s="108">
        <v>10</v>
      </c>
      <c r="B94" s="108">
        <v>15</v>
      </c>
      <c r="C94" s="133">
        <v>368403</v>
      </c>
      <c r="D94" s="133">
        <v>2617397</v>
      </c>
      <c r="E94" s="133">
        <v>2180791300</v>
      </c>
      <c r="F94" s="133">
        <v>15386252675</v>
      </c>
      <c r="G94" s="110">
        <v>3.696230443523373E-3</v>
      </c>
      <c r="H94" s="110">
        <v>2.6258153903997754E-2</v>
      </c>
      <c r="I94" s="157">
        <v>11.83916146176877</v>
      </c>
      <c r="J94" s="157">
        <v>11.756911675989542</v>
      </c>
      <c r="L94" s="111" t="str">
        <f t="shared" si="6"/>
        <v>(10, 15]</v>
      </c>
      <c r="M94" s="112" t="s">
        <v>181</v>
      </c>
      <c r="N94" s="113">
        <v>0.3</v>
      </c>
      <c r="O94" s="110">
        <f t="shared" si="5"/>
        <v>2.6258153903997754E-2</v>
      </c>
      <c r="P94" s="114">
        <v>7.8774461711993253E-3</v>
      </c>
      <c r="Q94" s="114">
        <v>8.4538310537269172E-3</v>
      </c>
      <c r="R94" s="115">
        <v>8453831</v>
      </c>
      <c r="S94" s="110">
        <v>8.4538310000000002E-3</v>
      </c>
      <c r="T94" s="116">
        <f>_xlfn.LET(_xlpm.x, _xlfn.XLOOKUP(M94, $I$17:$J$17, I94:J94), IF(ISERROR(_xlpm.x), 0, _xlpm.x) * S94)/Overview!$B$7</f>
        <v>7.9512755512593875E-2</v>
      </c>
      <c r="U94" s="118"/>
      <c r="V94" s="110">
        <v>8.4538310000000002E-3</v>
      </c>
      <c r="W94" s="110">
        <v>5.0633850000000001E-3</v>
      </c>
      <c r="X94" s="163">
        <v>0.6</v>
      </c>
    </row>
    <row r="95" spans="1:25">
      <c r="A95" s="108">
        <v>15</v>
      </c>
      <c r="B95" s="108">
        <v>20</v>
      </c>
      <c r="C95" s="133">
        <v>40589</v>
      </c>
      <c r="D95" s="133">
        <v>376908</v>
      </c>
      <c r="E95" s="133">
        <v>337397050</v>
      </c>
      <c r="F95" s="133">
        <v>3135325925</v>
      </c>
      <c r="G95" s="110">
        <v>4.0723419047122362E-4</v>
      </c>
      <c r="H95" s="110">
        <v>3.7812025732619032E-3</v>
      </c>
      <c r="I95" s="157">
        <v>16.625048658503538</v>
      </c>
      <c r="J95" s="157">
        <v>16.637088759060568</v>
      </c>
      <c r="L95" s="111" t="str">
        <f t="shared" si="6"/>
        <v>(15, 20]</v>
      </c>
      <c r="M95" s="112" t="s">
        <v>181</v>
      </c>
      <c r="N95" s="113">
        <v>0.13</v>
      </c>
      <c r="O95" s="110">
        <f t="shared" si="5"/>
        <v>3.7812025732619032E-3</v>
      </c>
      <c r="P95" s="114">
        <v>4.9155633452404744E-4</v>
      </c>
      <c r="Q95" s="114">
        <v>5.2752302143918019E-4</v>
      </c>
      <c r="R95" s="115">
        <v>527523</v>
      </c>
      <c r="S95" s="110">
        <v>5.2752300000000001E-4</v>
      </c>
      <c r="T95" s="116">
        <f>_xlfn.LET(_xlpm.x, _xlfn.XLOOKUP(M95, $I$17:$J$17, I95:J95), IF(ISERROR(_xlpm.x), 0, _xlpm.x) * S95)/Overview!$B$7</f>
        <v>7.0211575787567258E-3</v>
      </c>
      <c r="U95" s="118"/>
      <c r="V95" s="110">
        <v>5.2752300000000001E-4</v>
      </c>
      <c r="W95" s="110">
        <v>4.9189000000000004E-4</v>
      </c>
      <c r="X95" s="163">
        <v>0.93</v>
      </c>
    </row>
    <row r="96" spans="1:25">
      <c r="A96" s="108">
        <v>20</v>
      </c>
      <c r="B96" s="108">
        <v>25</v>
      </c>
      <c r="C96" s="133">
        <v>5841</v>
      </c>
      <c r="D96" s="133">
        <v>138274</v>
      </c>
      <c r="E96" s="133">
        <v>65928150</v>
      </c>
      <c r="F96" s="133">
        <v>1616441950</v>
      </c>
      <c r="G96" s="110">
        <v>5.8603437052955656E-5</v>
      </c>
      <c r="H96" s="110">
        <v>1.3871873364726046E-3</v>
      </c>
      <c r="I96" s="157">
        <v>22.574268104776579</v>
      </c>
      <c r="J96" s="157">
        <v>23.380273225624485</v>
      </c>
      <c r="L96" s="111" t="str">
        <f t="shared" si="6"/>
        <v>(20, 25]</v>
      </c>
      <c r="M96" s="112" t="s">
        <v>181</v>
      </c>
      <c r="N96" s="113">
        <v>0.21</v>
      </c>
      <c r="O96" s="110">
        <f t="shared" si="5"/>
        <v>1.3871873364726046E-3</v>
      </c>
      <c r="P96" s="114">
        <v>2.9130934065924697E-4</v>
      </c>
      <c r="Q96" s="114">
        <v>3.1262415467967804E-4</v>
      </c>
      <c r="R96" s="115">
        <v>312624</v>
      </c>
      <c r="S96" s="110">
        <v>3.1262400000000001E-4</v>
      </c>
      <c r="T96" s="116">
        <f>_xlfn.LET(_xlpm.x, _xlfn.XLOOKUP(M96, $I$17:$J$17, I96:J96), IF(ISERROR(_xlpm.x), 0, _xlpm.x) * S96)/Overview!$B$7</f>
        <v>5.8473876295101037E-3</v>
      </c>
      <c r="U96" s="118"/>
      <c r="V96" s="110">
        <v>3.1262400000000001E-4</v>
      </c>
      <c r="W96" s="110">
        <v>2.9150699999999999E-4</v>
      </c>
      <c r="X96" s="163">
        <v>0.93</v>
      </c>
    </row>
    <row r="97" spans="1:24">
      <c r="A97" s="108">
        <v>25</v>
      </c>
      <c r="B97" s="108">
        <v>30</v>
      </c>
      <c r="C97" s="133">
        <v>9385</v>
      </c>
      <c r="D97" s="133">
        <v>229026</v>
      </c>
      <c r="E97" s="133">
        <v>126385275</v>
      </c>
      <c r="F97" s="133">
        <v>3062165675</v>
      </c>
      <c r="G97" s="110">
        <v>9.4160804098953742E-5</v>
      </c>
      <c r="H97" s="110">
        <v>2.2976262126139023E-3</v>
      </c>
      <c r="I97" s="157">
        <v>26.933462972828984</v>
      </c>
      <c r="J97" s="157">
        <v>26.740768951996717</v>
      </c>
      <c r="L97" s="111" t="str">
        <f t="shared" si="6"/>
        <v>(25, 30]</v>
      </c>
      <c r="M97" s="112" t="s">
        <v>181</v>
      </c>
      <c r="N97" s="113">
        <v>0.12</v>
      </c>
      <c r="O97" s="110">
        <f t="shared" si="5"/>
        <v>2.2976262126139023E-3</v>
      </c>
      <c r="P97" s="114">
        <v>2.7571514551366828E-4</v>
      </c>
      <c r="Q97" s="114">
        <v>2.9588894782272028E-4</v>
      </c>
      <c r="R97" s="115">
        <v>295888</v>
      </c>
      <c r="S97" s="110">
        <v>2.9588800000000001E-4</v>
      </c>
      <c r="T97" s="116">
        <f>_xlfn.LET(_xlpm.x, _xlfn.XLOOKUP(M97, $I$17:$J$17, I97:J97), IF(ISERROR(_xlpm.x), 0, _xlpm.x) * S97)/Overview!$B$7</f>
        <v>6.3298181149347241E-3</v>
      </c>
      <c r="U97" s="118"/>
      <c r="V97" s="110">
        <v>2.9588800000000001E-4</v>
      </c>
      <c r="W97" s="110">
        <v>2.7590200000000002E-4</v>
      </c>
      <c r="X97" s="163">
        <v>0.93</v>
      </c>
    </row>
    <row r="98" spans="1:24">
      <c r="A98" s="108">
        <v>30</v>
      </c>
      <c r="B98" s="108">
        <v>35</v>
      </c>
      <c r="C98" s="133">
        <v>1148</v>
      </c>
      <c r="D98" s="133">
        <v>31592</v>
      </c>
      <c r="E98" s="133">
        <v>18212825</v>
      </c>
      <c r="F98" s="133">
        <v>500248425</v>
      </c>
      <c r="G98" s="110">
        <v>1.1518018444922632E-5</v>
      </c>
      <c r="H98" s="110">
        <v>3.1693610030694507E-4</v>
      </c>
      <c r="I98" s="157">
        <v>31.729660278745644</v>
      </c>
      <c r="J98" s="157">
        <v>31.669310268422386</v>
      </c>
      <c r="L98" s="111" t="str">
        <f t="shared" si="6"/>
        <v>(30, 35]</v>
      </c>
      <c r="M98" s="112" t="s">
        <v>181</v>
      </c>
      <c r="N98" s="113">
        <v>0</v>
      </c>
      <c r="O98" s="110">
        <f t="shared" si="5"/>
        <v>3.1693610030694507E-4</v>
      </c>
      <c r="P98" s="114">
        <v>0</v>
      </c>
      <c r="Q98" s="114">
        <v>0</v>
      </c>
      <c r="R98" s="115">
        <v>0</v>
      </c>
      <c r="S98" s="110">
        <v>0</v>
      </c>
      <c r="T98" s="116">
        <f>_xlfn.LET(_xlpm.x, _xlfn.XLOOKUP(M98, $I$17:$J$17, I98:J98), IF(ISERROR(_xlpm.x), 0, _xlpm.x) * S98)/Overview!$B$7</f>
        <v>0</v>
      </c>
      <c r="U98" s="118"/>
      <c r="V98" s="110">
        <v>0</v>
      </c>
      <c r="W98" s="110">
        <v>0</v>
      </c>
      <c r="X98" s="163">
        <v>0</v>
      </c>
    </row>
    <row r="99" spans="1:24">
      <c r="A99" s="108">
        <v>35</v>
      </c>
      <c r="B99" s="108">
        <v>40</v>
      </c>
      <c r="C99" s="133">
        <v>145</v>
      </c>
      <c r="D99" s="133">
        <v>10163</v>
      </c>
      <c r="E99" s="133">
        <v>2666675</v>
      </c>
      <c r="F99" s="133">
        <v>190498500</v>
      </c>
      <c r="G99" s="110">
        <v>1.4548019812837818E-6</v>
      </c>
      <c r="H99" s="110">
        <v>1.0195687476004947E-4</v>
      </c>
      <c r="I99" s="157">
        <v>36.781724137931036</v>
      </c>
      <c r="J99" s="157">
        <v>37.488635245498379</v>
      </c>
      <c r="L99" s="111" t="str">
        <f t="shared" si="6"/>
        <v>(35, 40]</v>
      </c>
      <c r="M99" s="112" t="s">
        <v>181</v>
      </c>
      <c r="N99" s="113">
        <v>0</v>
      </c>
      <c r="O99" s="110">
        <f t="shared" si="5"/>
        <v>1.0195687476004947E-4</v>
      </c>
      <c r="P99" s="114">
        <v>0</v>
      </c>
      <c r="Q99" s="114">
        <v>0</v>
      </c>
      <c r="R99" s="115">
        <v>0</v>
      </c>
      <c r="S99" s="110">
        <v>0</v>
      </c>
      <c r="T99" s="116">
        <f>_xlfn.LET(_xlpm.x, _xlfn.XLOOKUP(M99, $I$17:$J$17, I99:J99), IF(ISERROR(_xlpm.x), 0, _xlpm.x) * S99)/Overview!$B$7</f>
        <v>0</v>
      </c>
      <c r="U99" s="118"/>
      <c r="V99" s="110">
        <v>0</v>
      </c>
      <c r="W99" s="110">
        <v>0</v>
      </c>
      <c r="X99" s="163">
        <v>0</v>
      </c>
    </row>
    <row r="100" spans="1:24">
      <c r="A100" s="108">
        <v>40</v>
      </c>
      <c r="B100" s="108">
        <v>45</v>
      </c>
      <c r="C100" s="133">
        <v>25</v>
      </c>
      <c r="D100" s="133">
        <v>3256</v>
      </c>
      <c r="E100" s="133">
        <v>525975</v>
      </c>
      <c r="F100" s="133">
        <v>68189725</v>
      </c>
      <c r="G100" s="110">
        <v>2.5082792780754859E-7</v>
      </c>
      <c r="H100" s="110">
        <v>3.2664723429963698E-5</v>
      </c>
      <c r="I100" s="157">
        <v>42.078000000000003</v>
      </c>
      <c r="J100" s="157">
        <v>41.885580466830469</v>
      </c>
      <c r="L100" s="111" t="str">
        <f t="shared" si="6"/>
        <v>(40, 45]</v>
      </c>
      <c r="M100" s="112" t="s">
        <v>181</v>
      </c>
      <c r="N100" s="113">
        <v>0</v>
      </c>
      <c r="O100" s="110">
        <f t="shared" si="5"/>
        <v>3.2664723429963698E-5</v>
      </c>
      <c r="P100" s="114">
        <v>0</v>
      </c>
      <c r="Q100" s="114">
        <v>0</v>
      </c>
      <c r="R100" s="115">
        <v>0</v>
      </c>
      <c r="S100" s="110">
        <v>0</v>
      </c>
      <c r="T100" s="116">
        <f>_xlfn.LET(_xlpm.x, _xlfn.XLOOKUP(M100, $I$17:$J$17, I100:J100), IF(ISERROR(_xlpm.x), 0, _xlpm.x) * S100)/Overview!$B$7</f>
        <v>0</v>
      </c>
      <c r="U100" s="118"/>
      <c r="V100" s="110">
        <v>0</v>
      </c>
      <c r="W100" s="110">
        <v>0</v>
      </c>
      <c r="X100" s="163">
        <v>0</v>
      </c>
    </row>
    <row r="101" spans="1:24">
      <c r="A101" s="108">
        <v>45</v>
      </c>
      <c r="B101" s="108">
        <v>50</v>
      </c>
      <c r="C101" s="133">
        <v>18</v>
      </c>
      <c r="D101" s="133">
        <v>749</v>
      </c>
      <c r="E101" s="133">
        <v>442325</v>
      </c>
      <c r="F101" s="133">
        <v>17849375</v>
      </c>
      <c r="G101" s="110">
        <v>1.80596108021435E-7</v>
      </c>
      <c r="H101" s="110">
        <v>7.5140902484775216E-6</v>
      </c>
      <c r="I101" s="157">
        <v>49.147222222222219</v>
      </c>
      <c r="J101" s="157">
        <v>47.661882510013356</v>
      </c>
      <c r="L101" s="111" t="str">
        <f t="shared" si="6"/>
        <v>(45, 50]</v>
      </c>
      <c r="M101" s="112" t="s">
        <v>181</v>
      </c>
      <c r="N101" s="113">
        <v>0</v>
      </c>
      <c r="O101" s="110">
        <f t="shared" si="5"/>
        <v>7.5140902484775216E-6</v>
      </c>
      <c r="P101" s="114">
        <v>0</v>
      </c>
      <c r="Q101" s="114">
        <v>0</v>
      </c>
      <c r="R101" s="115">
        <v>0</v>
      </c>
      <c r="S101" s="110">
        <v>0</v>
      </c>
      <c r="T101" s="116">
        <f>_xlfn.LET(_xlpm.x, _xlfn.XLOOKUP(M101, $I$17:$J$17, I101:J101), IF(ISERROR(_xlpm.x), 0, _xlpm.x) * S101)/Overview!$B$7</f>
        <v>0</v>
      </c>
      <c r="U101" s="118"/>
      <c r="V101" s="110">
        <v>0</v>
      </c>
      <c r="W101" s="110">
        <v>0</v>
      </c>
      <c r="X101" s="163">
        <v>0</v>
      </c>
    </row>
    <row r="102" spans="1:24">
      <c r="A102" s="108">
        <v>50</v>
      </c>
      <c r="B102" s="108">
        <v>60</v>
      </c>
      <c r="C102" s="133">
        <v>59</v>
      </c>
      <c r="D102" s="133">
        <v>1175</v>
      </c>
      <c r="E102" s="133">
        <v>1563050</v>
      </c>
      <c r="F102" s="133">
        <v>31487375</v>
      </c>
      <c r="G102" s="110">
        <v>5.9195390962581472E-7</v>
      </c>
      <c r="H102" s="110">
        <v>1.178779177831921E-5</v>
      </c>
      <c r="I102" s="157">
        <v>52.984745762711867</v>
      </c>
      <c r="J102" s="157">
        <v>53.59553191489362</v>
      </c>
      <c r="L102" s="111" t="str">
        <f t="shared" si="6"/>
        <v>(50, 60]</v>
      </c>
      <c r="M102" s="112" t="s">
        <v>181</v>
      </c>
      <c r="N102" s="113">
        <v>0</v>
      </c>
      <c r="O102" s="110">
        <f t="shared" si="5"/>
        <v>1.178779177831921E-5</v>
      </c>
      <c r="P102" s="114">
        <v>0</v>
      </c>
      <c r="Q102" s="114">
        <v>0</v>
      </c>
      <c r="R102" s="115">
        <v>0</v>
      </c>
      <c r="S102" s="110">
        <v>0</v>
      </c>
      <c r="T102" s="116">
        <f>_xlfn.LET(_xlpm.x, _xlfn.XLOOKUP(M102, $I$17:$J$17, I102:J102), IF(ISERROR(_xlpm.x), 0, _xlpm.x) * S102)/Overview!$B$7</f>
        <v>0</v>
      </c>
      <c r="U102" s="118"/>
      <c r="V102" s="110">
        <v>0</v>
      </c>
      <c r="W102" s="110">
        <v>0</v>
      </c>
      <c r="X102" s="163">
        <v>0</v>
      </c>
    </row>
    <row r="103" spans="1:24">
      <c r="A103" s="108">
        <v>60</v>
      </c>
      <c r="B103" s="108">
        <v>70</v>
      </c>
      <c r="C103" s="133">
        <v>3</v>
      </c>
      <c r="D103" s="133">
        <v>133</v>
      </c>
      <c r="E103" s="133">
        <v>96500</v>
      </c>
      <c r="F103" s="133">
        <v>4246600</v>
      </c>
      <c r="G103" s="110">
        <v>3.0099351336905833E-8</v>
      </c>
      <c r="H103" s="110">
        <v>1.3342777076735786E-6</v>
      </c>
      <c r="I103" s="157">
        <v>64.333333333333343</v>
      </c>
      <c r="J103" s="157">
        <v>63.85864661654135</v>
      </c>
      <c r="L103" s="111" t="str">
        <f t="shared" si="6"/>
        <v>(60, 70]</v>
      </c>
      <c r="M103" s="112" t="s">
        <v>181</v>
      </c>
      <c r="N103" s="113">
        <v>0</v>
      </c>
      <c r="O103" s="110">
        <f t="shared" si="5"/>
        <v>1.3342777076735786E-6</v>
      </c>
      <c r="P103" s="114">
        <v>0</v>
      </c>
      <c r="Q103" s="114">
        <v>0</v>
      </c>
      <c r="R103" s="115">
        <v>0</v>
      </c>
      <c r="S103" s="110">
        <v>0</v>
      </c>
      <c r="T103" s="116">
        <f>_xlfn.LET(_xlpm.x, _xlfn.XLOOKUP(M103, $I$17:$J$17, I103:J103), IF(ISERROR(_xlpm.x), 0, _xlpm.x) * S103)/Overview!$B$7</f>
        <v>0</v>
      </c>
      <c r="U103" s="118"/>
      <c r="V103" s="110">
        <v>0</v>
      </c>
      <c r="W103" s="110">
        <v>0</v>
      </c>
      <c r="X103" s="163">
        <v>0</v>
      </c>
    </row>
    <row r="104" spans="1:24">
      <c r="A104" s="108">
        <v>70</v>
      </c>
      <c r="B104" s="108">
        <v>80</v>
      </c>
      <c r="C104" s="133">
        <v>0</v>
      </c>
      <c r="D104" s="133">
        <v>15</v>
      </c>
      <c r="E104" s="133">
        <v>0</v>
      </c>
      <c r="F104" s="133">
        <v>556850</v>
      </c>
      <c r="G104" s="110">
        <v>0</v>
      </c>
      <c r="H104" s="110">
        <v>1.5048244823386224E-7</v>
      </c>
      <c r="I104" s="157">
        <v>0</v>
      </c>
      <c r="J104" s="157">
        <v>74.24666666666667</v>
      </c>
      <c r="L104" s="111" t="str">
        <f t="shared" si="6"/>
        <v>(70, 80]</v>
      </c>
      <c r="M104" s="112" t="s">
        <v>181</v>
      </c>
      <c r="N104" s="113">
        <v>0</v>
      </c>
      <c r="O104" s="110">
        <f t="shared" si="5"/>
        <v>1.5048244823386224E-7</v>
      </c>
      <c r="P104" s="114">
        <v>0</v>
      </c>
      <c r="Q104" s="114">
        <v>0</v>
      </c>
      <c r="R104" s="115">
        <v>0</v>
      </c>
      <c r="S104" s="110">
        <v>0</v>
      </c>
      <c r="T104" s="116">
        <f>_xlfn.LET(_xlpm.x, _xlfn.XLOOKUP(M104, $I$17:$J$17, I104:J104), IF(ISERROR(_xlpm.x), 0, _xlpm.x) * S104)/Overview!$B$7</f>
        <v>0</v>
      </c>
      <c r="U104" s="118"/>
      <c r="V104" s="110">
        <v>0</v>
      </c>
      <c r="W104" s="110">
        <v>0</v>
      </c>
      <c r="X104" s="163">
        <v>0</v>
      </c>
    </row>
    <row r="105" spans="1:24">
      <c r="A105" s="108">
        <v>80</v>
      </c>
      <c r="B105" s="108">
        <v>90</v>
      </c>
      <c r="C105" s="133">
        <v>0</v>
      </c>
      <c r="D105" s="133">
        <v>2</v>
      </c>
      <c r="E105" s="133">
        <v>0</v>
      </c>
      <c r="F105" s="133">
        <v>81725</v>
      </c>
      <c r="G105" s="110">
        <v>0</v>
      </c>
      <c r="H105" s="110">
        <v>2.0064326431181634E-8</v>
      </c>
      <c r="I105" s="157">
        <v>0</v>
      </c>
      <c r="J105" s="157">
        <v>81.724999999999994</v>
      </c>
      <c r="L105" s="111" t="str">
        <f t="shared" si="6"/>
        <v>(80, 90]</v>
      </c>
      <c r="M105" s="112" t="s">
        <v>181</v>
      </c>
      <c r="N105" s="113">
        <v>0</v>
      </c>
      <c r="O105" s="110">
        <f t="shared" si="5"/>
        <v>2.0064326431181634E-8</v>
      </c>
      <c r="P105" s="114">
        <v>0</v>
      </c>
      <c r="Q105" s="114">
        <v>0</v>
      </c>
      <c r="R105" s="115">
        <v>0</v>
      </c>
      <c r="S105" s="110">
        <v>0</v>
      </c>
      <c r="T105" s="116">
        <f>_xlfn.LET(_xlpm.x, _xlfn.XLOOKUP(M105, $I$17:$J$17, I105:J105), IF(ISERROR(_xlpm.x), 0, _xlpm.x) * S105)/Overview!$B$7</f>
        <v>0</v>
      </c>
      <c r="U105" s="118"/>
      <c r="V105" s="110">
        <v>0</v>
      </c>
      <c r="W105" s="110">
        <v>0</v>
      </c>
      <c r="X105" s="163">
        <v>0</v>
      </c>
    </row>
    <row r="106" spans="1:24">
      <c r="A106" s="108">
        <v>90</v>
      </c>
      <c r="B106" s="108">
        <v>100</v>
      </c>
      <c r="C106" s="133">
        <v>0</v>
      </c>
      <c r="D106" s="133">
        <v>0</v>
      </c>
      <c r="E106" s="133">
        <v>0</v>
      </c>
      <c r="F106" s="133">
        <v>0</v>
      </c>
      <c r="G106" s="110">
        <v>0</v>
      </c>
      <c r="H106" s="110">
        <v>0</v>
      </c>
      <c r="I106" s="157">
        <v>0</v>
      </c>
      <c r="J106" s="157">
        <v>0</v>
      </c>
      <c r="L106" s="111" t="str">
        <f t="shared" si="6"/>
        <v>(90, 100]</v>
      </c>
      <c r="M106" s="112" t="s">
        <v>181</v>
      </c>
      <c r="N106" s="113">
        <v>0</v>
      </c>
      <c r="O106" s="110">
        <f t="shared" si="5"/>
        <v>0</v>
      </c>
      <c r="P106" s="114">
        <v>0</v>
      </c>
      <c r="Q106" s="114">
        <v>0</v>
      </c>
      <c r="R106" s="115">
        <v>0</v>
      </c>
      <c r="S106" s="110">
        <v>0</v>
      </c>
      <c r="T106" s="116">
        <f>_xlfn.LET(_xlpm.x, _xlfn.XLOOKUP(M106, $I$17:$J$17, I106:J106), IF(ISERROR(_xlpm.x), 0, _xlpm.x) * S106)/Overview!$B$7</f>
        <v>0</v>
      </c>
      <c r="U106" s="118"/>
      <c r="V106" s="110">
        <v>0</v>
      </c>
      <c r="W106" s="110">
        <v>0</v>
      </c>
      <c r="X106" s="163">
        <v>0</v>
      </c>
    </row>
    <row r="107" spans="1:24">
      <c r="A107" s="108">
        <v>100</v>
      </c>
      <c r="B107" s="108">
        <v>120</v>
      </c>
      <c r="C107" s="133">
        <v>0</v>
      </c>
      <c r="D107" s="133">
        <v>1</v>
      </c>
      <c r="E107" s="133">
        <v>0</v>
      </c>
      <c r="F107" s="133">
        <v>53350</v>
      </c>
      <c r="G107" s="110">
        <v>0</v>
      </c>
      <c r="H107" s="110">
        <v>1.0032163215590817E-8</v>
      </c>
      <c r="I107" s="157">
        <v>0</v>
      </c>
      <c r="J107" s="157">
        <v>106.7</v>
      </c>
      <c r="L107" s="111" t="str">
        <f t="shared" si="6"/>
        <v>(100, 120]</v>
      </c>
      <c r="M107" s="112" t="s">
        <v>181</v>
      </c>
      <c r="N107" s="113">
        <v>0</v>
      </c>
      <c r="O107" s="110">
        <f t="shared" si="5"/>
        <v>1.0032163215590817E-8</v>
      </c>
      <c r="P107" s="114">
        <v>0</v>
      </c>
      <c r="Q107" s="114">
        <v>0</v>
      </c>
      <c r="R107" s="115">
        <v>0</v>
      </c>
      <c r="S107" s="110">
        <v>0</v>
      </c>
      <c r="T107" s="116">
        <f>_xlfn.LET(_xlpm.x, _xlfn.XLOOKUP(M107, $I$17:$J$17, I107:J107), IF(ISERROR(_xlpm.x), 0, _xlpm.x) * S107)/Overview!$B$7</f>
        <v>0</v>
      </c>
      <c r="U107" s="118"/>
      <c r="V107" s="110">
        <v>0</v>
      </c>
      <c r="W107" s="110">
        <v>0</v>
      </c>
      <c r="X107" s="163">
        <v>0</v>
      </c>
    </row>
    <row r="108" spans="1:24">
      <c r="A108" s="108">
        <v>120</v>
      </c>
      <c r="B108" s="108">
        <v>140</v>
      </c>
      <c r="C108" s="133">
        <v>0</v>
      </c>
      <c r="D108" s="133">
        <v>0</v>
      </c>
      <c r="E108" s="133">
        <v>0</v>
      </c>
      <c r="F108" s="133">
        <v>0</v>
      </c>
      <c r="G108" s="110">
        <v>0</v>
      </c>
      <c r="H108" s="110">
        <v>0</v>
      </c>
      <c r="I108" s="157">
        <v>0</v>
      </c>
      <c r="J108" s="157">
        <v>0</v>
      </c>
      <c r="L108" s="111" t="str">
        <f t="shared" si="6"/>
        <v>(120, 140]</v>
      </c>
      <c r="M108" s="112" t="s">
        <v>181</v>
      </c>
      <c r="N108" s="113">
        <v>0</v>
      </c>
      <c r="O108" s="110">
        <f t="shared" si="5"/>
        <v>0</v>
      </c>
      <c r="P108" s="114">
        <v>0</v>
      </c>
      <c r="Q108" s="114">
        <v>0</v>
      </c>
      <c r="R108" s="115">
        <v>0</v>
      </c>
      <c r="S108" s="110">
        <v>0</v>
      </c>
      <c r="T108" s="116">
        <f>_xlfn.LET(_xlpm.x, _xlfn.XLOOKUP(M108, $I$17:$J$17, I108:J108), IF(ISERROR(_xlpm.x), 0, _xlpm.x) * S108)/Overview!$B$7</f>
        <v>0</v>
      </c>
      <c r="U108" s="118"/>
      <c r="V108" s="110">
        <v>0</v>
      </c>
      <c r="W108" s="110">
        <v>0</v>
      </c>
      <c r="X108" s="163">
        <v>0</v>
      </c>
    </row>
    <row r="109" spans="1:24">
      <c r="A109" s="108">
        <v>140</v>
      </c>
      <c r="B109" s="108">
        <v>160</v>
      </c>
      <c r="C109" s="133">
        <v>0</v>
      </c>
      <c r="D109" s="133">
        <v>0</v>
      </c>
      <c r="E109" s="133">
        <v>0</v>
      </c>
      <c r="F109" s="133">
        <v>0</v>
      </c>
      <c r="G109" s="110">
        <v>0</v>
      </c>
      <c r="H109" s="110">
        <v>0</v>
      </c>
      <c r="I109" s="157">
        <v>0</v>
      </c>
      <c r="J109" s="157">
        <v>0</v>
      </c>
      <c r="L109" s="111" t="str">
        <f t="shared" si="6"/>
        <v>(140, 160]</v>
      </c>
      <c r="M109" s="112" t="s">
        <v>181</v>
      </c>
      <c r="N109" s="113">
        <v>0</v>
      </c>
      <c r="O109" s="110">
        <f t="shared" si="5"/>
        <v>0</v>
      </c>
      <c r="P109" s="114">
        <v>0</v>
      </c>
      <c r="Q109" s="114">
        <v>0</v>
      </c>
      <c r="R109" s="115">
        <v>0</v>
      </c>
      <c r="S109" s="110">
        <v>0</v>
      </c>
      <c r="T109" s="116">
        <f>_xlfn.LET(_xlpm.x, _xlfn.XLOOKUP(M109, $I$17:$J$17, I109:J109), IF(ISERROR(_xlpm.x), 0, _xlpm.x) * S109)/Overview!$B$7</f>
        <v>0</v>
      </c>
      <c r="U109" s="118"/>
      <c r="V109" s="110">
        <v>0</v>
      </c>
      <c r="W109" s="110">
        <v>0</v>
      </c>
      <c r="X109" s="163">
        <v>0</v>
      </c>
    </row>
    <row r="110" spans="1:24">
      <c r="A110" s="108">
        <v>160</v>
      </c>
      <c r="B110" s="108">
        <v>180</v>
      </c>
      <c r="C110" s="133">
        <v>0</v>
      </c>
      <c r="D110" s="133">
        <v>0</v>
      </c>
      <c r="E110" s="133">
        <v>0</v>
      </c>
      <c r="F110" s="133">
        <v>0</v>
      </c>
      <c r="G110" s="110">
        <v>0</v>
      </c>
      <c r="H110" s="110">
        <v>0</v>
      </c>
      <c r="I110" s="157">
        <v>0</v>
      </c>
      <c r="J110" s="157">
        <v>0</v>
      </c>
      <c r="L110" s="111" t="str">
        <f t="shared" si="6"/>
        <v>(160, 180]</v>
      </c>
      <c r="M110" s="112" t="s">
        <v>181</v>
      </c>
      <c r="N110" s="113">
        <v>0</v>
      </c>
      <c r="O110" s="110">
        <f t="shared" si="5"/>
        <v>0</v>
      </c>
      <c r="P110" s="114">
        <v>0</v>
      </c>
      <c r="Q110" s="114">
        <v>0</v>
      </c>
      <c r="R110" s="115">
        <v>0</v>
      </c>
      <c r="S110" s="110">
        <v>0</v>
      </c>
      <c r="T110" s="116">
        <f>_xlfn.LET(_xlpm.x, _xlfn.XLOOKUP(M110, $I$17:$J$17, I110:J110), IF(ISERROR(_xlpm.x), 0, _xlpm.x) * S110)/Overview!$B$7</f>
        <v>0</v>
      </c>
      <c r="U110" s="118"/>
      <c r="V110" s="110">
        <v>0</v>
      </c>
      <c r="W110" s="110">
        <v>0</v>
      </c>
      <c r="X110" s="163">
        <v>0</v>
      </c>
    </row>
    <row r="111" spans="1:24">
      <c r="A111" s="108">
        <v>180</v>
      </c>
      <c r="B111" s="108">
        <v>200</v>
      </c>
      <c r="C111" s="133">
        <v>0</v>
      </c>
      <c r="D111" s="133">
        <v>0</v>
      </c>
      <c r="E111" s="133">
        <v>0</v>
      </c>
      <c r="F111" s="133">
        <v>0</v>
      </c>
      <c r="G111" s="110">
        <v>0</v>
      </c>
      <c r="H111" s="110">
        <v>0</v>
      </c>
      <c r="I111" s="157">
        <v>0</v>
      </c>
      <c r="J111" s="157">
        <v>0</v>
      </c>
      <c r="L111" s="111" t="str">
        <f t="shared" si="6"/>
        <v>(180, 200]</v>
      </c>
      <c r="M111" s="112" t="s">
        <v>181</v>
      </c>
      <c r="N111" s="113">
        <v>0</v>
      </c>
      <c r="O111" s="110">
        <f t="shared" si="5"/>
        <v>0</v>
      </c>
      <c r="P111" s="114">
        <v>0</v>
      </c>
      <c r="Q111" s="114">
        <v>0</v>
      </c>
      <c r="R111" s="115">
        <v>0</v>
      </c>
      <c r="S111" s="110">
        <v>0</v>
      </c>
      <c r="T111" s="116">
        <f>_xlfn.LET(_xlpm.x, _xlfn.XLOOKUP(M111, $I$17:$J$17, I111:J111), IF(ISERROR(_xlpm.x), 0, _xlpm.x) * S111)/Overview!$B$7</f>
        <v>0</v>
      </c>
      <c r="U111" s="118"/>
      <c r="V111" s="110">
        <v>0</v>
      </c>
      <c r="W111" s="110">
        <v>0</v>
      </c>
      <c r="X111" s="163">
        <v>0</v>
      </c>
    </row>
    <row r="112" spans="1:24">
      <c r="A112" s="108">
        <v>200</v>
      </c>
      <c r="B112" s="108">
        <v>250</v>
      </c>
      <c r="C112" s="133">
        <v>0</v>
      </c>
      <c r="D112" s="133">
        <v>0</v>
      </c>
      <c r="E112" s="133">
        <v>0</v>
      </c>
      <c r="F112" s="133">
        <v>0</v>
      </c>
      <c r="G112" s="110">
        <v>0</v>
      </c>
      <c r="H112" s="110">
        <v>0</v>
      </c>
      <c r="I112" s="157">
        <v>0</v>
      </c>
      <c r="J112" s="157">
        <v>0</v>
      </c>
      <c r="L112" s="111" t="str">
        <f t="shared" si="6"/>
        <v>(200, 250]</v>
      </c>
      <c r="M112" s="112" t="s">
        <v>181</v>
      </c>
      <c r="N112" s="113">
        <v>0</v>
      </c>
      <c r="O112" s="110">
        <f t="shared" si="5"/>
        <v>0</v>
      </c>
      <c r="P112" s="114">
        <v>0</v>
      </c>
      <c r="Q112" s="114">
        <v>0</v>
      </c>
      <c r="R112" s="115">
        <v>0</v>
      </c>
      <c r="S112" s="110">
        <v>0</v>
      </c>
      <c r="T112" s="116">
        <f>_xlfn.LET(_xlpm.x, _xlfn.XLOOKUP(M112, $I$17:$J$17, I112:J112), IF(ISERROR(_xlpm.x), 0, _xlpm.x) * S112)/Overview!$B$7</f>
        <v>0</v>
      </c>
      <c r="U112" s="118"/>
      <c r="V112" s="110">
        <v>0</v>
      </c>
      <c r="W112" s="110">
        <v>0</v>
      </c>
      <c r="X112" s="163">
        <v>0</v>
      </c>
    </row>
    <row r="113" spans="1:24">
      <c r="A113" s="108">
        <v>250</v>
      </c>
      <c r="B113" s="108">
        <v>300</v>
      </c>
      <c r="C113" s="133">
        <v>0</v>
      </c>
      <c r="D113" s="133">
        <v>0</v>
      </c>
      <c r="E113" s="133">
        <v>0</v>
      </c>
      <c r="F113" s="133">
        <v>0</v>
      </c>
      <c r="G113" s="110">
        <v>0</v>
      </c>
      <c r="H113" s="110">
        <v>0</v>
      </c>
      <c r="I113" s="157">
        <v>0</v>
      </c>
      <c r="J113" s="157">
        <v>0</v>
      </c>
      <c r="L113" s="111" t="str">
        <f t="shared" si="6"/>
        <v>(250, 300]</v>
      </c>
      <c r="M113" s="112" t="s">
        <v>181</v>
      </c>
      <c r="N113" s="113">
        <v>0</v>
      </c>
      <c r="O113" s="110">
        <f t="shared" si="5"/>
        <v>0</v>
      </c>
      <c r="P113" s="114">
        <v>0</v>
      </c>
      <c r="Q113" s="114">
        <v>0</v>
      </c>
      <c r="R113" s="115">
        <v>0</v>
      </c>
      <c r="S113" s="110">
        <v>0</v>
      </c>
      <c r="T113" s="116">
        <f>_xlfn.LET(_xlpm.x, _xlfn.XLOOKUP(M113, $I$17:$J$17, I113:J113), IF(ISERROR(_xlpm.x), 0, _xlpm.x) * S113)/Overview!$B$7</f>
        <v>0</v>
      </c>
      <c r="U113" s="118"/>
      <c r="V113" s="110">
        <v>0</v>
      </c>
      <c r="W113" s="110">
        <v>0</v>
      </c>
      <c r="X113" s="157">
        <v>0</v>
      </c>
    </row>
    <row r="114" spans="1:24">
      <c r="A114" s="108">
        <v>300</v>
      </c>
      <c r="B114" s="108">
        <v>350</v>
      </c>
      <c r="C114" s="133">
        <v>0</v>
      </c>
      <c r="D114" s="133">
        <v>0</v>
      </c>
      <c r="E114" s="133">
        <v>0</v>
      </c>
      <c r="F114" s="133">
        <v>0</v>
      </c>
      <c r="G114" s="110">
        <v>0</v>
      </c>
      <c r="H114" s="110">
        <v>0</v>
      </c>
      <c r="I114" s="157">
        <v>0</v>
      </c>
      <c r="J114" s="157">
        <v>0</v>
      </c>
      <c r="L114" s="111" t="str">
        <f t="shared" si="6"/>
        <v>(300, 350]</v>
      </c>
      <c r="M114" s="112" t="s">
        <v>181</v>
      </c>
      <c r="N114" s="113">
        <v>0</v>
      </c>
      <c r="O114" s="110">
        <f t="shared" si="5"/>
        <v>0</v>
      </c>
      <c r="P114" s="114">
        <v>0</v>
      </c>
      <c r="Q114" s="114">
        <v>0</v>
      </c>
      <c r="R114" s="115">
        <v>0</v>
      </c>
      <c r="S114" s="110">
        <v>0</v>
      </c>
      <c r="T114" s="116">
        <f>_xlfn.LET(_xlpm.x, _xlfn.XLOOKUP(M114, $I$17:$J$17, I114:J114), IF(ISERROR(_xlpm.x), 0, _xlpm.x) * S114)/Overview!$B$7</f>
        <v>0</v>
      </c>
      <c r="U114" s="118"/>
      <c r="V114" s="110">
        <v>0</v>
      </c>
      <c r="W114" s="110">
        <v>0</v>
      </c>
      <c r="X114" s="157">
        <v>0</v>
      </c>
    </row>
    <row r="115" spans="1:24">
      <c r="A115" s="108">
        <v>350</v>
      </c>
      <c r="B115" s="108">
        <v>400</v>
      </c>
      <c r="C115" s="133">
        <v>0</v>
      </c>
      <c r="D115" s="133">
        <v>0</v>
      </c>
      <c r="E115" s="133">
        <v>0</v>
      </c>
      <c r="F115" s="133">
        <v>0</v>
      </c>
      <c r="G115" s="110">
        <v>0</v>
      </c>
      <c r="H115" s="110">
        <v>0</v>
      </c>
      <c r="I115" s="157">
        <v>0</v>
      </c>
      <c r="J115" s="157">
        <v>0</v>
      </c>
      <c r="L115" s="111" t="str">
        <f t="shared" si="6"/>
        <v>(350, 400]</v>
      </c>
      <c r="M115" s="112" t="s">
        <v>181</v>
      </c>
      <c r="N115" s="113">
        <v>0</v>
      </c>
      <c r="O115" s="110">
        <f t="shared" ref="O115:O139" si="7">_xlfn.SINGLE(_xlfn.XLOOKUP(M115, $G$17:$H$17, G115:H115))</f>
        <v>0</v>
      </c>
      <c r="P115" s="114">
        <v>0</v>
      </c>
      <c r="Q115" s="114">
        <v>0</v>
      </c>
      <c r="R115" s="115">
        <v>0</v>
      </c>
      <c r="S115" s="110">
        <v>0</v>
      </c>
      <c r="T115" s="116">
        <f>_xlfn.LET(_xlpm.x, _xlfn.XLOOKUP(M115, $I$17:$J$17, I115:J115), IF(ISERROR(_xlpm.x), 0, _xlpm.x) * S115)/Overview!$B$7</f>
        <v>0</v>
      </c>
      <c r="U115" s="118"/>
      <c r="V115" s="110">
        <v>0</v>
      </c>
      <c r="W115" s="110">
        <v>0</v>
      </c>
      <c r="X115" s="157">
        <v>0</v>
      </c>
    </row>
    <row r="116" spans="1:24">
      <c r="A116" s="108">
        <v>400</v>
      </c>
      <c r="B116" s="108">
        <v>450</v>
      </c>
      <c r="C116" s="133">
        <v>0</v>
      </c>
      <c r="D116" s="133">
        <v>0</v>
      </c>
      <c r="E116" s="133">
        <v>0</v>
      </c>
      <c r="F116" s="133">
        <v>0</v>
      </c>
      <c r="G116" s="110">
        <v>0</v>
      </c>
      <c r="H116" s="110">
        <v>0</v>
      </c>
      <c r="I116" s="157">
        <v>0</v>
      </c>
      <c r="J116" s="157">
        <v>0</v>
      </c>
      <c r="L116" s="111" t="str">
        <f t="shared" si="6"/>
        <v>(400, 450]</v>
      </c>
      <c r="M116" s="112" t="s">
        <v>181</v>
      </c>
      <c r="N116" s="113">
        <v>0</v>
      </c>
      <c r="O116" s="110">
        <f t="shared" si="7"/>
        <v>0</v>
      </c>
      <c r="P116" s="114">
        <v>0</v>
      </c>
      <c r="Q116" s="114">
        <v>0</v>
      </c>
      <c r="R116" s="115">
        <v>0</v>
      </c>
      <c r="S116" s="110">
        <v>0</v>
      </c>
      <c r="T116" s="116">
        <f>_xlfn.LET(_xlpm.x, _xlfn.XLOOKUP(M116, $I$17:$J$17, I116:J116), IF(ISERROR(_xlpm.x), 0, _xlpm.x) * S116)/Overview!$B$7</f>
        <v>0</v>
      </c>
      <c r="U116" s="118"/>
      <c r="V116" s="110">
        <v>0</v>
      </c>
      <c r="W116" s="110">
        <v>0</v>
      </c>
      <c r="X116" s="157">
        <v>0</v>
      </c>
    </row>
    <row r="117" spans="1:24">
      <c r="A117" s="108">
        <v>450</v>
      </c>
      <c r="B117" s="108">
        <v>500</v>
      </c>
      <c r="C117" s="133">
        <v>0</v>
      </c>
      <c r="D117" s="133">
        <v>0</v>
      </c>
      <c r="E117" s="133">
        <v>0</v>
      </c>
      <c r="F117" s="133">
        <v>0</v>
      </c>
      <c r="G117" s="110">
        <v>0</v>
      </c>
      <c r="H117" s="110">
        <v>0</v>
      </c>
      <c r="I117" s="157">
        <v>0</v>
      </c>
      <c r="J117" s="157">
        <v>0</v>
      </c>
      <c r="L117" s="111" t="str">
        <f t="shared" si="6"/>
        <v>(450, 500]</v>
      </c>
      <c r="M117" s="112" t="s">
        <v>181</v>
      </c>
      <c r="N117" s="113">
        <v>0</v>
      </c>
      <c r="O117" s="110">
        <f t="shared" si="7"/>
        <v>0</v>
      </c>
      <c r="P117" s="114">
        <v>0</v>
      </c>
      <c r="Q117" s="114">
        <v>0</v>
      </c>
      <c r="R117" s="115">
        <v>0</v>
      </c>
      <c r="S117" s="110">
        <v>0</v>
      </c>
      <c r="T117" s="116">
        <f>_xlfn.LET(_xlpm.x, _xlfn.XLOOKUP(M117, $I$17:$J$17, I117:J117), IF(ISERROR(_xlpm.x), 0, _xlpm.x) * S117)/Overview!$B$7</f>
        <v>0</v>
      </c>
      <c r="U117" s="118"/>
      <c r="V117" s="110">
        <v>0</v>
      </c>
      <c r="W117" s="110">
        <v>0</v>
      </c>
      <c r="X117" s="157">
        <v>0</v>
      </c>
    </row>
    <row r="118" spans="1:24">
      <c r="A118" s="108">
        <v>500</v>
      </c>
      <c r="B118" s="108">
        <v>550</v>
      </c>
      <c r="C118" s="133">
        <v>0</v>
      </c>
      <c r="D118" s="133">
        <v>0</v>
      </c>
      <c r="E118" s="133">
        <v>0</v>
      </c>
      <c r="F118" s="133">
        <v>0</v>
      </c>
      <c r="G118" s="110">
        <v>0</v>
      </c>
      <c r="H118" s="110">
        <v>0</v>
      </c>
      <c r="I118" s="157">
        <v>0</v>
      </c>
      <c r="J118" s="157">
        <v>0</v>
      </c>
      <c r="L118" s="111" t="str">
        <f t="shared" si="6"/>
        <v>(500, 550]</v>
      </c>
      <c r="M118" s="112" t="s">
        <v>181</v>
      </c>
      <c r="N118" s="113">
        <v>0</v>
      </c>
      <c r="O118" s="110">
        <f t="shared" si="7"/>
        <v>0</v>
      </c>
      <c r="P118" s="114">
        <v>0</v>
      </c>
      <c r="Q118" s="114">
        <v>0</v>
      </c>
      <c r="R118" s="115">
        <v>0</v>
      </c>
      <c r="S118" s="110">
        <v>0</v>
      </c>
      <c r="T118" s="116">
        <f>_xlfn.LET(_xlpm.x, _xlfn.XLOOKUP(M118, $I$17:$J$17, I118:J118), IF(ISERROR(_xlpm.x), 0, _xlpm.x) * S118)/Overview!$B$7</f>
        <v>0</v>
      </c>
      <c r="U118" s="118"/>
      <c r="V118" s="110">
        <v>0</v>
      </c>
      <c r="W118" s="110">
        <v>0</v>
      </c>
      <c r="X118" s="157">
        <v>0</v>
      </c>
    </row>
    <row r="119" spans="1:24">
      <c r="A119" s="108">
        <v>550</v>
      </c>
      <c r="B119" s="108">
        <v>600</v>
      </c>
      <c r="C119" s="133">
        <v>0</v>
      </c>
      <c r="D119" s="133">
        <v>0</v>
      </c>
      <c r="E119" s="133">
        <v>0</v>
      </c>
      <c r="F119" s="133">
        <v>0</v>
      </c>
      <c r="G119" s="110">
        <v>0</v>
      </c>
      <c r="H119" s="110">
        <v>0</v>
      </c>
      <c r="I119" s="157">
        <v>0</v>
      </c>
      <c r="J119" s="157">
        <v>0</v>
      </c>
      <c r="L119" s="111" t="str">
        <f t="shared" si="6"/>
        <v>(550, 600]</v>
      </c>
      <c r="M119" s="112" t="s">
        <v>181</v>
      </c>
      <c r="N119" s="113">
        <v>0</v>
      </c>
      <c r="O119" s="110">
        <f t="shared" si="7"/>
        <v>0</v>
      </c>
      <c r="P119" s="114">
        <v>0</v>
      </c>
      <c r="Q119" s="114">
        <v>0</v>
      </c>
      <c r="R119" s="115">
        <v>0</v>
      </c>
      <c r="S119" s="110">
        <v>0</v>
      </c>
      <c r="T119" s="116">
        <f>_xlfn.LET(_xlpm.x, _xlfn.XLOOKUP(M119, $I$17:$J$17, I119:J119), IF(ISERROR(_xlpm.x), 0, _xlpm.x) * S119)/Overview!$B$7</f>
        <v>0</v>
      </c>
      <c r="U119" s="118"/>
      <c r="V119" s="110">
        <v>0</v>
      </c>
      <c r="W119" s="110">
        <v>0</v>
      </c>
      <c r="X119" s="157">
        <v>0</v>
      </c>
    </row>
    <row r="120" spans="1:24">
      <c r="A120" s="108">
        <v>600</v>
      </c>
      <c r="B120" s="108">
        <v>650</v>
      </c>
      <c r="C120" s="133">
        <v>0</v>
      </c>
      <c r="D120" s="133">
        <v>0</v>
      </c>
      <c r="E120" s="133">
        <v>0</v>
      </c>
      <c r="F120" s="133">
        <v>0</v>
      </c>
      <c r="G120" s="110">
        <v>0</v>
      </c>
      <c r="H120" s="110">
        <v>0</v>
      </c>
      <c r="I120" s="157">
        <v>0</v>
      </c>
      <c r="J120" s="157">
        <v>0</v>
      </c>
      <c r="L120" s="111" t="str">
        <f t="shared" si="6"/>
        <v>(600, 650]</v>
      </c>
      <c r="M120" s="112" t="s">
        <v>181</v>
      </c>
      <c r="N120" s="113">
        <v>0</v>
      </c>
      <c r="O120" s="110">
        <f t="shared" si="7"/>
        <v>0</v>
      </c>
      <c r="P120" s="114">
        <v>0</v>
      </c>
      <c r="Q120" s="114">
        <v>0</v>
      </c>
      <c r="R120" s="115">
        <v>0</v>
      </c>
      <c r="S120" s="110">
        <v>0</v>
      </c>
      <c r="T120" s="116">
        <f>_xlfn.LET(_xlpm.x, _xlfn.XLOOKUP(M120, $I$17:$J$17, I120:J120), IF(ISERROR(_xlpm.x), 0, _xlpm.x) * S120)/Overview!$B$7</f>
        <v>0</v>
      </c>
      <c r="U120" s="118"/>
      <c r="V120" s="110">
        <v>0</v>
      </c>
      <c r="W120" s="110">
        <v>0</v>
      </c>
      <c r="X120" s="157">
        <v>0</v>
      </c>
    </row>
    <row r="121" spans="1:24">
      <c r="A121" s="108">
        <v>650</v>
      </c>
      <c r="B121" s="108">
        <v>700</v>
      </c>
      <c r="C121" s="133">
        <v>0</v>
      </c>
      <c r="D121" s="133">
        <v>0</v>
      </c>
      <c r="E121" s="133">
        <v>0</v>
      </c>
      <c r="F121" s="133">
        <v>0</v>
      </c>
      <c r="G121" s="110">
        <v>0</v>
      </c>
      <c r="H121" s="110">
        <v>0</v>
      </c>
      <c r="I121" s="157">
        <v>0</v>
      </c>
      <c r="J121" s="157">
        <v>0</v>
      </c>
      <c r="L121" s="111" t="str">
        <f t="shared" si="6"/>
        <v>(650, 700]</v>
      </c>
      <c r="M121" s="112" t="s">
        <v>181</v>
      </c>
      <c r="N121" s="113">
        <v>0</v>
      </c>
      <c r="O121" s="110">
        <f t="shared" si="7"/>
        <v>0</v>
      </c>
      <c r="P121" s="114">
        <v>0</v>
      </c>
      <c r="Q121" s="114">
        <v>0</v>
      </c>
      <c r="R121" s="115">
        <v>0</v>
      </c>
      <c r="S121" s="110">
        <v>0</v>
      </c>
      <c r="T121" s="116">
        <f>_xlfn.LET(_xlpm.x, _xlfn.XLOOKUP(M121, $I$17:$J$17, I121:J121), IF(ISERROR(_xlpm.x), 0, _xlpm.x) * S121)/Overview!$B$7</f>
        <v>0</v>
      </c>
      <c r="U121" s="118"/>
      <c r="V121" s="110">
        <v>0</v>
      </c>
      <c r="W121" s="110">
        <v>0</v>
      </c>
      <c r="X121" s="157">
        <v>0</v>
      </c>
    </row>
    <row r="122" spans="1:24">
      <c r="A122" s="108">
        <v>700</v>
      </c>
      <c r="B122" s="108">
        <v>750</v>
      </c>
      <c r="C122" s="133">
        <v>0</v>
      </c>
      <c r="D122" s="133">
        <v>0</v>
      </c>
      <c r="E122" s="133">
        <v>0</v>
      </c>
      <c r="F122" s="133">
        <v>0</v>
      </c>
      <c r="G122" s="110">
        <v>0</v>
      </c>
      <c r="H122" s="110">
        <v>0</v>
      </c>
      <c r="I122" s="157">
        <v>0</v>
      </c>
      <c r="J122" s="157">
        <v>0</v>
      </c>
      <c r="L122" s="111" t="str">
        <f t="shared" si="6"/>
        <v>(700, 750]</v>
      </c>
      <c r="M122" s="112" t="s">
        <v>181</v>
      </c>
      <c r="N122" s="113">
        <v>0</v>
      </c>
      <c r="O122" s="110">
        <f t="shared" si="7"/>
        <v>0</v>
      </c>
      <c r="P122" s="114">
        <v>0</v>
      </c>
      <c r="Q122" s="114">
        <v>0</v>
      </c>
      <c r="R122" s="115">
        <v>0</v>
      </c>
      <c r="S122" s="110">
        <v>0</v>
      </c>
      <c r="T122" s="116">
        <f>_xlfn.LET(_xlpm.x, _xlfn.XLOOKUP(M122, $I$17:$J$17, I122:J122), IF(ISERROR(_xlpm.x), 0, _xlpm.x) * S122)/Overview!$B$7</f>
        <v>0</v>
      </c>
      <c r="U122" s="118"/>
      <c r="V122" s="110">
        <v>0</v>
      </c>
      <c r="W122" s="110">
        <v>0</v>
      </c>
      <c r="X122" s="157">
        <v>0</v>
      </c>
    </row>
    <row r="123" spans="1:24">
      <c r="A123" s="108">
        <v>750</v>
      </c>
      <c r="B123" s="108">
        <v>800</v>
      </c>
      <c r="C123" s="133">
        <v>0</v>
      </c>
      <c r="D123" s="133">
        <v>0</v>
      </c>
      <c r="E123" s="133">
        <v>0</v>
      </c>
      <c r="F123" s="133">
        <v>0</v>
      </c>
      <c r="G123" s="110">
        <v>0</v>
      </c>
      <c r="H123" s="110">
        <v>0</v>
      </c>
      <c r="I123" s="157">
        <v>0</v>
      </c>
      <c r="J123" s="157">
        <v>0</v>
      </c>
      <c r="L123" s="111" t="str">
        <f t="shared" si="6"/>
        <v>(750, 800]</v>
      </c>
      <c r="M123" s="112" t="s">
        <v>181</v>
      </c>
      <c r="N123" s="113">
        <v>0</v>
      </c>
      <c r="O123" s="110">
        <f t="shared" si="7"/>
        <v>0</v>
      </c>
      <c r="P123" s="114">
        <v>0</v>
      </c>
      <c r="Q123" s="114">
        <v>0</v>
      </c>
      <c r="R123" s="115">
        <v>0</v>
      </c>
      <c r="S123" s="110">
        <v>0</v>
      </c>
      <c r="T123" s="116">
        <f>_xlfn.LET(_xlpm.x, _xlfn.XLOOKUP(M123, $I$17:$J$17, I123:J123), IF(ISERROR(_xlpm.x), 0, _xlpm.x) * S123)/Overview!$B$7</f>
        <v>0</v>
      </c>
      <c r="U123" s="118"/>
      <c r="V123" s="110">
        <v>0</v>
      </c>
      <c r="W123" s="110">
        <v>0</v>
      </c>
      <c r="X123" s="157">
        <v>0</v>
      </c>
    </row>
    <row r="124" spans="1:24">
      <c r="A124" s="108">
        <v>800</v>
      </c>
      <c r="B124" s="108">
        <v>850</v>
      </c>
      <c r="C124" s="133">
        <v>0</v>
      </c>
      <c r="D124" s="133">
        <v>0</v>
      </c>
      <c r="E124" s="133">
        <v>0</v>
      </c>
      <c r="F124" s="133">
        <v>0</v>
      </c>
      <c r="G124" s="110">
        <v>0</v>
      </c>
      <c r="H124" s="110">
        <v>0</v>
      </c>
      <c r="I124" s="157">
        <v>0</v>
      </c>
      <c r="J124" s="157">
        <v>0</v>
      </c>
      <c r="L124" s="111" t="str">
        <f t="shared" si="6"/>
        <v>(800, 850]</v>
      </c>
      <c r="M124" s="112" t="s">
        <v>181</v>
      </c>
      <c r="N124" s="113">
        <v>0</v>
      </c>
      <c r="O124" s="110">
        <f t="shared" si="7"/>
        <v>0</v>
      </c>
      <c r="P124" s="114">
        <v>0</v>
      </c>
      <c r="Q124" s="114">
        <v>0</v>
      </c>
      <c r="R124" s="115">
        <v>0</v>
      </c>
      <c r="S124" s="110">
        <v>0</v>
      </c>
      <c r="T124" s="116">
        <f>_xlfn.LET(_xlpm.x, _xlfn.XLOOKUP(M124, $I$17:$J$17, I124:J124), IF(ISERROR(_xlpm.x), 0, _xlpm.x) * S124)/Overview!$B$7</f>
        <v>0</v>
      </c>
      <c r="U124" s="118"/>
      <c r="V124" s="110">
        <v>0</v>
      </c>
      <c r="W124" s="110">
        <v>0</v>
      </c>
      <c r="X124" s="157">
        <v>0</v>
      </c>
    </row>
    <row r="125" spans="1:24">
      <c r="A125" s="108">
        <v>850</v>
      </c>
      <c r="B125" s="108">
        <v>900</v>
      </c>
      <c r="C125" s="133">
        <v>0</v>
      </c>
      <c r="D125" s="133">
        <v>0</v>
      </c>
      <c r="E125" s="133">
        <v>0</v>
      </c>
      <c r="F125" s="133">
        <v>0</v>
      </c>
      <c r="G125" s="110">
        <v>0</v>
      </c>
      <c r="H125" s="110">
        <v>0</v>
      </c>
      <c r="I125" s="157">
        <v>0</v>
      </c>
      <c r="J125" s="157">
        <v>0</v>
      </c>
      <c r="L125" s="111" t="str">
        <f t="shared" si="6"/>
        <v>(850, 900]</v>
      </c>
      <c r="M125" s="112" t="s">
        <v>181</v>
      </c>
      <c r="N125" s="113">
        <v>0</v>
      </c>
      <c r="O125" s="110">
        <f t="shared" si="7"/>
        <v>0</v>
      </c>
      <c r="P125" s="114">
        <v>0</v>
      </c>
      <c r="Q125" s="114">
        <v>0</v>
      </c>
      <c r="R125" s="115">
        <v>0</v>
      </c>
      <c r="S125" s="110">
        <v>0</v>
      </c>
      <c r="T125" s="116">
        <f>_xlfn.LET(_xlpm.x, _xlfn.XLOOKUP(M125, $I$17:$J$17, I125:J125), IF(ISERROR(_xlpm.x), 0, _xlpm.x) * S125)/Overview!$B$7</f>
        <v>0</v>
      </c>
      <c r="U125" s="118"/>
      <c r="V125" s="110">
        <v>0</v>
      </c>
      <c r="W125" s="110">
        <v>0</v>
      </c>
      <c r="X125" s="157">
        <v>0</v>
      </c>
    </row>
    <row r="126" spans="1:24">
      <c r="A126" s="108">
        <v>900</v>
      </c>
      <c r="B126" s="108">
        <v>950</v>
      </c>
      <c r="C126" s="133">
        <v>0</v>
      </c>
      <c r="D126" s="133">
        <v>0</v>
      </c>
      <c r="E126" s="133">
        <v>0</v>
      </c>
      <c r="F126" s="133">
        <v>0</v>
      </c>
      <c r="G126" s="110">
        <v>0</v>
      </c>
      <c r="H126" s="110">
        <v>0</v>
      </c>
      <c r="I126" s="157">
        <v>0</v>
      </c>
      <c r="J126" s="157">
        <v>0</v>
      </c>
      <c r="L126" s="111" t="str">
        <f t="shared" si="6"/>
        <v>(900, 950]</v>
      </c>
      <c r="M126" s="112" t="s">
        <v>181</v>
      </c>
      <c r="N126" s="113">
        <v>0</v>
      </c>
      <c r="O126" s="110">
        <f t="shared" si="7"/>
        <v>0</v>
      </c>
      <c r="P126" s="114">
        <v>0</v>
      </c>
      <c r="Q126" s="114">
        <v>0</v>
      </c>
      <c r="R126" s="115">
        <v>0</v>
      </c>
      <c r="S126" s="110">
        <v>0</v>
      </c>
      <c r="T126" s="116">
        <f>_xlfn.LET(_xlpm.x, _xlfn.XLOOKUP(M126, $I$17:$J$17, I126:J126), IF(ISERROR(_xlpm.x), 0, _xlpm.x) * S126)/Overview!$B$7</f>
        <v>0</v>
      </c>
      <c r="U126" s="118"/>
      <c r="V126" s="110">
        <v>0</v>
      </c>
      <c r="W126" s="110">
        <v>0</v>
      </c>
      <c r="X126" s="157">
        <v>0</v>
      </c>
    </row>
    <row r="127" spans="1:24">
      <c r="A127" s="108">
        <v>950</v>
      </c>
      <c r="B127" s="108">
        <v>1000</v>
      </c>
      <c r="C127" s="133">
        <v>0</v>
      </c>
      <c r="D127" s="133">
        <v>0</v>
      </c>
      <c r="E127" s="133">
        <v>0</v>
      </c>
      <c r="F127" s="133">
        <v>0</v>
      </c>
      <c r="G127" s="110">
        <v>0</v>
      </c>
      <c r="H127" s="110">
        <v>0</v>
      </c>
      <c r="I127" s="157">
        <v>0</v>
      </c>
      <c r="J127" s="157">
        <v>0</v>
      </c>
      <c r="L127" s="111" t="str">
        <f t="shared" si="6"/>
        <v>(950, 1000]</v>
      </c>
      <c r="M127" s="112" t="s">
        <v>181</v>
      </c>
      <c r="N127" s="113">
        <v>0</v>
      </c>
      <c r="O127" s="110">
        <f t="shared" si="7"/>
        <v>0</v>
      </c>
      <c r="P127" s="114">
        <v>0</v>
      </c>
      <c r="Q127" s="114">
        <v>0</v>
      </c>
      <c r="R127" s="115">
        <v>0</v>
      </c>
      <c r="S127" s="110">
        <v>0</v>
      </c>
      <c r="T127" s="116">
        <f>_xlfn.LET(_xlpm.x, _xlfn.XLOOKUP(M127, $I$17:$J$17, I127:J127), IF(ISERROR(_xlpm.x), 0, _xlpm.x) * S127)/Overview!$B$7</f>
        <v>0</v>
      </c>
      <c r="U127" s="118"/>
      <c r="V127" s="110">
        <v>0</v>
      </c>
      <c r="W127" s="110">
        <v>0</v>
      </c>
      <c r="X127" s="157">
        <v>0</v>
      </c>
    </row>
    <row r="128" spans="1:24">
      <c r="A128" s="108">
        <v>1000</v>
      </c>
      <c r="B128" s="108">
        <v>2000</v>
      </c>
      <c r="C128" s="133">
        <v>0</v>
      </c>
      <c r="D128" s="133">
        <v>0</v>
      </c>
      <c r="E128" s="133">
        <v>0</v>
      </c>
      <c r="F128" s="133">
        <v>0</v>
      </c>
      <c r="G128" s="110">
        <v>0</v>
      </c>
      <c r="H128" s="110">
        <v>0</v>
      </c>
      <c r="I128" s="157">
        <v>0</v>
      </c>
      <c r="J128" s="157">
        <v>0</v>
      </c>
      <c r="L128" s="111" t="str">
        <f t="shared" si="6"/>
        <v>(1000, 2000]</v>
      </c>
      <c r="M128" s="112" t="s">
        <v>181</v>
      </c>
      <c r="N128" s="113">
        <v>0</v>
      </c>
      <c r="O128" s="110">
        <f t="shared" si="7"/>
        <v>0</v>
      </c>
      <c r="P128" s="114">
        <v>0</v>
      </c>
      <c r="Q128" s="114">
        <v>0</v>
      </c>
      <c r="R128" s="115">
        <v>0</v>
      </c>
      <c r="S128" s="110">
        <v>0</v>
      </c>
      <c r="T128" s="116">
        <f>_xlfn.LET(_xlpm.x, _xlfn.XLOOKUP(M128, $I$17:$J$17, I128:J128), IF(ISERROR(_xlpm.x), 0, _xlpm.x) * S128)/Overview!$B$7</f>
        <v>0</v>
      </c>
      <c r="U128" s="118"/>
      <c r="V128" s="110">
        <v>0</v>
      </c>
      <c r="W128" s="110">
        <v>0</v>
      </c>
      <c r="X128" s="157">
        <v>0</v>
      </c>
    </row>
    <row r="129" spans="1:25">
      <c r="A129" s="108">
        <v>2000</v>
      </c>
      <c r="B129" s="108">
        <v>3000</v>
      </c>
      <c r="C129" s="133">
        <v>0</v>
      </c>
      <c r="D129" s="133">
        <v>0</v>
      </c>
      <c r="E129" s="133">
        <v>0</v>
      </c>
      <c r="F129" s="133">
        <v>0</v>
      </c>
      <c r="G129" s="110">
        <v>0</v>
      </c>
      <c r="H129" s="110">
        <v>0</v>
      </c>
      <c r="I129" s="157">
        <v>0</v>
      </c>
      <c r="J129" s="157">
        <v>0</v>
      </c>
      <c r="L129" s="111" t="str">
        <f t="shared" si="6"/>
        <v>(2000, 3000]</v>
      </c>
      <c r="M129" s="112" t="s">
        <v>181</v>
      </c>
      <c r="N129" s="113">
        <v>0</v>
      </c>
      <c r="O129" s="110">
        <f t="shared" si="7"/>
        <v>0</v>
      </c>
      <c r="P129" s="114">
        <v>0</v>
      </c>
      <c r="Q129" s="114">
        <v>0</v>
      </c>
      <c r="R129" s="115">
        <v>0</v>
      </c>
      <c r="S129" s="110">
        <v>0</v>
      </c>
      <c r="T129" s="116">
        <f>_xlfn.LET(_xlpm.x, _xlfn.XLOOKUP(M129, $I$17:$J$17, I129:J129), IF(ISERROR(_xlpm.x), 0, _xlpm.x) * S129)/Overview!$B$7</f>
        <v>0</v>
      </c>
      <c r="U129" s="118"/>
      <c r="V129" s="110">
        <v>0</v>
      </c>
      <c r="W129" s="110">
        <v>0</v>
      </c>
      <c r="X129" s="157">
        <v>0</v>
      </c>
    </row>
    <row r="130" spans="1:25">
      <c r="A130" s="108">
        <v>3000</v>
      </c>
      <c r="B130" s="108">
        <v>4000</v>
      </c>
      <c r="C130" s="133">
        <v>0</v>
      </c>
      <c r="D130" s="133">
        <v>0</v>
      </c>
      <c r="E130" s="133">
        <v>0</v>
      </c>
      <c r="F130" s="133">
        <v>0</v>
      </c>
      <c r="G130" s="110">
        <v>0</v>
      </c>
      <c r="H130" s="110">
        <v>0</v>
      </c>
      <c r="I130" s="157">
        <v>0</v>
      </c>
      <c r="J130" s="157">
        <v>0</v>
      </c>
      <c r="L130" s="111" t="str">
        <f t="shared" si="6"/>
        <v>(3000, 4000]</v>
      </c>
      <c r="M130" s="112" t="s">
        <v>181</v>
      </c>
      <c r="N130" s="113">
        <v>0</v>
      </c>
      <c r="O130" s="110">
        <f t="shared" si="7"/>
        <v>0</v>
      </c>
      <c r="P130" s="114">
        <v>0</v>
      </c>
      <c r="Q130" s="114">
        <v>0</v>
      </c>
      <c r="R130" s="115">
        <v>0</v>
      </c>
      <c r="S130" s="110">
        <v>0</v>
      </c>
      <c r="T130" s="116">
        <f>_xlfn.LET(_xlpm.x, _xlfn.XLOOKUP(M130, $I$17:$J$17, I130:J130), IF(ISERROR(_xlpm.x), 0, _xlpm.x) * S130)/Overview!$B$7</f>
        <v>0</v>
      </c>
      <c r="U130" s="118"/>
      <c r="V130" s="110">
        <v>0</v>
      </c>
      <c r="W130" s="110">
        <v>0</v>
      </c>
      <c r="X130" s="157">
        <v>0</v>
      </c>
    </row>
    <row r="131" spans="1:25">
      <c r="A131" s="108">
        <v>4000</v>
      </c>
      <c r="B131" s="108">
        <v>5000</v>
      </c>
      <c r="C131" s="133">
        <v>0</v>
      </c>
      <c r="D131" s="133">
        <v>0</v>
      </c>
      <c r="E131" s="133">
        <v>0</v>
      </c>
      <c r="F131" s="133">
        <v>0</v>
      </c>
      <c r="G131" s="110">
        <v>0</v>
      </c>
      <c r="H131" s="110">
        <v>0</v>
      </c>
      <c r="I131" s="157">
        <v>0</v>
      </c>
      <c r="J131" s="157">
        <v>0</v>
      </c>
      <c r="L131" s="111" t="str">
        <f t="shared" si="6"/>
        <v>(4000, 5000]</v>
      </c>
      <c r="M131" s="112" t="s">
        <v>181</v>
      </c>
      <c r="N131" s="113">
        <v>0</v>
      </c>
      <c r="O131" s="110">
        <f t="shared" si="7"/>
        <v>0</v>
      </c>
      <c r="P131" s="114">
        <v>0</v>
      </c>
      <c r="Q131" s="114">
        <v>0</v>
      </c>
      <c r="R131" s="115">
        <v>0</v>
      </c>
      <c r="S131" s="110">
        <v>0</v>
      </c>
      <c r="T131" s="116">
        <f>_xlfn.LET(_xlpm.x, _xlfn.XLOOKUP(M131, $I$17:$J$17, I131:J131), IF(ISERROR(_xlpm.x), 0, _xlpm.x) * S131)/Overview!$B$7</f>
        <v>0</v>
      </c>
      <c r="U131" s="118"/>
      <c r="V131" s="110">
        <v>0</v>
      </c>
      <c r="W131" s="110">
        <v>0</v>
      </c>
      <c r="X131" s="157">
        <v>0</v>
      </c>
    </row>
    <row r="132" spans="1:25">
      <c r="A132" s="108">
        <v>5000</v>
      </c>
      <c r="B132" s="108">
        <v>6000</v>
      </c>
      <c r="C132" s="133">
        <v>0</v>
      </c>
      <c r="D132" s="133">
        <v>0</v>
      </c>
      <c r="E132" s="133">
        <v>0</v>
      </c>
      <c r="F132" s="133">
        <v>0</v>
      </c>
      <c r="G132" s="110">
        <v>0</v>
      </c>
      <c r="H132" s="110">
        <v>0</v>
      </c>
      <c r="I132" s="157">
        <v>0</v>
      </c>
      <c r="J132" s="157">
        <v>0</v>
      </c>
      <c r="L132" s="111" t="str">
        <f t="shared" si="6"/>
        <v>(5000, 6000]</v>
      </c>
      <c r="M132" s="112" t="s">
        <v>181</v>
      </c>
      <c r="N132" s="113">
        <v>0</v>
      </c>
      <c r="O132" s="110">
        <f t="shared" si="7"/>
        <v>0</v>
      </c>
      <c r="P132" s="114">
        <v>0</v>
      </c>
      <c r="Q132" s="114">
        <v>0</v>
      </c>
      <c r="R132" s="115">
        <v>0</v>
      </c>
      <c r="S132" s="110">
        <v>0</v>
      </c>
      <c r="T132" s="116">
        <f>_xlfn.LET(_xlpm.x, _xlfn.XLOOKUP(M132, $I$17:$J$17, I132:J132), IF(ISERROR(_xlpm.x), 0, _xlpm.x) * S132)/Overview!$B$7</f>
        <v>0</v>
      </c>
      <c r="U132" s="118"/>
      <c r="V132" s="110">
        <v>0</v>
      </c>
      <c r="W132" s="110">
        <v>0</v>
      </c>
      <c r="X132" s="157">
        <v>0</v>
      </c>
    </row>
    <row r="133" spans="1:25">
      <c r="A133" s="108">
        <v>6000</v>
      </c>
      <c r="B133" s="108">
        <v>7000</v>
      </c>
      <c r="C133" s="133">
        <v>0</v>
      </c>
      <c r="D133" s="133">
        <v>0</v>
      </c>
      <c r="E133" s="133">
        <v>0</v>
      </c>
      <c r="F133" s="133">
        <v>0</v>
      </c>
      <c r="G133" s="110">
        <v>0</v>
      </c>
      <c r="H133" s="110">
        <v>0</v>
      </c>
      <c r="I133" s="157">
        <v>0</v>
      </c>
      <c r="J133" s="157">
        <v>0</v>
      </c>
      <c r="L133" s="111" t="str">
        <f t="shared" si="6"/>
        <v>(6000, 7000]</v>
      </c>
      <c r="M133" s="112" t="s">
        <v>181</v>
      </c>
      <c r="N133" s="113">
        <v>0</v>
      </c>
      <c r="O133" s="110">
        <f t="shared" si="7"/>
        <v>0</v>
      </c>
      <c r="P133" s="114">
        <v>0</v>
      </c>
      <c r="Q133" s="114">
        <v>0</v>
      </c>
      <c r="R133" s="115">
        <v>0</v>
      </c>
      <c r="S133" s="110">
        <v>0</v>
      </c>
      <c r="T133" s="116">
        <f>_xlfn.LET(_xlpm.x, _xlfn.XLOOKUP(M133, $I$17:$J$17, I133:J133), IF(ISERROR(_xlpm.x), 0, _xlpm.x) * S133)/Overview!$B$7</f>
        <v>0</v>
      </c>
      <c r="U133" s="118"/>
      <c r="V133" s="110">
        <v>0</v>
      </c>
      <c r="W133" s="110">
        <v>0</v>
      </c>
      <c r="X133" s="157">
        <v>0</v>
      </c>
    </row>
    <row r="134" spans="1:25">
      <c r="A134" s="108">
        <v>7000</v>
      </c>
      <c r="B134" s="108">
        <v>8000</v>
      </c>
      <c r="C134" s="133">
        <v>0</v>
      </c>
      <c r="D134" s="133">
        <v>0</v>
      </c>
      <c r="E134" s="133">
        <v>0</v>
      </c>
      <c r="F134" s="133">
        <v>0</v>
      </c>
      <c r="G134" s="110">
        <v>0</v>
      </c>
      <c r="H134" s="110">
        <v>0</v>
      </c>
      <c r="I134" s="157">
        <v>0</v>
      </c>
      <c r="J134" s="157">
        <v>0</v>
      </c>
      <c r="L134" s="111" t="str">
        <f t="shared" si="6"/>
        <v>(7000, 8000]</v>
      </c>
      <c r="M134" s="112" t="s">
        <v>181</v>
      </c>
      <c r="N134" s="113">
        <v>0</v>
      </c>
      <c r="O134" s="110">
        <f t="shared" si="7"/>
        <v>0</v>
      </c>
      <c r="P134" s="114">
        <v>0</v>
      </c>
      <c r="Q134" s="114">
        <v>0</v>
      </c>
      <c r="R134" s="115">
        <v>0</v>
      </c>
      <c r="S134" s="110">
        <v>0</v>
      </c>
      <c r="T134" s="116">
        <f>_xlfn.LET(_xlpm.x, _xlfn.XLOOKUP(M134, $I$17:$J$17, I134:J134), IF(ISERROR(_xlpm.x), 0, _xlpm.x) * S134)/Overview!$B$7</f>
        <v>0</v>
      </c>
      <c r="U134" s="118"/>
      <c r="V134" s="110">
        <v>0</v>
      </c>
      <c r="W134" s="110">
        <v>0</v>
      </c>
      <c r="X134" s="157">
        <v>0</v>
      </c>
    </row>
    <row r="135" spans="1:25">
      <c r="A135" s="108">
        <v>8000</v>
      </c>
      <c r="B135" s="108">
        <v>9000</v>
      </c>
      <c r="C135" s="133">
        <v>0</v>
      </c>
      <c r="D135" s="133">
        <v>0</v>
      </c>
      <c r="E135" s="133">
        <v>0</v>
      </c>
      <c r="F135" s="133">
        <v>0</v>
      </c>
      <c r="G135" s="110">
        <v>0</v>
      </c>
      <c r="H135" s="110">
        <v>0</v>
      </c>
      <c r="I135" s="157">
        <v>0</v>
      </c>
      <c r="J135" s="157">
        <v>0</v>
      </c>
      <c r="L135" s="111" t="str">
        <f t="shared" si="6"/>
        <v>(8000, 9000]</v>
      </c>
      <c r="M135" s="112" t="s">
        <v>181</v>
      </c>
      <c r="N135" s="113">
        <v>0</v>
      </c>
      <c r="O135" s="110">
        <f t="shared" si="7"/>
        <v>0</v>
      </c>
      <c r="P135" s="114">
        <v>0</v>
      </c>
      <c r="Q135" s="114">
        <v>0</v>
      </c>
      <c r="R135" s="115">
        <v>0</v>
      </c>
      <c r="S135" s="110">
        <v>0</v>
      </c>
      <c r="T135" s="116">
        <f>_xlfn.LET(_xlpm.x, _xlfn.XLOOKUP(M135, $I$17:$J$17, I135:J135), IF(ISERROR(_xlpm.x), 0, _xlpm.x) * S135)/Overview!$B$7</f>
        <v>0</v>
      </c>
      <c r="U135" s="118"/>
      <c r="V135" s="110">
        <v>0</v>
      </c>
      <c r="W135" s="110">
        <v>0</v>
      </c>
      <c r="X135" s="157">
        <v>0</v>
      </c>
    </row>
    <row r="136" spans="1:25">
      <c r="A136" s="108">
        <v>9000</v>
      </c>
      <c r="B136" s="108">
        <v>10000</v>
      </c>
      <c r="C136" s="133">
        <v>0</v>
      </c>
      <c r="D136" s="133">
        <v>0</v>
      </c>
      <c r="E136" s="133">
        <v>0</v>
      </c>
      <c r="F136" s="133">
        <v>0</v>
      </c>
      <c r="G136" s="110">
        <v>0</v>
      </c>
      <c r="H136" s="110">
        <v>0</v>
      </c>
      <c r="I136" s="157">
        <v>0</v>
      </c>
      <c r="J136" s="157">
        <v>0</v>
      </c>
      <c r="L136" s="111" t="str">
        <f t="shared" si="6"/>
        <v>(9000, 10000]</v>
      </c>
      <c r="M136" s="112" t="s">
        <v>181</v>
      </c>
      <c r="N136" s="113">
        <v>0</v>
      </c>
      <c r="O136" s="110">
        <f t="shared" si="7"/>
        <v>0</v>
      </c>
      <c r="P136" s="114">
        <v>0</v>
      </c>
      <c r="Q136" s="114">
        <v>0</v>
      </c>
      <c r="R136" s="115">
        <v>0</v>
      </c>
      <c r="S136" s="110">
        <v>0</v>
      </c>
      <c r="T136" s="116">
        <f>_xlfn.LET(_xlpm.x, _xlfn.XLOOKUP(M136, $I$17:$J$17, I136:J136), IF(ISERROR(_xlpm.x), 0, _xlpm.x) * S136)/Overview!$B$7</f>
        <v>0</v>
      </c>
      <c r="U136" s="118"/>
      <c r="V136" s="110">
        <v>0</v>
      </c>
      <c r="W136" s="110">
        <v>0</v>
      </c>
      <c r="X136" s="157">
        <v>0</v>
      </c>
    </row>
    <row r="137" spans="1:25">
      <c r="A137" s="108">
        <v>10000</v>
      </c>
      <c r="B137" s="108">
        <v>20000</v>
      </c>
      <c r="C137" s="133">
        <v>0</v>
      </c>
      <c r="D137" s="133">
        <v>0</v>
      </c>
      <c r="E137" s="133">
        <v>0</v>
      </c>
      <c r="F137" s="133">
        <v>0</v>
      </c>
      <c r="G137" s="110">
        <v>0</v>
      </c>
      <c r="H137" s="110">
        <v>0</v>
      </c>
      <c r="I137" s="157">
        <v>0</v>
      </c>
      <c r="J137" s="157">
        <v>0</v>
      </c>
      <c r="L137" s="111" t="str">
        <f t="shared" si="6"/>
        <v>(10000, 20000]</v>
      </c>
      <c r="M137" s="112" t="s">
        <v>181</v>
      </c>
      <c r="N137" s="113">
        <v>0</v>
      </c>
      <c r="O137" s="110">
        <f t="shared" si="7"/>
        <v>0</v>
      </c>
      <c r="P137" s="114">
        <v>0</v>
      </c>
      <c r="Q137" s="114">
        <v>0</v>
      </c>
      <c r="R137" s="115">
        <v>0</v>
      </c>
      <c r="S137" s="110">
        <v>0</v>
      </c>
      <c r="T137" s="116">
        <f>_xlfn.LET(_xlpm.x, _xlfn.XLOOKUP(M137, $I$17:$J$17, I137:J137), IF(ISERROR(_xlpm.x), 0, _xlpm.x) * S137)/Overview!$B$7</f>
        <v>0</v>
      </c>
      <c r="U137" s="118"/>
      <c r="V137" s="110">
        <v>0</v>
      </c>
      <c r="W137" s="110">
        <v>0</v>
      </c>
      <c r="X137" s="157">
        <v>0</v>
      </c>
    </row>
    <row r="138" spans="1:25">
      <c r="A138" s="108">
        <v>20000</v>
      </c>
      <c r="B138" s="108">
        <v>30000</v>
      </c>
      <c r="C138" s="133">
        <v>0</v>
      </c>
      <c r="D138" s="133">
        <v>0</v>
      </c>
      <c r="E138" s="133">
        <v>0</v>
      </c>
      <c r="F138" s="133">
        <v>0</v>
      </c>
      <c r="G138" s="110">
        <v>0</v>
      </c>
      <c r="H138" s="110">
        <v>0</v>
      </c>
      <c r="I138" s="157">
        <v>0</v>
      </c>
      <c r="J138" s="157">
        <v>0</v>
      </c>
      <c r="L138" s="111" t="str">
        <f t="shared" si="6"/>
        <v>(20000, 30000]</v>
      </c>
      <c r="M138" s="112" t="s">
        <v>181</v>
      </c>
      <c r="N138" s="113">
        <v>0</v>
      </c>
      <c r="O138" s="110">
        <f t="shared" si="7"/>
        <v>0</v>
      </c>
      <c r="P138" s="114">
        <v>0</v>
      </c>
      <c r="Q138" s="114">
        <v>0</v>
      </c>
      <c r="R138" s="115">
        <v>0</v>
      </c>
      <c r="S138" s="110">
        <v>0</v>
      </c>
      <c r="T138" s="116">
        <f>_xlfn.LET(_xlpm.x, _xlfn.XLOOKUP(M138, $I$17:$J$17, I138:J138), IF(ISERROR(_xlpm.x), 0, _xlpm.x) * S138)/Overview!$B$7</f>
        <v>0</v>
      </c>
      <c r="U138" s="118"/>
      <c r="V138" s="110">
        <v>0</v>
      </c>
      <c r="W138" s="110">
        <v>0</v>
      </c>
      <c r="X138" s="157">
        <v>0</v>
      </c>
    </row>
    <row r="139" spans="1:25">
      <c r="A139" s="108">
        <v>30000</v>
      </c>
      <c r="B139" s="108">
        <v>40000</v>
      </c>
      <c r="C139" s="133">
        <v>0</v>
      </c>
      <c r="D139" s="133">
        <v>0</v>
      </c>
      <c r="E139" s="133">
        <v>0</v>
      </c>
      <c r="F139" s="133">
        <v>0</v>
      </c>
      <c r="G139" s="110">
        <v>0</v>
      </c>
      <c r="H139" s="110">
        <v>0</v>
      </c>
      <c r="I139" s="157">
        <v>0</v>
      </c>
      <c r="J139" s="157">
        <v>0</v>
      </c>
      <c r="L139" s="111" t="str">
        <f t="shared" si="6"/>
        <v>(30000, 40000]</v>
      </c>
      <c r="M139" s="112" t="s">
        <v>181</v>
      </c>
      <c r="N139" s="113">
        <v>0</v>
      </c>
      <c r="O139" s="110">
        <f t="shared" si="7"/>
        <v>0</v>
      </c>
      <c r="P139" s="114">
        <v>0</v>
      </c>
      <c r="Q139" s="114">
        <v>0</v>
      </c>
      <c r="R139" s="115">
        <v>0</v>
      </c>
      <c r="S139" s="110">
        <v>0</v>
      </c>
      <c r="T139" s="116">
        <f>_xlfn.LET(_xlpm.x, _xlfn.XLOOKUP(M139, $I$17:$J$17, I139:J139), IF(ISERROR(_xlpm.x), 0, _xlpm.x) * S139)/Overview!$B$7</f>
        <v>0</v>
      </c>
      <c r="U139" s="118"/>
      <c r="V139" s="110">
        <v>0</v>
      </c>
      <c r="W139" s="110">
        <v>0</v>
      </c>
      <c r="X139" s="157">
        <v>0</v>
      </c>
    </row>
    <row r="140" spans="1:25">
      <c r="A140" s="108" t="s">
        <v>188</v>
      </c>
      <c r="B140" s="110">
        <f>B75</f>
        <v>3.3007800000000001E-3</v>
      </c>
      <c r="C140" s="133">
        <v>330078</v>
      </c>
      <c r="D140" s="133">
        <v>0</v>
      </c>
      <c r="E140" s="133">
        <v>825830650</v>
      </c>
      <c r="F140" s="133">
        <v>0</v>
      </c>
      <c r="G140" s="110"/>
      <c r="H140" s="110"/>
      <c r="I140" s="157">
        <f>E140/C140/$B$3</f>
        <v>5.0038515138845971</v>
      </c>
      <c r="J140" s="157"/>
      <c r="L140" s="111" t="s">
        <v>188</v>
      </c>
      <c r="M140" s="112" t="s">
        <v>180</v>
      </c>
      <c r="N140" s="113">
        <v>1.4095</v>
      </c>
      <c r="O140" s="110">
        <f>B140</f>
        <v>3.3007800000000001E-3</v>
      </c>
      <c r="P140" s="110">
        <v>4.6524494100000004E-3</v>
      </c>
      <c r="Q140" s="110">
        <f>P140</f>
        <v>4.6524494100000004E-3</v>
      </c>
      <c r="R140" s="115">
        <v>4652449</v>
      </c>
      <c r="S140" s="117">
        <v>4.6524490000000003E-3</v>
      </c>
      <c r="T140" s="116">
        <f>_xlfn.LET(_xlpm.x, _xlfn.XLOOKUP(M140, $I$17:$J$17, I140:J140), IF(ISERROR(_xlpm.x), 0, _xlpm.x) * S140)/Overview!$B$7</f>
        <v>1.8624131177536703E-2</v>
      </c>
      <c r="V140" s="110">
        <v>4.6524490000000003E-3</v>
      </c>
      <c r="W140" s="110">
        <v>1.9999420000000002E-3</v>
      </c>
      <c r="X140" s="157">
        <v>0.43</v>
      </c>
      <c r="Y140" s="119"/>
    </row>
    <row r="141" spans="1:25">
      <c r="A141" s="1"/>
      <c r="B141" s="1"/>
      <c r="L141" s="119"/>
      <c r="R141" s="136"/>
    </row>
    <row r="142" spans="1: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L142" s="38"/>
    </row>
    <row r="143" spans="1:25" s="127" customFormat="1">
      <c r="A143" s="188" t="s">
        <v>301</v>
      </c>
      <c r="B143" s="188"/>
      <c r="C143" s="188"/>
      <c r="D143" s="188"/>
      <c r="E143" s="188"/>
      <c r="F143" s="188"/>
      <c r="G143" s="123"/>
      <c r="H143" s="123"/>
      <c r="I143" s="123"/>
      <c r="J143" s="123"/>
      <c r="K143" s="124"/>
      <c r="L143" s="125"/>
      <c r="M143" s="124"/>
      <c r="N143" s="126"/>
      <c r="O143" s="126"/>
      <c r="P143" s="124"/>
      <c r="Q143" s="124"/>
      <c r="R143" s="124"/>
      <c r="S143" s="124"/>
      <c r="T143" s="124"/>
      <c r="U143" s="124"/>
      <c r="V143" s="126"/>
      <c r="W143" s="126"/>
      <c r="X143" s="162"/>
      <c r="Y143" s="124"/>
    </row>
    <row r="144" spans="1:25">
      <c r="B144" s="128"/>
      <c r="N144" s="122"/>
      <c r="O144" s="37"/>
    </row>
    <row r="145" spans="1:25">
      <c r="B145" s="128"/>
      <c r="N145" s="122"/>
      <c r="O145" s="37"/>
      <c r="W145" s="144"/>
    </row>
    <row r="146" spans="1:25" ht="16.2" customHeight="1">
      <c r="A146" s="181" t="s">
        <v>172</v>
      </c>
      <c r="B146" s="181" t="s">
        <v>173</v>
      </c>
      <c r="C146" s="189" t="s">
        <v>174</v>
      </c>
      <c r="D146" s="190"/>
      <c r="E146" s="189" t="s">
        <v>175</v>
      </c>
      <c r="F146" s="190"/>
      <c r="G146" s="189" t="s">
        <v>176</v>
      </c>
      <c r="H146" s="190"/>
      <c r="I146" s="186" t="s">
        <v>298</v>
      </c>
      <c r="J146" s="186"/>
      <c r="L146" s="186" t="s">
        <v>178</v>
      </c>
      <c r="M146" s="186" t="s">
        <v>300</v>
      </c>
      <c r="N146" s="186" t="s">
        <v>182</v>
      </c>
      <c r="O146" s="186" t="s">
        <v>183</v>
      </c>
      <c r="P146" s="186" t="s">
        <v>184</v>
      </c>
      <c r="Q146" s="186" t="s">
        <v>185</v>
      </c>
      <c r="R146" s="186" t="s">
        <v>186</v>
      </c>
      <c r="S146" s="186" t="s">
        <v>187</v>
      </c>
      <c r="T146" s="186" t="s">
        <v>177</v>
      </c>
      <c r="U146" s="121"/>
      <c r="V146" s="187" t="s">
        <v>302</v>
      </c>
      <c r="W146" s="187" t="s">
        <v>303</v>
      </c>
      <c r="X146" s="185" t="s">
        <v>304</v>
      </c>
      <c r="Y146" s="121"/>
    </row>
    <row r="147" spans="1:25">
      <c r="A147" s="182"/>
      <c r="B147" s="182"/>
      <c r="C147" s="45" t="s">
        <v>180</v>
      </c>
      <c r="D147" s="45" t="s">
        <v>181</v>
      </c>
      <c r="E147" s="45" t="s">
        <v>180</v>
      </c>
      <c r="F147" s="45" t="s">
        <v>181</v>
      </c>
      <c r="G147" s="45" t="s">
        <v>180</v>
      </c>
      <c r="H147" s="45" t="s">
        <v>181</v>
      </c>
      <c r="I147" s="45" t="s">
        <v>180</v>
      </c>
      <c r="J147" s="45" t="s">
        <v>181</v>
      </c>
      <c r="L147" s="186"/>
      <c r="M147" s="186"/>
      <c r="N147" s="186"/>
      <c r="O147" s="186"/>
      <c r="P147" s="186"/>
      <c r="Q147" s="186"/>
      <c r="R147" s="186"/>
      <c r="S147" s="186"/>
      <c r="T147" s="186"/>
      <c r="V147" s="187"/>
      <c r="W147" s="187"/>
      <c r="X147" s="185"/>
      <c r="Y147" s="121"/>
    </row>
    <row r="148" spans="1:25">
      <c r="A148" s="108">
        <v>-1</v>
      </c>
      <c r="B148" s="108">
        <v>0</v>
      </c>
      <c r="C148" s="109" cm="1">
        <f t="array" ref="C148:C204">工作表1!D122:D178</f>
        <v>1735</v>
      </c>
      <c r="D148" s="109" cm="1">
        <f t="array" ref="D148:D204">工作表1!I122:I178</f>
        <v>4205</v>
      </c>
      <c r="E148" s="109" cm="1">
        <f t="array" ref="E148:E204">工作表1!F122:F178</f>
        <v>0</v>
      </c>
      <c r="F148" s="109" cm="1">
        <f t="array" ref="F148:F204">工作表1!K122:K178</f>
        <v>0</v>
      </c>
      <c r="G148" s="110" cm="1">
        <f t="array" ref="G148:G204">_xlfn.LET(_xlpm.x, C148:C204, _xlpm.x/SUM(_xlpm.x))</f>
        <v>5.2563333515108553E-3</v>
      </c>
      <c r="H148" s="110" cm="1">
        <f t="array" ref="H148:H204">_xlfn.LET(_xlpm.x, D148:D204, _xlpm.x/SUM(_xlpm.x))</f>
        <v>1.3115991528410703E-2</v>
      </c>
      <c r="I148" s="156" cm="1">
        <f t="array" ref="I148:I204">E148:E204/C148:C204/$B$3</f>
        <v>0</v>
      </c>
      <c r="J148" s="156" cm="1">
        <f t="array" ref="J148:J204">F148:F204/D148:D204/$B$3</f>
        <v>0</v>
      </c>
      <c r="L148" s="111" t="str">
        <f>"("&amp;$A148&amp;", "&amp;$B148&amp;"]"</f>
        <v>(-1, 0]</v>
      </c>
      <c r="M148" s="112" t="s">
        <v>31</v>
      </c>
      <c r="N148" s="113">
        <v>0</v>
      </c>
      <c r="O148" s="110">
        <f t="shared" ref="O148:O179" si="8">_xlfn.SINGLE(_xlfn.XLOOKUP(M148, $G$147:$H$147, G148:H148))</f>
        <v>5.2563333515108553E-3</v>
      </c>
      <c r="P148" s="114" cm="1">
        <f t="array" ref="P148:P204">O148:O204*N148:N204</f>
        <v>0</v>
      </c>
      <c r="Q148" s="114" cm="1">
        <f t="array" ref="Q148:Q204">_xlfn.LET(_xlpm.x,_xlfn.ANCHORARRAY( P148), _xlpm.x/SUM(_xlpm.x))</f>
        <v>0</v>
      </c>
      <c r="R148" s="115">
        <v>0</v>
      </c>
      <c r="S148" s="110" cm="1">
        <f t="array" ref="S148:S204">_xlfn.LET(_xlpm.x, R148:R204, _xlpm.x/SUM(_xlpm.x))</f>
        <v>0</v>
      </c>
      <c r="T148" s="116">
        <f>_xlfn.LET(_xlpm.x, _xlfn.XLOOKUP(M148, $I$17:$J$17, I148:J148), IF(ISERROR(_xlpm.x), 0, _xlpm.x) * S148)</f>
        <v>0</v>
      </c>
      <c r="U148" s="118"/>
      <c r="V148" s="110" cm="1">
        <f t="array" ref="V148:V204">_xlfn.LET(_xlpm.x, R148:R204, _xlpm.x/SUM(_xlpm.x))</f>
        <v>0</v>
      </c>
      <c r="W148" s="110">
        <v>3.4962301033230898E-2</v>
      </c>
      <c r="X148" s="163" cm="1">
        <f t="array" ref="X148:X204">_xlfn.LET(_xlpm.x, ROUND(W148:W204/_xlfn.ANCHORARRAY(V148), 2), IFERROR(_xlpm.x, 0))</f>
        <v>0</v>
      </c>
    </row>
    <row r="149" spans="1:25" ht="15.6" customHeight="1">
      <c r="A149" s="108">
        <v>0</v>
      </c>
      <c r="B149" s="108">
        <v>1</v>
      </c>
      <c r="C149" s="109">
        <v>2935</v>
      </c>
      <c r="D149" s="109">
        <v>2811</v>
      </c>
      <c r="E149" s="109">
        <v>888275</v>
      </c>
      <c r="F149" s="109">
        <v>815625</v>
      </c>
      <c r="G149" s="110">
        <v>8.8918376868497746E-3</v>
      </c>
      <c r="H149" s="110">
        <v>8.7679077732134344E-3</v>
      </c>
      <c r="I149" s="110">
        <v>0.60529812606473588</v>
      </c>
      <c r="J149" s="110">
        <v>0.58030949839914625</v>
      </c>
      <c r="L149" s="111" t="str">
        <f t="shared" ref="L149:L204" si="9">"("&amp;$A149&amp;", "&amp;$B149&amp;"]"</f>
        <v>(0, 1]</v>
      </c>
      <c r="M149" s="112" t="s">
        <v>31</v>
      </c>
      <c r="N149" s="113">
        <v>0</v>
      </c>
      <c r="O149" s="110">
        <f t="shared" si="8"/>
        <v>8.8918376868497746E-3</v>
      </c>
      <c r="P149" s="114">
        <v>0</v>
      </c>
      <c r="Q149" s="114">
        <v>0</v>
      </c>
      <c r="R149" s="115">
        <v>0</v>
      </c>
      <c r="S149" s="110">
        <v>0</v>
      </c>
      <c r="T149" s="116">
        <f t="shared" ref="T149:T180" si="10">_xlfn.LET(_xlpm.x, _xlfn.XLOOKUP(M149, $I$17:$J$17, I149:J149),_xlfn.SINGLE( IF(ISERROR(_xlfn.SINGLE(_xlpm.x)), 0, _xlpm.x)) * S149)</f>
        <v>0</v>
      </c>
      <c r="U149" s="118"/>
      <c r="V149" s="110">
        <v>0</v>
      </c>
      <c r="W149" s="110"/>
      <c r="X149" s="163">
        <v>0</v>
      </c>
    </row>
    <row r="150" spans="1:25">
      <c r="A150" s="108">
        <v>1</v>
      </c>
      <c r="B150" s="108">
        <v>2</v>
      </c>
      <c r="C150" s="109">
        <v>3383</v>
      </c>
      <c r="D150" s="109">
        <v>2647</v>
      </c>
      <c r="E150" s="109">
        <v>2648775</v>
      </c>
      <c r="F150" s="109">
        <v>2113325</v>
      </c>
      <c r="G150" s="110">
        <v>1.0249092638709639E-2</v>
      </c>
      <c r="H150" s="110">
        <v>8.2563685078961072E-3</v>
      </c>
      <c r="I150" s="110">
        <v>1.5659326041974579</v>
      </c>
      <c r="J150" s="110">
        <v>1.5967699282206271</v>
      </c>
      <c r="L150" s="111" t="str">
        <f t="shared" si="9"/>
        <v>(1, 2]</v>
      </c>
      <c r="M150" s="112" t="s">
        <v>31</v>
      </c>
      <c r="N150" s="113">
        <v>0</v>
      </c>
      <c r="O150" s="110">
        <f t="shared" si="8"/>
        <v>1.0249092638709639E-2</v>
      </c>
      <c r="P150" s="114">
        <v>0</v>
      </c>
      <c r="Q150" s="114">
        <v>0</v>
      </c>
      <c r="R150" s="115">
        <v>0</v>
      </c>
      <c r="S150" s="110">
        <v>0</v>
      </c>
      <c r="T150" s="116">
        <f t="shared" si="10"/>
        <v>0</v>
      </c>
      <c r="U150" s="118"/>
      <c r="V150" s="110">
        <v>0</v>
      </c>
      <c r="W150" s="110"/>
      <c r="X150" s="163">
        <v>0</v>
      </c>
    </row>
    <row r="151" spans="1:25">
      <c r="A151" s="108">
        <v>2</v>
      </c>
      <c r="B151" s="108">
        <v>3</v>
      </c>
      <c r="C151" s="109">
        <v>3260</v>
      </c>
      <c r="D151" s="109">
        <v>2552</v>
      </c>
      <c r="E151" s="109">
        <v>4189375</v>
      </c>
      <c r="F151" s="109">
        <v>3346950</v>
      </c>
      <c r="G151" s="110">
        <v>9.8764534443373988E-3</v>
      </c>
      <c r="H151" s="110">
        <v>7.9600500310354622E-3</v>
      </c>
      <c r="I151" s="110">
        <v>2.5701687116564416</v>
      </c>
      <c r="J151" s="110">
        <v>2.6230015673981191</v>
      </c>
      <c r="L151" s="111" t="str">
        <f t="shared" si="9"/>
        <v>(2, 3]</v>
      </c>
      <c r="M151" s="112" t="s">
        <v>31</v>
      </c>
      <c r="N151" s="113">
        <v>0</v>
      </c>
      <c r="O151" s="110">
        <f t="shared" si="8"/>
        <v>9.8764534443373988E-3</v>
      </c>
      <c r="P151" s="114">
        <v>0</v>
      </c>
      <c r="Q151" s="114">
        <v>0</v>
      </c>
      <c r="R151" s="115">
        <v>0</v>
      </c>
      <c r="S151" s="110">
        <v>0</v>
      </c>
      <c r="T151" s="116">
        <f t="shared" si="10"/>
        <v>0</v>
      </c>
      <c r="U151" s="118"/>
      <c r="V151" s="110">
        <v>0</v>
      </c>
      <c r="W151" s="110"/>
      <c r="X151" s="163">
        <v>0</v>
      </c>
    </row>
    <row r="152" spans="1:25">
      <c r="A152" s="108">
        <v>3</v>
      </c>
      <c r="B152" s="108">
        <v>4</v>
      </c>
      <c r="C152" s="109">
        <v>3548</v>
      </c>
      <c r="D152" s="109">
        <v>2563</v>
      </c>
      <c r="E152" s="109">
        <v>6332850</v>
      </c>
      <c r="F152" s="109">
        <v>4638725</v>
      </c>
      <c r="G152" s="110">
        <v>1.074897448481874E-2</v>
      </c>
      <c r="H152" s="110">
        <v>7.9943605915140624E-3</v>
      </c>
      <c r="I152" s="110">
        <v>3.5698139797068769</v>
      </c>
      <c r="J152" s="110">
        <v>3.6197619976589936</v>
      </c>
      <c r="L152" s="111" t="str">
        <f t="shared" si="9"/>
        <v>(3, 4]</v>
      </c>
      <c r="M152" s="112" t="s">
        <v>31</v>
      </c>
      <c r="N152" s="113">
        <v>0</v>
      </c>
      <c r="O152" s="110">
        <f t="shared" si="8"/>
        <v>1.074897448481874E-2</v>
      </c>
      <c r="P152" s="114">
        <v>0</v>
      </c>
      <c r="Q152" s="114">
        <v>0</v>
      </c>
      <c r="R152" s="115">
        <v>0</v>
      </c>
      <c r="S152" s="110">
        <v>0</v>
      </c>
      <c r="T152" s="116">
        <f t="shared" si="10"/>
        <v>0</v>
      </c>
      <c r="U152" s="118"/>
      <c r="V152" s="110">
        <v>0</v>
      </c>
      <c r="W152" s="110">
        <v>1.3075956436749501E-2</v>
      </c>
      <c r="X152" s="163">
        <v>0</v>
      </c>
    </row>
    <row r="153" spans="1:25">
      <c r="A153" s="108">
        <v>4</v>
      </c>
      <c r="B153" s="108">
        <v>5</v>
      </c>
      <c r="C153" s="109">
        <v>3472</v>
      </c>
      <c r="D153" s="109">
        <v>2447</v>
      </c>
      <c r="E153" s="109">
        <v>7936625</v>
      </c>
      <c r="F153" s="109">
        <v>5660150</v>
      </c>
      <c r="G153" s="110">
        <v>1.0518725876913942E-2</v>
      </c>
      <c r="H153" s="110">
        <v>7.6325401355579053E-3</v>
      </c>
      <c r="I153" s="110">
        <v>4.5717885944700463</v>
      </c>
      <c r="J153" s="110">
        <v>4.6261953412341645</v>
      </c>
      <c r="L153" s="111" t="str">
        <f t="shared" si="9"/>
        <v>(4, 5]</v>
      </c>
      <c r="M153" s="112" t="s">
        <v>31</v>
      </c>
      <c r="N153" s="113">
        <v>0</v>
      </c>
      <c r="O153" s="110">
        <f t="shared" si="8"/>
        <v>1.0518725876913942E-2</v>
      </c>
      <c r="P153" s="114">
        <v>0</v>
      </c>
      <c r="Q153" s="114">
        <v>0</v>
      </c>
      <c r="R153" s="115">
        <v>0</v>
      </c>
      <c r="S153" s="110">
        <v>0</v>
      </c>
      <c r="T153" s="116">
        <f t="shared" si="10"/>
        <v>0</v>
      </c>
      <c r="U153" s="118"/>
      <c r="V153" s="110">
        <v>0</v>
      </c>
      <c r="W153" s="110">
        <v>1.45769338173695E-2</v>
      </c>
      <c r="X153" s="163">
        <v>0</v>
      </c>
    </row>
    <row r="154" spans="1:25">
      <c r="A154" s="108">
        <v>5</v>
      </c>
      <c r="B154" s="108">
        <v>6</v>
      </c>
      <c r="C154" s="109">
        <v>3670</v>
      </c>
      <c r="D154" s="109">
        <v>2676</v>
      </c>
      <c r="E154" s="109">
        <v>10194000</v>
      </c>
      <c r="F154" s="109">
        <v>7530975</v>
      </c>
      <c r="G154" s="110">
        <v>1.1118584092244864E-2</v>
      </c>
      <c r="H154" s="110">
        <v>8.3468236218851473E-3</v>
      </c>
      <c r="I154" s="110">
        <v>5.5553133514986373</v>
      </c>
      <c r="J154" s="110">
        <v>5.6285313901345289</v>
      </c>
      <c r="L154" s="111" t="str">
        <f t="shared" si="9"/>
        <v>(5, 6]</v>
      </c>
      <c r="M154" s="112" t="s">
        <v>31</v>
      </c>
      <c r="N154" s="113">
        <v>0</v>
      </c>
      <c r="O154" s="110">
        <f t="shared" si="8"/>
        <v>1.1118584092244864E-2</v>
      </c>
      <c r="P154" s="114">
        <v>0</v>
      </c>
      <c r="Q154" s="114">
        <v>0</v>
      </c>
      <c r="R154" s="115">
        <v>0</v>
      </c>
      <c r="S154" s="110">
        <v>0</v>
      </c>
      <c r="T154" s="116">
        <f t="shared" si="10"/>
        <v>0</v>
      </c>
      <c r="U154" s="118"/>
      <c r="V154" s="110">
        <v>0</v>
      </c>
      <c r="W154" s="110">
        <v>1.35367215861491E-2</v>
      </c>
      <c r="X154" s="163">
        <v>0</v>
      </c>
    </row>
    <row r="155" spans="1:25">
      <c r="A155" s="108">
        <v>6</v>
      </c>
      <c r="B155" s="108">
        <v>7</v>
      </c>
      <c r="C155" s="109">
        <v>3554</v>
      </c>
      <c r="D155" s="109">
        <v>2462</v>
      </c>
      <c r="E155" s="109">
        <v>11636025</v>
      </c>
      <c r="F155" s="109">
        <v>8094775</v>
      </c>
      <c r="G155" s="110">
        <v>1.0767152006495435E-2</v>
      </c>
      <c r="H155" s="110">
        <v>7.6793272634832705E-3</v>
      </c>
      <c r="I155" s="110">
        <v>6.5481288688801351</v>
      </c>
      <c r="J155" s="110">
        <v>6.5757717303005681</v>
      </c>
      <c r="L155" s="111" t="str">
        <f t="shared" si="9"/>
        <v>(6, 7]</v>
      </c>
      <c r="M155" s="112" t="s">
        <v>31</v>
      </c>
      <c r="N155" s="113">
        <v>0</v>
      </c>
      <c r="O155" s="110">
        <f t="shared" si="8"/>
        <v>1.0767152006495435E-2</v>
      </c>
      <c r="P155" s="114">
        <v>0</v>
      </c>
      <c r="Q155" s="114">
        <v>0</v>
      </c>
      <c r="R155" s="115">
        <v>0</v>
      </c>
      <c r="S155" s="110">
        <v>0</v>
      </c>
      <c r="T155" s="116">
        <f t="shared" si="10"/>
        <v>0</v>
      </c>
      <c r="U155" s="118"/>
      <c r="V155" s="110">
        <v>0</v>
      </c>
      <c r="W155" s="110">
        <v>1.35297402960067E-2</v>
      </c>
      <c r="X155" s="163">
        <v>0</v>
      </c>
    </row>
    <row r="156" spans="1:25">
      <c r="A156" s="108">
        <v>7</v>
      </c>
      <c r="B156" s="108">
        <v>8</v>
      </c>
      <c r="C156" s="109">
        <v>3817</v>
      </c>
      <c r="D156" s="109">
        <v>2864</v>
      </c>
      <c r="E156" s="109">
        <v>14399725</v>
      </c>
      <c r="F156" s="109">
        <v>10886025</v>
      </c>
      <c r="G156" s="110">
        <v>1.1563933373323881E-2</v>
      </c>
      <c r="H156" s="110">
        <v>8.933222291883057E-3</v>
      </c>
      <c r="I156" s="110">
        <v>7.5450484673827614</v>
      </c>
      <c r="J156" s="110">
        <v>7.6019727653631293</v>
      </c>
      <c r="L156" s="111" t="str">
        <f t="shared" si="9"/>
        <v>(7, 8]</v>
      </c>
      <c r="M156" s="112" t="s">
        <v>31</v>
      </c>
      <c r="N156" s="113">
        <v>0</v>
      </c>
      <c r="O156" s="110">
        <f t="shared" si="8"/>
        <v>1.1563933373323881E-2</v>
      </c>
      <c r="P156" s="114">
        <v>0</v>
      </c>
      <c r="Q156" s="114">
        <v>0</v>
      </c>
      <c r="R156" s="115">
        <v>0</v>
      </c>
      <c r="S156" s="110">
        <v>0</v>
      </c>
      <c r="T156" s="116">
        <f t="shared" si="10"/>
        <v>0</v>
      </c>
      <c r="U156" s="118"/>
      <c r="V156" s="110">
        <v>0</v>
      </c>
      <c r="W156" s="110">
        <v>1.2524434515498501E-2</v>
      </c>
      <c r="X156" s="163">
        <v>0</v>
      </c>
    </row>
    <row r="157" spans="1:25">
      <c r="A157" s="108">
        <v>8</v>
      </c>
      <c r="B157" s="108">
        <v>9</v>
      </c>
      <c r="C157" s="109">
        <v>3752</v>
      </c>
      <c r="D157" s="109">
        <v>2615</v>
      </c>
      <c r="E157" s="109">
        <v>16052900</v>
      </c>
      <c r="F157" s="109">
        <v>11266650</v>
      </c>
      <c r="G157" s="110">
        <v>1.1367010221826356E-2</v>
      </c>
      <c r="H157" s="110">
        <v>8.1565559683219949E-3</v>
      </c>
      <c r="I157" s="110">
        <v>8.5569829424307038</v>
      </c>
      <c r="J157" s="110">
        <v>8.6169407265774378</v>
      </c>
      <c r="L157" s="111" t="str">
        <f t="shared" si="9"/>
        <v>(8, 9]</v>
      </c>
      <c r="M157" s="112" t="s">
        <v>31</v>
      </c>
      <c r="N157" s="113">
        <v>0</v>
      </c>
      <c r="O157" s="110">
        <f t="shared" si="8"/>
        <v>1.1367010221826356E-2</v>
      </c>
      <c r="P157" s="114">
        <v>0</v>
      </c>
      <c r="Q157" s="114">
        <v>0</v>
      </c>
      <c r="R157" s="115">
        <v>0</v>
      </c>
      <c r="S157" s="110">
        <v>0</v>
      </c>
      <c r="T157" s="116">
        <f t="shared" si="10"/>
        <v>0</v>
      </c>
      <c r="U157" s="119"/>
      <c r="V157" s="110">
        <v>0</v>
      </c>
      <c r="W157" s="110">
        <v>1.3634459648142999E-2</v>
      </c>
      <c r="X157" s="163">
        <v>0</v>
      </c>
    </row>
    <row r="158" spans="1:25">
      <c r="A158" s="108">
        <v>9</v>
      </c>
      <c r="B158" s="108">
        <v>10</v>
      </c>
      <c r="C158" s="109">
        <v>3817</v>
      </c>
      <c r="D158" s="109">
        <v>2880</v>
      </c>
      <c r="E158" s="109">
        <v>18217050</v>
      </c>
      <c r="F158" s="109">
        <v>13821675</v>
      </c>
      <c r="G158" s="110">
        <v>1.1563933373323881E-2</v>
      </c>
      <c r="H158" s="110">
        <v>8.9831285616701131E-3</v>
      </c>
      <c r="I158" s="110">
        <v>9.5452187581870582</v>
      </c>
      <c r="J158" s="110">
        <v>9.598385416666666</v>
      </c>
      <c r="L158" s="111" t="str">
        <f t="shared" si="9"/>
        <v>(9, 10]</v>
      </c>
      <c r="M158" s="112" t="s">
        <v>31</v>
      </c>
      <c r="N158" s="113">
        <v>0</v>
      </c>
      <c r="O158" s="110">
        <f t="shared" si="8"/>
        <v>1.1563933373323881E-2</v>
      </c>
      <c r="P158" s="114">
        <v>0</v>
      </c>
      <c r="Q158" s="114">
        <v>0</v>
      </c>
      <c r="R158" s="115">
        <v>0</v>
      </c>
      <c r="S158" s="110">
        <v>0</v>
      </c>
      <c r="T158" s="116">
        <f t="shared" si="10"/>
        <v>0</v>
      </c>
      <c r="U158" s="118"/>
      <c r="V158" s="110">
        <v>0</v>
      </c>
      <c r="W158" s="110">
        <v>1.4925998324490399E-2</v>
      </c>
      <c r="X158" s="163">
        <v>0</v>
      </c>
    </row>
    <row r="159" spans="1:25">
      <c r="A159" s="108">
        <v>10</v>
      </c>
      <c r="B159" s="108">
        <v>15</v>
      </c>
      <c r="C159" s="109">
        <v>19138</v>
      </c>
      <c r="D159" s="109">
        <v>13720</v>
      </c>
      <c r="E159" s="109">
        <v>120122950</v>
      </c>
      <c r="F159" s="109">
        <v>86354725</v>
      </c>
      <c r="G159" s="110">
        <v>5.7980234974763539E-2</v>
      </c>
      <c r="H159" s="110">
        <v>4.279462634240068E-2</v>
      </c>
      <c r="I159" s="110">
        <v>12.553344132093217</v>
      </c>
      <c r="J159" s="110">
        <v>12.588152332361517</v>
      </c>
      <c r="L159" s="111" t="str">
        <f t="shared" si="9"/>
        <v>(10, 15]</v>
      </c>
      <c r="M159" s="112" t="s">
        <v>31</v>
      </c>
      <c r="N159" s="113">
        <v>1.37</v>
      </c>
      <c r="O159" s="110">
        <f t="shared" si="8"/>
        <v>5.7980234974763539E-2</v>
      </c>
      <c r="P159" s="114">
        <v>7.9432921915426058E-2</v>
      </c>
      <c r="Q159" s="114">
        <v>9.7024174647309294E-2</v>
      </c>
      <c r="R159" s="154">
        <f>B2-SUM(_xlfn.ANCHORARRAY(R160))</f>
        <v>97024192</v>
      </c>
      <c r="S159" s="110">
        <v>9.7024191999999995E-2</v>
      </c>
      <c r="T159" s="116">
        <f t="shared" si="10"/>
        <v>1.2179780713142856</v>
      </c>
      <c r="U159" s="118"/>
      <c r="V159" s="110">
        <v>9.7024191999999995E-2</v>
      </c>
      <c r="W159" s="110">
        <v>6.4974867355487298E-2</v>
      </c>
      <c r="X159" s="163">
        <v>0.67</v>
      </c>
    </row>
    <row r="160" spans="1:25">
      <c r="A160" s="108">
        <v>15</v>
      </c>
      <c r="B160" s="108">
        <v>20</v>
      </c>
      <c r="C160" s="109">
        <v>18904</v>
      </c>
      <c r="D160" s="109">
        <v>14035</v>
      </c>
      <c r="E160" s="109">
        <v>165756275</v>
      </c>
      <c r="F160" s="109">
        <v>123464775</v>
      </c>
      <c r="G160" s="110">
        <v>5.7271311629372448E-2</v>
      </c>
      <c r="H160" s="110">
        <v>4.377715602883335E-2</v>
      </c>
      <c r="I160" s="110">
        <v>17.53663510368176</v>
      </c>
      <c r="J160" s="110">
        <v>17.593840399002492</v>
      </c>
      <c r="L160" s="111" t="str">
        <f t="shared" si="9"/>
        <v>(15, 20]</v>
      </c>
      <c r="M160" s="112" t="s">
        <v>31</v>
      </c>
      <c r="N160" s="113">
        <v>1.21</v>
      </c>
      <c r="O160" s="110">
        <f t="shared" si="8"/>
        <v>5.7271311629372448E-2</v>
      </c>
      <c r="P160" s="114">
        <v>6.9298287071540662E-2</v>
      </c>
      <c r="Q160" s="114">
        <v>8.464511874241902E-2</v>
      </c>
      <c r="R160" s="115" cm="1">
        <f t="array" ref="R160:R204">INT(Q160:Q204*$B$2)</f>
        <v>84645118</v>
      </c>
      <c r="S160" s="110">
        <v>8.4645118000000005E-2</v>
      </c>
      <c r="T160" s="116">
        <f t="shared" si="10"/>
        <v>1.4843905476740848</v>
      </c>
      <c r="U160" s="118"/>
      <c r="V160" s="110">
        <v>8.4645118000000005E-2</v>
      </c>
      <c r="W160" s="110">
        <v>5.9731918458531097E-2</v>
      </c>
      <c r="X160" s="163">
        <v>0.71</v>
      </c>
    </row>
    <row r="161" spans="1:24">
      <c r="A161" s="108">
        <v>20</v>
      </c>
      <c r="B161" s="108">
        <v>25</v>
      </c>
      <c r="C161" s="109">
        <v>18072</v>
      </c>
      <c r="D161" s="109">
        <v>13635</v>
      </c>
      <c r="E161" s="109">
        <v>203554825</v>
      </c>
      <c r="F161" s="109">
        <v>153879800</v>
      </c>
      <c r="G161" s="110">
        <v>5.4750695290204134E-2</v>
      </c>
      <c r="H161" s="110">
        <v>4.2529499284156939E-2</v>
      </c>
      <c r="I161" s="110">
        <v>22.52709440017707</v>
      </c>
      <c r="J161" s="110">
        <v>22.571294462779608</v>
      </c>
      <c r="L161" s="111" t="str">
        <f t="shared" si="9"/>
        <v>(20, 25]</v>
      </c>
      <c r="M161" s="112" t="s">
        <v>31</v>
      </c>
      <c r="N161" s="113">
        <v>1.1200000000000001</v>
      </c>
      <c r="O161" s="110">
        <f t="shared" si="8"/>
        <v>5.4750695290204134E-2</v>
      </c>
      <c r="P161" s="114">
        <v>6.1320778725028634E-2</v>
      </c>
      <c r="Q161" s="114">
        <v>7.4900907596737426E-2</v>
      </c>
      <c r="R161" s="115">
        <v>74900907</v>
      </c>
      <c r="S161" s="110">
        <v>7.4900907000000003E-2</v>
      </c>
      <c r="T161" s="116">
        <f t="shared" si="10"/>
        <v>1.6872998026478836</v>
      </c>
      <c r="U161" s="118"/>
      <c r="V161" s="110">
        <v>7.4900907000000003E-2</v>
      </c>
      <c r="W161" s="110">
        <v>5.6038815973191797E-2</v>
      </c>
      <c r="X161" s="163">
        <v>0.75</v>
      </c>
    </row>
    <row r="162" spans="1:24">
      <c r="A162" s="108">
        <v>25</v>
      </c>
      <c r="B162" s="108">
        <v>30</v>
      </c>
      <c r="C162" s="109">
        <v>17428</v>
      </c>
      <c r="D162" s="109">
        <v>13292</v>
      </c>
      <c r="E162" s="109">
        <v>239673900</v>
      </c>
      <c r="F162" s="109">
        <v>183265975</v>
      </c>
      <c r="G162" s="110">
        <v>5.2799641296905578E-2</v>
      </c>
      <c r="H162" s="110">
        <v>4.1459633625596924E-2</v>
      </c>
      <c r="I162" s="110">
        <v>27.504464080789536</v>
      </c>
      <c r="J162" s="110">
        <v>27.575379927776105</v>
      </c>
      <c r="L162" s="111" t="str">
        <f t="shared" si="9"/>
        <v>(25, 30]</v>
      </c>
      <c r="M162" s="112" t="s">
        <v>31</v>
      </c>
      <c r="N162" s="113">
        <v>0.97</v>
      </c>
      <c r="O162" s="110">
        <f t="shared" si="8"/>
        <v>5.2799641296905578E-2</v>
      </c>
      <c r="P162" s="114">
        <v>5.1215652057998412E-2</v>
      </c>
      <c r="Q162" s="114">
        <v>6.2557894763607347E-2</v>
      </c>
      <c r="R162" s="115">
        <v>62557894</v>
      </c>
      <c r="S162" s="110">
        <v>6.2557894000000003E-2</v>
      </c>
      <c r="T162" s="116">
        <f t="shared" si="10"/>
        <v>1.7206213484928392</v>
      </c>
      <c r="U162" s="118"/>
      <c r="V162" s="110">
        <v>6.2557894000000003E-2</v>
      </c>
      <c r="W162" s="110">
        <v>4.87014800335102E-2</v>
      </c>
      <c r="X162" s="163">
        <v>0.78</v>
      </c>
    </row>
    <row r="163" spans="1:24">
      <c r="A163" s="108">
        <v>30</v>
      </c>
      <c r="B163" s="108">
        <v>35</v>
      </c>
      <c r="C163" s="109">
        <v>16180</v>
      </c>
      <c r="D163" s="109">
        <v>12753</v>
      </c>
      <c r="E163" s="109">
        <v>263051975</v>
      </c>
      <c r="F163" s="109">
        <v>207531875</v>
      </c>
      <c r="G163" s="110">
        <v>4.9018716788153102E-2</v>
      </c>
      <c r="H163" s="110">
        <v>3.9778416162145468E-2</v>
      </c>
      <c r="I163" s="110">
        <v>32.515695302843014</v>
      </c>
      <c r="J163" s="110">
        <v>32.546361640398338</v>
      </c>
      <c r="L163" s="111" t="str">
        <f t="shared" si="9"/>
        <v>(30, 35]</v>
      </c>
      <c r="M163" s="112" t="s">
        <v>31</v>
      </c>
      <c r="N163" s="113">
        <v>0.93</v>
      </c>
      <c r="O163" s="110">
        <f t="shared" si="8"/>
        <v>4.9018716788153102E-2</v>
      </c>
      <c r="P163" s="114">
        <v>4.5587406612982384E-2</v>
      </c>
      <c r="Q163" s="114">
        <v>5.5683215400854254E-2</v>
      </c>
      <c r="R163" s="115">
        <v>55683215</v>
      </c>
      <c r="S163" s="110">
        <v>5.5683215000000001E-2</v>
      </c>
      <c r="T163" s="116">
        <f t="shared" si="10"/>
        <v>1.8105784524226978</v>
      </c>
      <c r="U163" s="118"/>
      <c r="V163" s="110">
        <v>5.5683215000000001E-2</v>
      </c>
      <c r="W163" s="110">
        <v>4.3730801452108399E-2</v>
      </c>
      <c r="X163" s="163">
        <v>0.79</v>
      </c>
    </row>
    <row r="164" spans="1:24">
      <c r="A164" s="108">
        <v>35</v>
      </c>
      <c r="B164" s="108">
        <v>40</v>
      </c>
      <c r="C164" s="109">
        <v>14977</v>
      </c>
      <c r="D164" s="109">
        <v>12369</v>
      </c>
      <c r="E164" s="109">
        <v>280752750</v>
      </c>
      <c r="F164" s="109">
        <v>232149425</v>
      </c>
      <c r="G164" s="110">
        <v>4.5374123691975833E-2</v>
      </c>
      <c r="H164" s="110">
        <v>3.858066568725612E-2</v>
      </c>
      <c r="I164" s="110">
        <v>37.491186485945114</v>
      </c>
      <c r="J164" s="110">
        <v>37.537298892392265</v>
      </c>
      <c r="L164" s="111" t="str">
        <f t="shared" si="9"/>
        <v>(35, 40]</v>
      </c>
      <c r="M164" s="112" t="s">
        <v>31</v>
      </c>
      <c r="N164" s="113">
        <v>0.91</v>
      </c>
      <c r="O164" s="110">
        <f t="shared" si="8"/>
        <v>4.5374123691975833E-2</v>
      </c>
      <c r="P164" s="114">
        <v>4.1290452559698008E-2</v>
      </c>
      <c r="Q164" s="114">
        <v>5.0434655855717311E-2</v>
      </c>
      <c r="R164" s="115">
        <v>50434655</v>
      </c>
      <c r="S164" s="110">
        <v>5.0434655000000002E-2</v>
      </c>
      <c r="T164" s="116">
        <f t="shared" si="10"/>
        <v>1.8908550559593043</v>
      </c>
      <c r="U164" s="118"/>
      <c r="V164" s="110">
        <v>5.0434655000000002E-2</v>
      </c>
      <c r="W164" s="110">
        <v>4.2557944708182097E-2</v>
      </c>
      <c r="X164" s="163">
        <v>0.84</v>
      </c>
    </row>
    <row r="165" spans="1:24">
      <c r="A165" s="108">
        <v>40</v>
      </c>
      <c r="B165" s="108">
        <v>45</v>
      </c>
      <c r="C165" s="109">
        <v>13914</v>
      </c>
      <c r="D165" s="109">
        <v>11757</v>
      </c>
      <c r="E165" s="109">
        <v>295798650</v>
      </c>
      <c r="F165" s="109">
        <v>250148500</v>
      </c>
      <c r="G165" s="110">
        <v>4.2153672768254775E-2</v>
      </c>
      <c r="H165" s="110">
        <v>3.6671750867901226E-2</v>
      </c>
      <c r="I165" s="110">
        <v>42.51813281586891</v>
      </c>
      <c r="J165" s="110">
        <v>42.55311729182614</v>
      </c>
      <c r="L165" s="111" t="str">
        <f t="shared" si="9"/>
        <v>(40, 45]</v>
      </c>
      <c r="M165" s="112" t="s">
        <v>31</v>
      </c>
      <c r="N165" s="113">
        <v>0.8</v>
      </c>
      <c r="O165" s="110">
        <f t="shared" si="8"/>
        <v>4.2153672768254775E-2</v>
      </c>
      <c r="P165" s="114">
        <v>3.3722938214603822E-2</v>
      </c>
      <c r="Q165" s="114">
        <v>4.1191236178342361E-2</v>
      </c>
      <c r="R165" s="115">
        <v>41191236</v>
      </c>
      <c r="S165" s="110">
        <v>4.1191235999999999E-2</v>
      </c>
      <c r="T165" s="116">
        <f t="shared" si="10"/>
        <v>1.7513744430978009</v>
      </c>
      <c r="U165" s="118"/>
      <c r="V165" s="110">
        <v>4.1191235999999999E-2</v>
      </c>
      <c r="W165" s="110">
        <v>3.5632504886903102E-2</v>
      </c>
      <c r="X165" s="163">
        <v>0.87</v>
      </c>
    </row>
    <row r="166" spans="1:24">
      <c r="A166" s="108">
        <v>45</v>
      </c>
      <c r="B166" s="108">
        <v>50</v>
      </c>
      <c r="C166" s="109">
        <v>12976</v>
      </c>
      <c r="D166" s="109">
        <v>11370</v>
      </c>
      <c r="E166" s="109">
        <v>308238625</v>
      </c>
      <c r="F166" s="109">
        <v>270422050</v>
      </c>
      <c r="G166" s="110">
        <v>3.9311920212798189E-2</v>
      </c>
      <c r="H166" s="110">
        <v>3.5464642967426803E-2</v>
      </c>
      <c r="I166" s="110">
        <v>47.509035912453754</v>
      </c>
      <c r="J166" s="110">
        <v>47.567642919964818</v>
      </c>
      <c r="L166" s="111" t="str">
        <f t="shared" si="9"/>
        <v>(45, 50]</v>
      </c>
      <c r="M166" s="112" t="s">
        <v>31</v>
      </c>
      <c r="N166" s="113">
        <v>0.85</v>
      </c>
      <c r="O166" s="110">
        <f t="shared" si="8"/>
        <v>3.9311920212798189E-2</v>
      </c>
      <c r="P166" s="114">
        <v>3.3415132180878458E-2</v>
      </c>
      <c r="Q166" s="114">
        <v>4.0815263273739119E-2</v>
      </c>
      <c r="R166" s="115">
        <v>40815263</v>
      </c>
      <c r="S166" s="110">
        <v>4.0815262999999997E-2</v>
      </c>
      <c r="T166" s="116">
        <f t="shared" si="10"/>
        <v>1.9390937956432448</v>
      </c>
      <c r="U166" s="118"/>
      <c r="V166" s="110">
        <v>4.0815262999999997E-2</v>
      </c>
      <c r="W166" s="110">
        <v>3.4648142976822102E-2</v>
      </c>
      <c r="X166" s="163">
        <v>0.85</v>
      </c>
    </row>
    <row r="167" spans="1:24">
      <c r="A167" s="108">
        <v>50</v>
      </c>
      <c r="B167" s="108">
        <v>60</v>
      </c>
      <c r="C167" s="109">
        <v>23224</v>
      </c>
      <c r="D167" s="109">
        <v>20723</v>
      </c>
      <c r="E167" s="109">
        <v>637697750</v>
      </c>
      <c r="F167" s="109">
        <v>569321250</v>
      </c>
      <c r="G167" s="110">
        <v>7.0359127236592559E-2</v>
      </c>
      <c r="H167" s="110">
        <v>6.4637976799822833E-2</v>
      </c>
      <c r="I167" s="110">
        <v>54.917133138132968</v>
      </c>
      <c r="J167" s="110">
        <v>54.945833132268497</v>
      </c>
      <c r="L167" s="111" t="str">
        <f t="shared" si="9"/>
        <v>(50, 60]</v>
      </c>
      <c r="M167" s="112" t="s">
        <v>31</v>
      </c>
      <c r="N167" s="113">
        <v>0.8</v>
      </c>
      <c r="O167" s="110">
        <f t="shared" si="8"/>
        <v>7.0359127236592559E-2</v>
      </c>
      <c r="P167" s="114">
        <v>5.6287301789274047E-2</v>
      </c>
      <c r="Q167" s="114">
        <v>6.8752714460674352E-2</v>
      </c>
      <c r="R167" s="115">
        <v>68752714</v>
      </c>
      <c r="S167" s="110">
        <v>6.8752714000000006E-2</v>
      </c>
      <c r="T167" s="116">
        <f t="shared" si="10"/>
        <v>3.7757019483459788</v>
      </c>
      <c r="U167" s="118"/>
      <c r="V167" s="110">
        <v>6.8752714000000006E-2</v>
      </c>
      <c r="W167" s="110">
        <v>5.9969282323373403E-2</v>
      </c>
      <c r="X167" s="163">
        <v>0.87</v>
      </c>
    </row>
    <row r="168" spans="1:24">
      <c r="A168" s="108">
        <v>60</v>
      </c>
      <c r="B168" s="108">
        <v>70</v>
      </c>
      <c r="C168" s="109">
        <v>19493</v>
      </c>
      <c r="D168" s="109">
        <v>18124</v>
      </c>
      <c r="E168" s="109">
        <v>632539625</v>
      </c>
      <c r="F168" s="109">
        <v>588742000</v>
      </c>
      <c r="G168" s="110">
        <v>5.9055738340634635E-2</v>
      </c>
      <c r="H168" s="110">
        <v>5.6531327101287894E-2</v>
      </c>
      <c r="I168" s="110">
        <v>64.899156107320579</v>
      </c>
      <c r="J168" s="110">
        <v>64.96821893621717</v>
      </c>
      <c r="L168" s="111" t="str">
        <f t="shared" si="9"/>
        <v>(60, 70]</v>
      </c>
      <c r="M168" s="112" t="s">
        <v>31</v>
      </c>
      <c r="N168" s="113">
        <v>0.8</v>
      </c>
      <c r="O168" s="110">
        <f t="shared" si="8"/>
        <v>5.9055738340634635E-2</v>
      </c>
      <c r="P168" s="114">
        <v>4.7244590672507712E-2</v>
      </c>
      <c r="Q168" s="114">
        <v>5.7707400231739807E-2</v>
      </c>
      <c r="R168" s="115">
        <v>57707400</v>
      </c>
      <c r="S168" s="110">
        <v>5.7707399999999999E-2</v>
      </c>
      <c r="T168" s="116">
        <f t="shared" si="10"/>
        <v>3.7451615611475915</v>
      </c>
      <c r="U168" s="118"/>
      <c r="V168" s="110">
        <v>5.7707399999999999E-2</v>
      </c>
      <c r="W168" s="110">
        <v>5.19477799497347E-2</v>
      </c>
      <c r="X168" s="163">
        <v>0.9</v>
      </c>
    </row>
    <row r="169" spans="1:24">
      <c r="A169" s="108">
        <v>70</v>
      </c>
      <c r="B169" s="108">
        <v>80</v>
      </c>
      <c r="C169" s="109">
        <v>16601</v>
      </c>
      <c r="D169" s="109">
        <v>16148</v>
      </c>
      <c r="E169" s="109">
        <v>621444900</v>
      </c>
      <c r="F169" s="109">
        <v>605014725</v>
      </c>
      <c r="G169" s="110">
        <v>5.0294172892467841E-2</v>
      </c>
      <c r="H169" s="110">
        <v>5.0367902782586453E-2</v>
      </c>
      <c r="I169" s="110">
        <v>74.86836937533883</v>
      </c>
      <c r="J169" s="110">
        <v>74.933703864255634</v>
      </c>
      <c r="L169" s="111" t="str">
        <f t="shared" si="9"/>
        <v>(70, 80]</v>
      </c>
      <c r="M169" s="112" t="s">
        <v>31</v>
      </c>
      <c r="N169" s="113">
        <v>0.8</v>
      </c>
      <c r="O169" s="110">
        <f t="shared" si="8"/>
        <v>5.0294172892467841E-2</v>
      </c>
      <c r="P169" s="114">
        <v>4.0235338313974273E-2</v>
      </c>
      <c r="Q169" s="114">
        <v>4.9145875506443983E-2</v>
      </c>
      <c r="R169" s="115">
        <v>49145875</v>
      </c>
      <c r="S169" s="110">
        <v>4.9145874999999999E-2</v>
      </c>
      <c r="T169" s="116">
        <f t="shared" si="10"/>
        <v>3.6794715227742301</v>
      </c>
      <c r="U169" s="118"/>
      <c r="V169" s="110">
        <v>4.9145874999999999E-2</v>
      </c>
      <c r="W169" s="110">
        <v>4.4805920134040798E-2</v>
      </c>
      <c r="X169" s="163">
        <v>0.91</v>
      </c>
    </row>
    <row r="170" spans="1:24">
      <c r="A170" s="108">
        <v>80</v>
      </c>
      <c r="B170" s="108">
        <v>90</v>
      </c>
      <c r="C170" s="109">
        <v>13909</v>
      </c>
      <c r="D170" s="109">
        <v>14191</v>
      </c>
      <c r="E170" s="109">
        <v>590238350</v>
      </c>
      <c r="F170" s="109">
        <v>602721550</v>
      </c>
      <c r="G170" s="110">
        <v>4.2138524833524198E-2</v>
      </c>
      <c r="H170" s="110">
        <v>4.4263742159257144E-2</v>
      </c>
      <c r="I170" s="110">
        <v>84.871428571428567</v>
      </c>
      <c r="J170" s="110">
        <v>84.944197026284272</v>
      </c>
      <c r="L170" s="111" t="str">
        <f t="shared" si="9"/>
        <v>(80, 90]</v>
      </c>
      <c r="M170" s="112" t="s">
        <v>31</v>
      </c>
      <c r="N170" s="113">
        <v>0.8</v>
      </c>
      <c r="O170" s="110">
        <f t="shared" si="8"/>
        <v>4.2138524833524198E-2</v>
      </c>
      <c r="P170" s="114">
        <v>3.3710819866819362E-2</v>
      </c>
      <c r="Q170" s="114">
        <v>4.1176434095483973E-2</v>
      </c>
      <c r="R170" s="115">
        <v>41176434</v>
      </c>
      <c r="S170" s="110">
        <v>4.1176433999999998E-2</v>
      </c>
      <c r="T170" s="116">
        <f t="shared" si="10"/>
        <v>3.4947027770571424</v>
      </c>
      <c r="U170" s="118"/>
      <c r="V170" s="110">
        <v>4.1176433999999998E-2</v>
      </c>
      <c r="W170" s="110">
        <v>3.7957274504328398E-2</v>
      </c>
      <c r="X170" s="163">
        <v>0.92</v>
      </c>
    </row>
    <row r="171" spans="1:24">
      <c r="A171" s="108">
        <v>90</v>
      </c>
      <c r="B171" s="108">
        <v>100</v>
      </c>
      <c r="C171" s="109">
        <v>11792</v>
      </c>
      <c r="D171" s="109">
        <v>12767</v>
      </c>
      <c r="E171" s="109">
        <v>559578975</v>
      </c>
      <c r="F171" s="109">
        <v>605840725</v>
      </c>
      <c r="G171" s="110">
        <v>3.5724889268597119E-2</v>
      </c>
      <c r="H171" s="110">
        <v>3.9822084148209147E-2</v>
      </c>
      <c r="I171" s="110">
        <v>94.908238636363635</v>
      </c>
      <c r="J171" s="110">
        <v>94.907296154147403</v>
      </c>
      <c r="L171" s="111" t="str">
        <f t="shared" si="9"/>
        <v>(90, 100]</v>
      </c>
      <c r="M171" s="112" t="s">
        <v>31</v>
      </c>
      <c r="N171" s="113">
        <v>0.8</v>
      </c>
      <c r="O171" s="110">
        <f t="shared" si="8"/>
        <v>3.5724889268597119E-2</v>
      </c>
      <c r="P171" s="114">
        <v>2.8579911414877698E-2</v>
      </c>
      <c r="Q171" s="114">
        <v>3.4909232213239411E-2</v>
      </c>
      <c r="R171" s="115">
        <v>34909232</v>
      </c>
      <c r="S171" s="110">
        <v>3.4909231999999998E-2</v>
      </c>
      <c r="T171" s="116">
        <f t="shared" si="10"/>
        <v>3.3131737212681815</v>
      </c>
      <c r="U171" s="118"/>
      <c r="V171" s="110">
        <v>3.4909231999999998E-2</v>
      </c>
      <c r="W171" s="110">
        <v>3.3133203015917302E-2</v>
      </c>
      <c r="X171" s="163">
        <v>0.95</v>
      </c>
    </row>
    <row r="172" spans="1:24">
      <c r="A172" s="108">
        <v>100</v>
      </c>
      <c r="B172" s="108">
        <v>120</v>
      </c>
      <c r="C172" s="109">
        <v>18185</v>
      </c>
      <c r="D172" s="109">
        <v>20625</v>
      </c>
      <c r="E172" s="109">
        <v>995111650</v>
      </c>
      <c r="F172" s="109">
        <v>1129905925</v>
      </c>
      <c r="G172" s="110">
        <v>5.5093038615115213E-2</v>
      </c>
      <c r="H172" s="110">
        <v>6.4332300897377112E-2</v>
      </c>
      <c r="I172" s="110">
        <v>109.44312895243333</v>
      </c>
      <c r="J172" s="110">
        <v>109.56663515151514</v>
      </c>
      <c r="L172" s="111" t="str">
        <f t="shared" si="9"/>
        <v>(100, 120]</v>
      </c>
      <c r="M172" s="112" t="s">
        <v>31</v>
      </c>
      <c r="N172" s="113">
        <v>0.8</v>
      </c>
      <c r="O172" s="110">
        <f t="shared" si="8"/>
        <v>5.5093038615115213E-2</v>
      </c>
      <c r="P172" s="114">
        <v>4.4074430892092176E-2</v>
      </c>
      <c r="Q172" s="114">
        <v>5.383517535598361E-2</v>
      </c>
      <c r="R172" s="115">
        <v>53835175</v>
      </c>
      <c r="S172" s="110">
        <v>5.3835174999999999E-2</v>
      </c>
      <c r="T172" s="116">
        <f t="shared" si="10"/>
        <v>5.8918899997018146</v>
      </c>
      <c r="U172" s="118"/>
      <c r="V172" s="110">
        <v>5.3835174999999999E-2</v>
      </c>
      <c r="W172" s="110">
        <v>5.1445127059480601E-2</v>
      </c>
      <c r="X172" s="163">
        <v>0.96</v>
      </c>
    </row>
    <row r="173" spans="1:24">
      <c r="A173" s="108">
        <v>120</v>
      </c>
      <c r="B173" s="108">
        <v>140</v>
      </c>
      <c r="C173" s="109">
        <v>13464</v>
      </c>
      <c r="D173" s="109">
        <v>16163</v>
      </c>
      <c r="E173" s="109">
        <v>871974550</v>
      </c>
      <c r="F173" s="109">
        <v>1047769125</v>
      </c>
      <c r="G173" s="110">
        <v>4.0790358642502682E-2</v>
      </c>
      <c r="H173" s="110">
        <v>5.0414689910511817E-2</v>
      </c>
      <c r="I173" s="110">
        <v>129.52681966726084</v>
      </c>
      <c r="J173" s="110">
        <v>129.65032790942277</v>
      </c>
      <c r="L173" s="111" t="str">
        <f t="shared" si="9"/>
        <v>(120, 140]</v>
      </c>
      <c r="M173" s="112" t="s">
        <v>31</v>
      </c>
      <c r="N173" s="113">
        <v>0.8</v>
      </c>
      <c r="O173" s="110">
        <f t="shared" si="8"/>
        <v>4.0790358642502682E-2</v>
      </c>
      <c r="P173" s="114">
        <v>3.2632286914002148E-2</v>
      </c>
      <c r="Q173" s="114">
        <v>3.9859048721086789E-2</v>
      </c>
      <c r="R173" s="115">
        <v>39859048</v>
      </c>
      <c r="S173" s="110">
        <v>3.9859048000000001E-2</v>
      </c>
      <c r="T173" s="116">
        <f t="shared" si="10"/>
        <v>5.1628157224046936</v>
      </c>
      <c r="U173" s="118"/>
      <c r="V173" s="110">
        <v>3.9859048000000001E-2</v>
      </c>
      <c r="W173" s="110">
        <v>4.0205249930187099E-2</v>
      </c>
      <c r="X173" s="163">
        <v>1.01</v>
      </c>
    </row>
    <row r="174" spans="1:24">
      <c r="A174" s="108">
        <v>140</v>
      </c>
      <c r="B174" s="108">
        <v>160</v>
      </c>
      <c r="C174" s="109">
        <v>9885</v>
      </c>
      <c r="D174" s="109">
        <v>12898</v>
      </c>
      <c r="E174" s="109">
        <v>739105625</v>
      </c>
      <c r="F174" s="109">
        <v>965642600</v>
      </c>
      <c r="G174" s="110">
        <v>2.9947466962354351E-2</v>
      </c>
      <c r="H174" s="110">
        <v>4.0230691732090665E-2</v>
      </c>
      <c r="I174" s="110">
        <v>149.54084471421345</v>
      </c>
      <c r="J174" s="110">
        <v>149.7352457745387</v>
      </c>
      <c r="L174" s="111" t="str">
        <f t="shared" si="9"/>
        <v>(140, 160]</v>
      </c>
      <c r="M174" s="112" t="s">
        <v>31</v>
      </c>
      <c r="N174" s="113">
        <v>0.8</v>
      </c>
      <c r="O174" s="110">
        <f t="shared" si="8"/>
        <v>2.9947466962354351E-2</v>
      </c>
      <c r="P174" s="114">
        <v>2.3957973569883481E-2</v>
      </c>
      <c r="Q174" s="114">
        <v>2.926371781104745E-2</v>
      </c>
      <c r="R174" s="115">
        <v>29263717</v>
      </c>
      <c r="S174" s="110">
        <v>2.9263717000000002E-2</v>
      </c>
      <c r="T174" s="116">
        <f t="shared" si="10"/>
        <v>4.3761209596576887</v>
      </c>
      <c r="U174" s="118"/>
      <c r="V174" s="110">
        <v>2.9263717000000002E-2</v>
      </c>
      <c r="W174" s="110">
        <v>3.0152192125104699E-2</v>
      </c>
      <c r="X174" s="163">
        <v>1.03</v>
      </c>
    </row>
    <row r="175" spans="1:24">
      <c r="A175" s="108">
        <v>160</v>
      </c>
      <c r="B175" s="108">
        <v>180</v>
      </c>
      <c r="C175" s="109">
        <v>7271</v>
      </c>
      <c r="D175" s="109">
        <v>9941</v>
      </c>
      <c r="E175" s="109">
        <v>616080475</v>
      </c>
      <c r="F175" s="109">
        <v>843227650</v>
      </c>
      <c r="G175" s="110">
        <v>2.202812668520774E-2</v>
      </c>
      <c r="H175" s="110">
        <v>3.1007389247070347E-2</v>
      </c>
      <c r="I175" s="110">
        <v>169.46237793976067</v>
      </c>
      <c r="J175" s="110">
        <v>169.64644401971631</v>
      </c>
      <c r="L175" s="111" t="str">
        <f t="shared" si="9"/>
        <v>(160, 180]</v>
      </c>
      <c r="M175" s="112" t="s">
        <v>31</v>
      </c>
      <c r="N175" s="113">
        <v>0.8</v>
      </c>
      <c r="O175" s="110">
        <f t="shared" si="8"/>
        <v>2.202812668520774E-2</v>
      </c>
      <c r="P175" s="114">
        <v>1.7622501348166193E-2</v>
      </c>
      <c r="Q175" s="114">
        <v>2.1525188892678408E-2</v>
      </c>
      <c r="R175" s="115">
        <v>21525188</v>
      </c>
      <c r="S175" s="110">
        <v>2.1525188000000001E-2</v>
      </c>
      <c r="T175" s="116">
        <f t="shared" si="10"/>
        <v>3.647709544080401</v>
      </c>
      <c r="U175" s="118"/>
      <c r="V175" s="110">
        <v>2.1525188000000001E-2</v>
      </c>
      <c r="W175" s="110">
        <v>2.29265568277018E-2</v>
      </c>
      <c r="X175" s="163">
        <v>1.07</v>
      </c>
    </row>
    <row r="176" spans="1:24">
      <c r="A176" s="108">
        <v>180</v>
      </c>
      <c r="B176" s="108">
        <v>200</v>
      </c>
      <c r="C176" s="109">
        <v>5695</v>
      </c>
      <c r="D176" s="109">
        <v>7995</v>
      </c>
      <c r="E176" s="109">
        <v>540050150</v>
      </c>
      <c r="F176" s="109">
        <v>758157750</v>
      </c>
      <c r="G176" s="110">
        <v>1.725349765812929E-2</v>
      </c>
      <c r="H176" s="110">
        <v>2.4937539184219638E-2</v>
      </c>
      <c r="I176" s="110">
        <v>189.65764705882353</v>
      </c>
      <c r="J176" s="110">
        <v>189.6579737335835</v>
      </c>
      <c r="L176" s="111" t="str">
        <f t="shared" si="9"/>
        <v>(180, 200]</v>
      </c>
      <c r="M176" s="112" t="s">
        <v>31</v>
      </c>
      <c r="N176" s="113">
        <v>0.8</v>
      </c>
      <c r="O176" s="110">
        <f t="shared" si="8"/>
        <v>1.725349765812929E-2</v>
      </c>
      <c r="P176" s="114">
        <v>1.3802798126503433E-2</v>
      </c>
      <c r="Q176" s="114">
        <v>1.6859572375712215E-2</v>
      </c>
      <c r="R176" s="115">
        <v>16859572</v>
      </c>
      <c r="S176" s="110">
        <v>1.6859572E-2</v>
      </c>
      <c r="T176" s="116">
        <f t="shared" si="10"/>
        <v>3.1975467559388235</v>
      </c>
      <c r="U176" s="118"/>
      <c r="V176" s="110">
        <v>1.6859572E-2</v>
      </c>
      <c r="W176" s="110">
        <v>1.8283998882993601E-2</v>
      </c>
      <c r="X176" s="163">
        <v>1.08</v>
      </c>
    </row>
    <row r="177" spans="1:24">
      <c r="A177" s="108">
        <v>200</v>
      </c>
      <c r="B177" s="108">
        <v>250</v>
      </c>
      <c r="C177" s="109">
        <v>9039</v>
      </c>
      <c r="D177" s="109">
        <v>13268</v>
      </c>
      <c r="E177" s="109">
        <v>1005218475</v>
      </c>
      <c r="F177" s="109">
        <v>1477886150</v>
      </c>
      <c r="G177" s="110">
        <v>2.7384436405940415E-2</v>
      </c>
      <c r="H177" s="110">
        <v>4.138477422091634E-2</v>
      </c>
      <c r="I177" s="110">
        <v>222.41807168934616</v>
      </c>
      <c r="J177" s="110">
        <v>222.77451763641847</v>
      </c>
      <c r="L177" s="111" t="str">
        <f t="shared" si="9"/>
        <v>(200, 250]</v>
      </c>
      <c r="M177" s="112" t="s">
        <v>31</v>
      </c>
      <c r="N177" s="113">
        <v>0.82</v>
      </c>
      <c r="O177" s="110">
        <f t="shared" si="8"/>
        <v>2.7384436405940415E-2</v>
      </c>
      <c r="P177" s="114">
        <v>2.2455237852871138E-2</v>
      </c>
      <c r="Q177" s="114">
        <v>2.7428185526192143E-2</v>
      </c>
      <c r="R177" s="115">
        <v>27428185</v>
      </c>
      <c r="S177" s="110">
        <v>2.7428185000000001E-2</v>
      </c>
      <c r="T177" s="116">
        <f t="shared" si="10"/>
        <v>6.1005240176386497</v>
      </c>
      <c r="U177" s="118"/>
      <c r="V177" s="110">
        <v>2.7428185000000001E-2</v>
      </c>
      <c r="W177" s="110">
        <v>3.0752583077352701E-2</v>
      </c>
      <c r="X177" s="163">
        <v>1.1200000000000001</v>
      </c>
    </row>
    <row r="178" spans="1:24">
      <c r="A178" s="108">
        <v>250</v>
      </c>
      <c r="B178" s="108">
        <v>300</v>
      </c>
      <c r="C178" s="109">
        <v>4887</v>
      </c>
      <c r="D178" s="109">
        <v>8124</v>
      </c>
      <c r="E178" s="109">
        <v>665726850</v>
      </c>
      <c r="F178" s="109">
        <v>1110002100</v>
      </c>
      <c r="G178" s="110">
        <v>1.4805591405667751E-2</v>
      </c>
      <c r="H178" s="110">
        <v>2.5339908484377779E-2</v>
      </c>
      <c r="I178" s="110">
        <v>272.44806629834255</v>
      </c>
      <c r="J178" s="110">
        <v>273.26491875923193</v>
      </c>
      <c r="L178" s="111" t="str">
        <f t="shared" si="9"/>
        <v>(250, 300]</v>
      </c>
      <c r="M178" s="112" t="s">
        <v>31</v>
      </c>
      <c r="N178" s="113">
        <v>0.82</v>
      </c>
      <c r="O178" s="110">
        <f t="shared" si="8"/>
        <v>1.4805591405667751E-2</v>
      </c>
      <c r="P178" s="114">
        <v>1.2140584952647556E-2</v>
      </c>
      <c r="Q178" s="114">
        <v>1.4829244680440426E-2</v>
      </c>
      <c r="R178" s="115">
        <v>14829244</v>
      </c>
      <c r="S178" s="110">
        <v>1.4829244E-2</v>
      </c>
      <c r="T178" s="116">
        <f t="shared" si="10"/>
        <v>4.0401988524662986</v>
      </c>
      <c r="U178" s="118"/>
      <c r="V178" s="110">
        <v>1.4829244E-2</v>
      </c>
      <c r="W178" s="110">
        <v>1.8451549846411602E-2</v>
      </c>
      <c r="X178" s="157">
        <v>1.24</v>
      </c>
    </row>
    <row r="179" spans="1:24">
      <c r="A179" s="108">
        <v>300</v>
      </c>
      <c r="B179" s="108">
        <v>350</v>
      </c>
      <c r="C179" s="109">
        <v>2829</v>
      </c>
      <c r="D179" s="109">
        <v>4956</v>
      </c>
      <c r="E179" s="109">
        <v>456719775</v>
      </c>
      <c r="F179" s="109">
        <v>801371450</v>
      </c>
      <c r="G179" s="110">
        <v>8.570701470561503E-3</v>
      </c>
      <c r="H179" s="110">
        <v>1.5458467066540653E-2</v>
      </c>
      <c r="I179" s="110">
        <v>322.88425238600212</v>
      </c>
      <c r="J179" s="110">
        <v>323.39445117029862</v>
      </c>
      <c r="L179" s="111" t="str">
        <f t="shared" si="9"/>
        <v>(300, 350]</v>
      </c>
      <c r="M179" s="112" t="s">
        <v>31</v>
      </c>
      <c r="N179" s="113">
        <v>0.82</v>
      </c>
      <c r="O179" s="110">
        <f t="shared" si="8"/>
        <v>8.570701470561503E-3</v>
      </c>
      <c r="P179" s="114">
        <v>7.0279752058604317E-3</v>
      </c>
      <c r="Q179" s="114">
        <v>8.584393943312044E-3</v>
      </c>
      <c r="R179" s="115">
        <v>8584393</v>
      </c>
      <c r="S179" s="110">
        <v>8.5843929999999992E-3</v>
      </c>
      <c r="T179" s="116">
        <f t="shared" si="10"/>
        <v>2.7717653159926297</v>
      </c>
      <c r="U179" s="118"/>
      <c r="V179" s="110">
        <v>8.5843929999999992E-3</v>
      </c>
      <c r="W179" s="110">
        <v>1.13236526110025E-2</v>
      </c>
      <c r="X179" s="157">
        <v>1.32</v>
      </c>
    </row>
    <row r="180" spans="1:24">
      <c r="A180" s="108">
        <v>350</v>
      </c>
      <c r="B180" s="108">
        <v>400</v>
      </c>
      <c r="C180" s="109">
        <v>1697</v>
      </c>
      <c r="D180" s="109">
        <v>3256</v>
      </c>
      <c r="E180" s="109">
        <v>316742375</v>
      </c>
      <c r="F180" s="109">
        <v>607963425</v>
      </c>
      <c r="G180" s="110">
        <v>5.1412090475584562E-3</v>
      </c>
      <c r="H180" s="110">
        <v>1.0155925901665934E-2</v>
      </c>
      <c r="I180" s="110">
        <v>373.29684737772538</v>
      </c>
      <c r="J180" s="110">
        <v>373.44190724815724</v>
      </c>
      <c r="L180" s="111" t="str">
        <f t="shared" si="9"/>
        <v>(350, 400]</v>
      </c>
      <c r="M180" s="112" t="s">
        <v>31</v>
      </c>
      <c r="N180" s="113">
        <v>1.4239999999999999</v>
      </c>
      <c r="O180" s="110">
        <f t="shared" ref="O180:O198" si="11">_xlfn.SINGLE(_xlfn.XLOOKUP(M180, $G$147:$H$147, G180:H180))</f>
        <v>5.1412090475584562E-3</v>
      </c>
      <c r="P180" s="114">
        <v>7.3210816837232413E-3</v>
      </c>
      <c r="Q180" s="114">
        <v>8.9424119214080531E-3</v>
      </c>
      <c r="R180" s="115">
        <v>8942411</v>
      </c>
      <c r="S180" s="110">
        <v>8.9424110000000008E-3</v>
      </c>
      <c r="T180" s="116">
        <f t="shared" si="10"/>
        <v>3.3381738342558931</v>
      </c>
      <c r="U180" s="118"/>
      <c r="V180" s="110">
        <v>8.9424110000000008E-3</v>
      </c>
      <c r="W180" s="110">
        <v>7.3931862608209997E-3</v>
      </c>
      <c r="X180" s="157">
        <v>0.83</v>
      </c>
    </row>
    <row r="181" spans="1:24">
      <c r="A181" s="108">
        <v>400</v>
      </c>
      <c r="B181" s="108">
        <v>450</v>
      </c>
      <c r="C181" s="109">
        <v>1120</v>
      </c>
      <c r="D181" s="109">
        <v>2175</v>
      </c>
      <c r="E181" s="109">
        <v>237259150</v>
      </c>
      <c r="F181" s="109">
        <v>460532825</v>
      </c>
      <c r="G181" s="110">
        <v>3.3931373796496586E-3</v>
      </c>
      <c r="H181" s="110">
        <v>6.78413354917795E-3</v>
      </c>
      <c r="I181" s="110">
        <v>423.67705357142859</v>
      </c>
      <c r="J181" s="110">
        <v>423.47845977011491</v>
      </c>
      <c r="L181" s="111" t="str">
        <f t="shared" si="9"/>
        <v>(400, 450]</v>
      </c>
      <c r="M181" s="112" t="s">
        <v>31</v>
      </c>
      <c r="N181" s="113">
        <v>1.4239999999999999</v>
      </c>
      <c r="O181" s="110">
        <f t="shared" si="11"/>
        <v>3.3931373796496586E-3</v>
      </c>
      <c r="P181" s="114">
        <v>4.8318276286211138E-3</v>
      </c>
      <c r="Q181" s="114">
        <v>5.9018864772993626E-3</v>
      </c>
      <c r="R181" s="115">
        <v>5901886</v>
      </c>
      <c r="S181" s="110">
        <v>5.9018860000000003E-3</v>
      </c>
      <c r="T181" s="116">
        <f t="shared" ref="T181:T204" si="12">_xlfn.LET(_xlpm.x, _xlfn.XLOOKUP(M181, $I$17:$J$17, I181:J181),_xlfn.SINGLE( IF(ISERROR(_xlfn.SINGLE(_xlpm.x)), 0, _xlpm.x)) * S181)</f>
        <v>2.5004936709944645</v>
      </c>
      <c r="U181" s="118"/>
      <c r="V181" s="110">
        <v>5.9018860000000003E-3</v>
      </c>
      <c r="W181" s="110">
        <v>5.0195476123987698E-3</v>
      </c>
      <c r="X181" s="157">
        <v>0.85</v>
      </c>
    </row>
    <row r="182" spans="1:24">
      <c r="A182" s="108">
        <v>450</v>
      </c>
      <c r="B182" s="108">
        <v>500</v>
      </c>
      <c r="C182" s="109">
        <v>731</v>
      </c>
      <c r="D182" s="109">
        <v>1473</v>
      </c>
      <c r="E182" s="109">
        <v>172911275</v>
      </c>
      <c r="F182" s="109">
        <v>348721825</v>
      </c>
      <c r="G182" s="110">
        <v>2.2146280576106252E-3</v>
      </c>
      <c r="H182" s="110">
        <v>4.5944959622708599E-3</v>
      </c>
      <c r="I182" s="110">
        <v>473.08146374829005</v>
      </c>
      <c r="J182" s="110">
        <v>473.48516632722334</v>
      </c>
      <c r="L182" s="111" t="str">
        <f t="shared" si="9"/>
        <v>(450, 500]</v>
      </c>
      <c r="M182" s="112" t="s">
        <v>31</v>
      </c>
      <c r="N182" s="113">
        <v>1.4239999999999999</v>
      </c>
      <c r="O182" s="110">
        <f t="shared" si="11"/>
        <v>2.2146280576106252E-3</v>
      </c>
      <c r="P182" s="114">
        <v>3.1536303540375303E-3</v>
      </c>
      <c r="Q182" s="114">
        <v>3.8520348347373516E-3</v>
      </c>
      <c r="R182" s="115">
        <v>3852034</v>
      </c>
      <c r="S182" s="110">
        <v>3.8520339999999998E-3</v>
      </c>
      <c r="T182" s="116">
        <f t="shared" si="12"/>
        <v>1.8223258831281806</v>
      </c>
      <c r="U182" s="118"/>
      <c r="V182" s="110">
        <v>3.8520339999999998E-3</v>
      </c>
      <c r="W182" s="110">
        <v>3.0089360513823001E-3</v>
      </c>
      <c r="X182" s="157">
        <v>0.78</v>
      </c>
    </row>
    <row r="183" spans="1:24">
      <c r="A183" s="108">
        <v>500</v>
      </c>
      <c r="B183" s="108">
        <v>550</v>
      </c>
      <c r="C183" s="109">
        <v>437</v>
      </c>
      <c r="D183" s="109">
        <v>1068</v>
      </c>
      <c r="E183" s="109">
        <v>114329150</v>
      </c>
      <c r="F183" s="109">
        <v>279512500</v>
      </c>
      <c r="G183" s="110">
        <v>1.3239294954525899E-3</v>
      </c>
      <c r="H183" s="110">
        <v>3.3312435082860003E-3</v>
      </c>
      <c r="I183" s="110">
        <v>523.24553775743709</v>
      </c>
      <c r="J183" s="110">
        <v>523.43164794007487</v>
      </c>
      <c r="L183" s="111" t="str">
        <f t="shared" si="9"/>
        <v>(500, 550]</v>
      </c>
      <c r="M183" s="112" t="s">
        <v>31</v>
      </c>
      <c r="N183" s="113">
        <v>1.4239999999999999</v>
      </c>
      <c r="O183" s="110">
        <f t="shared" si="11"/>
        <v>1.3239294954525899E-3</v>
      </c>
      <c r="P183" s="114">
        <v>1.885275601524488E-3</v>
      </c>
      <c r="Q183" s="114">
        <v>2.3027896344462689E-3</v>
      </c>
      <c r="R183" s="115">
        <v>2302789</v>
      </c>
      <c r="S183" s="110">
        <v>2.302789E-3</v>
      </c>
      <c r="T183" s="116">
        <f t="shared" si="12"/>
        <v>1.2049240686469107</v>
      </c>
      <c r="U183" s="118"/>
      <c r="V183" s="110">
        <v>2.302789E-3</v>
      </c>
      <c r="W183" s="110">
        <v>2.7785534766824899E-3</v>
      </c>
      <c r="X183" s="157">
        <v>1.21</v>
      </c>
    </row>
    <row r="184" spans="1:24">
      <c r="A184" s="108">
        <v>550</v>
      </c>
      <c r="B184" s="108">
        <v>600</v>
      </c>
      <c r="C184" s="109">
        <v>347</v>
      </c>
      <c r="D184" s="109">
        <v>729</v>
      </c>
      <c r="E184" s="109">
        <v>99583500</v>
      </c>
      <c r="F184" s="109">
        <v>209095475</v>
      </c>
      <c r="G184" s="110">
        <v>1.0512666703021711E-3</v>
      </c>
      <c r="H184" s="110">
        <v>2.2738544171727474E-3</v>
      </c>
      <c r="I184" s="110">
        <v>573.96829971181558</v>
      </c>
      <c r="J184" s="110">
        <v>573.65013717421118</v>
      </c>
      <c r="L184" s="111" t="str">
        <f t="shared" si="9"/>
        <v>(550, 600]</v>
      </c>
      <c r="M184" s="112" t="s">
        <v>31</v>
      </c>
      <c r="N184" s="113">
        <v>1.4239999999999999</v>
      </c>
      <c r="O184" s="110">
        <f t="shared" si="11"/>
        <v>1.0512666703021711E-3</v>
      </c>
      <c r="P184" s="114">
        <v>1.4970037385102916E-3</v>
      </c>
      <c r="Q184" s="114">
        <v>1.8285308996632847E-3</v>
      </c>
      <c r="R184" s="115">
        <v>1828530</v>
      </c>
      <c r="S184" s="110">
        <v>1.8285300000000001E-3</v>
      </c>
      <c r="T184" s="116">
        <f t="shared" si="12"/>
        <v>1.0495182550720461</v>
      </c>
      <c r="U184" s="118"/>
      <c r="V184" s="110">
        <v>1.8285300000000001E-3</v>
      </c>
      <c r="W184" s="110">
        <v>1.79419156660151E-3</v>
      </c>
      <c r="X184" s="157">
        <v>0.98</v>
      </c>
    </row>
    <row r="185" spans="1:24">
      <c r="A185" s="108">
        <v>600</v>
      </c>
      <c r="B185" s="108">
        <v>650</v>
      </c>
      <c r="C185" s="109">
        <v>228</v>
      </c>
      <c r="D185" s="109">
        <v>525</v>
      </c>
      <c r="E185" s="109">
        <v>71222200</v>
      </c>
      <c r="F185" s="109">
        <v>164084100</v>
      </c>
      <c r="G185" s="110">
        <v>6.9074582371439475E-4</v>
      </c>
      <c r="H185" s="110">
        <v>1.6375494773877811E-3</v>
      </c>
      <c r="I185" s="110">
        <v>624.75614035087722</v>
      </c>
      <c r="J185" s="110">
        <v>625.08228571428572</v>
      </c>
      <c r="L185" s="111" t="str">
        <f t="shared" si="9"/>
        <v>(600, 650]</v>
      </c>
      <c r="M185" s="112" t="s">
        <v>189</v>
      </c>
      <c r="N185" s="113">
        <v>0.5</v>
      </c>
      <c r="O185" s="110">
        <f t="shared" si="11"/>
        <v>1.6375494773877811E-3</v>
      </c>
      <c r="P185" s="114">
        <v>8.1877473869389054E-4</v>
      </c>
      <c r="Q185" s="114">
        <v>1.0001009824166301E-3</v>
      </c>
      <c r="R185" s="115">
        <v>1000100</v>
      </c>
      <c r="S185" s="110">
        <v>1.0001000000000001E-3</v>
      </c>
      <c r="T185" s="116">
        <f t="shared" si="12"/>
        <v>0.62514479394285716</v>
      </c>
      <c r="U185" s="118"/>
      <c r="V185" s="110">
        <v>1.0001000000000001E-3</v>
      </c>
      <c r="W185" s="110">
        <v>1.44512705948059E-3</v>
      </c>
      <c r="X185" s="157">
        <v>1.44</v>
      </c>
    </row>
    <row r="186" spans="1:24">
      <c r="A186" s="108">
        <v>650</v>
      </c>
      <c r="B186" s="108">
        <v>700</v>
      </c>
      <c r="C186" s="109">
        <v>187</v>
      </c>
      <c r="D186" s="109">
        <v>381</v>
      </c>
      <c r="E186" s="109">
        <v>63021375</v>
      </c>
      <c r="F186" s="109">
        <v>128241975</v>
      </c>
      <c r="G186" s="110">
        <v>5.6653275892364833E-4</v>
      </c>
      <c r="H186" s="110">
        <v>1.1883930493042753E-3</v>
      </c>
      <c r="I186" s="110">
        <v>674.02540106951881</v>
      </c>
      <c r="J186" s="110">
        <v>673.18622047244094</v>
      </c>
      <c r="L186" s="111" t="str">
        <f t="shared" si="9"/>
        <v>(650, 700]</v>
      </c>
      <c r="M186" s="112" t="s">
        <v>189</v>
      </c>
      <c r="N186" s="113">
        <v>0.45</v>
      </c>
      <c r="O186" s="110">
        <f t="shared" si="11"/>
        <v>1.1883930493042753E-3</v>
      </c>
      <c r="P186" s="114">
        <v>5.3477687218692397E-4</v>
      </c>
      <c r="Q186" s="114">
        <v>6.5320881308697618E-4</v>
      </c>
      <c r="R186" s="115">
        <v>653208</v>
      </c>
      <c r="S186" s="110">
        <v>6.5320799999999996E-4</v>
      </c>
      <c r="T186" s="116">
        <f t="shared" si="12"/>
        <v>0.43973062470236218</v>
      </c>
      <c r="U186" s="118"/>
      <c r="V186" s="110">
        <v>6.5320799999999996E-4</v>
      </c>
      <c r="W186" s="110">
        <v>9.7738061993856503E-4</v>
      </c>
      <c r="X186" s="157">
        <v>1.5</v>
      </c>
    </row>
    <row r="187" spans="1:24">
      <c r="A187" s="108">
        <v>700</v>
      </c>
      <c r="B187" s="108">
        <v>750</v>
      </c>
      <c r="C187" s="109">
        <v>129</v>
      </c>
      <c r="D187" s="109">
        <v>289</v>
      </c>
      <c r="E187" s="109">
        <v>46737575</v>
      </c>
      <c r="F187" s="109">
        <v>104721525</v>
      </c>
      <c r="G187" s="110">
        <v>3.908167160489339E-4</v>
      </c>
      <c r="H187" s="110">
        <v>9.0143199802870239E-4</v>
      </c>
      <c r="I187" s="110">
        <v>724.61356589147283</v>
      </c>
      <c r="J187" s="110">
        <v>724.71643598615913</v>
      </c>
      <c r="L187" s="111" t="str">
        <f t="shared" si="9"/>
        <v>(700, 750]</v>
      </c>
      <c r="M187" s="112" t="s">
        <v>189</v>
      </c>
      <c r="N187" s="113">
        <v>0.6</v>
      </c>
      <c r="O187" s="110">
        <f t="shared" si="11"/>
        <v>9.0143199802870239E-4</v>
      </c>
      <c r="P187" s="114">
        <v>5.4085919881722145E-4</v>
      </c>
      <c r="Q187" s="114">
        <v>6.6063813467064254E-4</v>
      </c>
      <c r="R187" s="115">
        <v>660638</v>
      </c>
      <c r="S187" s="110">
        <v>6.6063799999999996E-4</v>
      </c>
      <c r="T187" s="116">
        <f t="shared" si="12"/>
        <v>0.47877521683702418</v>
      </c>
      <c r="U187" s="118"/>
      <c r="V187" s="110">
        <v>6.6063799999999996E-4</v>
      </c>
      <c r="W187" s="110">
        <v>8.7266126780229005E-4</v>
      </c>
      <c r="X187" s="157">
        <v>1.32</v>
      </c>
    </row>
    <row r="188" spans="1:24">
      <c r="A188" s="108">
        <v>750</v>
      </c>
      <c r="B188" s="108">
        <v>800</v>
      </c>
      <c r="C188" s="109">
        <v>85</v>
      </c>
      <c r="D188" s="109">
        <v>233</v>
      </c>
      <c r="E188" s="109">
        <v>32767700</v>
      </c>
      <c r="F188" s="109">
        <v>90234150</v>
      </c>
      <c r="G188" s="110">
        <v>2.5751489041984016E-4</v>
      </c>
      <c r="H188" s="110">
        <v>7.2676005377400566E-4</v>
      </c>
      <c r="I188" s="110">
        <v>771.00470588235294</v>
      </c>
      <c r="J188" s="110">
        <v>774.54206008583697</v>
      </c>
      <c r="L188" s="111" t="str">
        <f t="shared" si="9"/>
        <v>(750, 800]</v>
      </c>
      <c r="M188" s="112" t="s">
        <v>189</v>
      </c>
      <c r="N188" s="113">
        <v>0.7</v>
      </c>
      <c r="O188" s="110">
        <f t="shared" si="11"/>
        <v>7.2676005377400566E-4</v>
      </c>
      <c r="P188" s="114">
        <v>5.0873203764180397E-4</v>
      </c>
      <c r="Q188" s="114">
        <v>6.213960770748661E-4</v>
      </c>
      <c r="R188" s="115">
        <v>621396</v>
      </c>
      <c r="S188" s="110">
        <v>6.2139599999999997E-4</v>
      </c>
      <c r="T188" s="116">
        <f t="shared" si="12"/>
        <v>0.48129733796909874</v>
      </c>
      <c r="U188" s="118"/>
      <c r="V188" s="110">
        <v>6.2139599999999997E-4</v>
      </c>
      <c r="W188" s="110">
        <v>7.8190449595085204E-4</v>
      </c>
      <c r="X188" s="157">
        <v>1.26</v>
      </c>
    </row>
    <row r="189" spans="1:24">
      <c r="A189" s="108">
        <v>800</v>
      </c>
      <c r="B189" s="108">
        <v>850</v>
      </c>
      <c r="C189" s="109">
        <v>66</v>
      </c>
      <c r="D189" s="109">
        <v>180</v>
      </c>
      <c r="E189" s="109">
        <v>27139425</v>
      </c>
      <c r="F189" s="109">
        <v>74247250</v>
      </c>
      <c r="G189" s="110">
        <v>1.9995273844364059E-4</v>
      </c>
      <c r="H189" s="110">
        <v>5.6144553510438207E-4</v>
      </c>
      <c r="I189" s="110">
        <v>822.40681818181827</v>
      </c>
      <c r="J189" s="110">
        <v>824.96944444444455</v>
      </c>
      <c r="L189" s="111" t="str">
        <f t="shared" si="9"/>
        <v>(800, 850]</v>
      </c>
      <c r="M189" s="112" t="s">
        <v>189</v>
      </c>
      <c r="N189" s="113">
        <v>0</v>
      </c>
      <c r="O189" s="110">
        <f t="shared" si="11"/>
        <v>5.6144553510438207E-4</v>
      </c>
      <c r="P189" s="114">
        <v>0</v>
      </c>
      <c r="Q189" s="114">
        <v>0</v>
      </c>
      <c r="R189" s="115">
        <v>0</v>
      </c>
      <c r="S189" s="110">
        <v>0</v>
      </c>
      <c r="T189" s="116">
        <f t="shared" si="12"/>
        <v>0</v>
      </c>
      <c r="U189" s="118"/>
      <c r="V189" s="110">
        <v>0</v>
      </c>
      <c r="W189" s="110">
        <v>6.4227869310248505E-4</v>
      </c>
      <c r="X189" s="157">
        <v>0</v>
      </c>
    </row>
    <row r="190" spans="1:24">
      <c r="A190" s="108">
        <v>850</v>
      </c>
      <c r="B190" s="108">
        <v>900</v>
      </c>
      <c r="C190" s="109">
        <v>47</v>
      </c>
      <c r="D190" s="109">
        <v>138</v>
      </c>
      <c r="E190" s="109">
        <v>20544025</v>
      </c>
      <c r="F190" s="109">
        <v>60328325</v>
      </c>
      <c r="G190" s="110">
        <v>1.4239058646744104E-4</v>
      </c>
      <c r="H190" s="110">
        <v>4.3044157691335958E-4</v>
      </c>
      <c r="I190" s="110">
        <v>874.21382978723409</v>
      </c>
      <c r="J190" s="110">
        <v>874.3235507246377</v>
      </c>
      <c r="L190" s="111" t="str">
        <f t="shared" si="9"/>
        <v>(850, 900]</v>
      </c>
      <c r="M190" s="112" t="s">
        <v>189</v>
      </c>
      <c r="N190" s="113">
        <v>0</v>
      </c>
      <c r="O190" s="110">
        <f t="shared" si="11"/>
        <v>4.3044157691335958E-4</v>
      </c>
      <c r="P190" s="114">
        <v>0</v>
      </c>
      <c r="Q190" s="114">
        <v>0</v>
      </c>
      <c r="R190" s="115">
        <v>0</v>
      </c>
      <c r="S190" s="110">
        <v>0</v>
      </c>
      <c r="T190" s="116">
        <f t="shared" si="12"/>
        <v>0</v>
      </c>
      <c r="U190" s="118"/>
      <c r="V190" s="110">
        <v>0</v>
      </c>
      <c r="W190" s="110">
        <v>5.0265289025411904E-4</v>
      </c>
      <c r="X190" s="157">
        <v>0</v>
      </c>
    </row>
    <row r="191" spans="1:24">
      <c r="A191" s="108">
        <v>900</v>
      </c>
      <c r="B191" s="108">
        <v>950</v>
      </c>
      <c r="C191" s="109">
        <v>41</v>
      </c>
      <c r="D191" s="109">
        <v>117</v>
      </c>
      <c r="E191" s="109">
        <v>19019600</v>
      </c>
      <c r="F191" s="109">
        <v>54030575</v>
      </c>
      <c r="G191" s="110">
        <v>1.2421306479074644E-4</v>
      </c>
      <c r="H191" s="110">
        <v>3.6493959781784834E-4</v>
      </c>
      <c r="I191" s="110">
        <v>927.7853658536585</v>
      </c>
      <c r="J191" s="110">
        <v>923.59957264957268</v>
      </c>
      <c r="L191" s="111" t="str">
        <f t="shared" si="9"/>
        <v>(900, 950]</v>
      </c>
      <c r="M191" s="112" t="s">
        <v>189</v>
      </c>
      <c r="N191" s="113">
        <v>0</v>
      </c>
      <c r="O191" s="110">
        <f t="shared" si="11"/>
        <v>3.6493959781784834E-4</v>
      </c>
      <c r="P191" s="114">
        <v>0</v>
      </c>
      <c r="Q191" s="114">
        <v>0</v>
      </c>
      <c r="R191" s="115">
        <v>0</v>
      </c>
      <c r="S191" s="110">
        <v>0</v>
      </c>
      <c r="T191" s="116">
        <f t="shared" si="12"/>
        <v>0</v>
      </c>
      <c r="U191" s="118"/>
      <c r="V191" s="110">
        <v>0</v>
      </c>
      <c r="W191" s="110">
        <v>4.2585869868751701E-4</v>
      </c>
      <c r="X191" s="157">
        <v>0</v>
      </c>
    </row>
    <row r="192" spans="1:24">
      <c r="A192" s="108">
        <v>950</v>
      </c>
      <c r="B192" s="108">
        <v>1000</v>
      </c>
      <c r="C192" s="109">
        <v>30</v>
      </c>
      <c r="D192" s="109">
        <v>76</v>
      </c>
      <c r="E192" s="109">
        <v>14626475</v>
      </c>
      <c r="F192" s="109">
        <v>37067725</v>
      </c>
      <c r="G192" s="110">
        <v>9.0887608383472993E-5</v>
      </c>
      <c r="H192" s="110">
        <v>2.3705478148851688E-4</v>
      </c>
      <c r="I192" s="110">
        <v>975.09833333333336</v>
      </c>
      <c r="J192" s="110">
        <v>975.46644736842097</v>
      </c>
      <c r="L192" s="111" t="str">
        <f t="shared" si="9"/>
        <v>(950, 1000]</v>
      </c>
      <c r="M192" s="112" t="s">
        <v>189</v>
      </c>
      <c r="N192" s="113">
        <v>0</v>
      </c>
      <c r="O192" s="110">
        <f t="shared" si="11"/>
        <v>2.3705478148851688E-4</v>
      </c>
      <c r="P192" s="114">
        <v>0</v>
      </c>
      <c r="Q192" s="114">
        <v>0</v>
      </c>
      <c r="R192" s="115">
        <v>0</v>
      </c>
      <c r="S192" s="110">
        <v>0</v>
      </c>
      <c r="T192" s="116">
        <f t="shared" si="12"/>
        <v>0</v>
      </c>
      <c r="U192" s="118"/>
      <c r="V192" s="110">
        <v>0</v>
      </c>
      <c r="W192" s="110">
        <v>3.8397095783300797E-4</v>
      </c>
      <c r="X192" s="157">
        <v>0</v>
      </c>
    </row>
    <row r="193" spans="1:25">
      <c r="A193" s="108">
        <v>1000</v>
      </c>
      <c r="B193" s="108">
        <v>2000</v>
      </c>
      <c r="C193" s="109">
        <v>122</v>
      </c>
      <c r="D193" s="109">
        <v>361</v>
      </c>
      <c r="E193" s="109">
        <v>72992400</v>
      </c>
      <c r="F193" s="109">
        <v>223375475</v>
      </c>
      <c r="G193" s="110">
        <v>3.6960960742612352E-4</v>
      </c>
      <c r="H193" s="110">
        <v>1.1260102120704552E-3</v>
      </c>
      <c r="I193" s="110">
        <v>1196.5967213114754</v>
      </c>
      <c r="J193" s="110">
        <v>1237.5372576177285</v>
      </c>
      <c r="L193" s="111" t="str">
        <f t="shared" si="9"/>
        <v>(1000, 2000]</v>
      </c>
      <c r="M193" s="112" t="s">
        <v>189</v>
      </c>
      <c r="N193" s="113">
        <v>2.2599999999999998</v>
      </c>
      <c r="O193" s="110">
        <f t="shared" si="11"/>
        <v>1.1260102120704552E-3</v>
      </c>
      <c r="P193" s="114">
        <v>2.5447830792792283E-3</v>
      </c>
      <c r="Q193" s="114">
        <v>3.1083519524359301E-3</v>
      </c>
      <c r="R193" s="115">
        <v>3108351</v>
      </c>
      <c r="S193" s="110">
        <v>3.1083510000000001E-3</v>
      </c>
      <c r="T193" s="116">
        <f t="shared" si="12"/>
        <v>3.8467001722533243</v>
      </c>
      <c r="U193" s="118"/>
      <c r="V193" s="110">
        <v>3.1083510000000001E-3</v>
      </c>
      <c r="W193" s="110">
        <v>2.9251605696732799E-3</v>
      </c>
      <c r="X193" s="157">
        <v>0.94</v>
      </c>
    </row>
    <row r="194" spans="1:25">
      <c r="A194" s="108">
        <v>2000</v>
      </c>
      <c r="B194" s="108">
        <v>3000</v>
      </c>
      <c r="C194" s="109">
        <v>4</v>
      </c>
      <c r="D194" s="109">
        <v>20</v>
      </c>
      <c r="E194" s="109">
        <v>4907225</v>
      </c>
      <c r="F194" s="109">
        <v>22511450</v>
      </c>
      <c r="G194" s="110">
        <v>1.2118347784463066E-5</v>
      </c>
      <c r="H194" s="110">
        <v>6.2382837233820236E-5</v>
      </c>
      <c r="I194" s="110">
        <v>2453.6125000000002</v>
      </c>
      <c r="J194" s="110">
        <v>2251.145</v>
      </c>
      <c r="L194" s="111" t="str">
        <f t="shared" si="9"/>
        <v>(2000, 3000]</v>
      </c>
      <c r="M194" s="112" t="s">
        <v>189</v>
      </c>
      <c r="N194" s="113">
        <v>0</v>
      </c>
      <c r="O194" s="110">
        <f t="shared" si="11"/>
        <v>6.2382837233820236E-5</v>
      </c>
      <c r="P194" s="114">
        <v>0</v>
      </c>
      <c r="Q194" s="114">
        <v>0</v>
      </c>
      <c r="R194" s="115">
        <v>0</v>
      </c>
      <c r="S194" s="110">
        <v>0</v>
      </c>
      <c r="T194" s="116">
        <f t="shared" si="12"/>
        <v>0</v>
      </c>
      <c r="U194" s="118"/>
      <c r="V194" s="110">
        <v>0</v>
      </c>
      <c r="W194" s="110">
        <v>1.04021223122033E-3</v>
      </c>
      <c r="X194" s="157">
        <v>0</v>
      </c>
    </row>
    <row r="195" spans="1:25">
      <c r="A195" s="108">
        <v>3000</v>
      </c>
      <c r="B195" s="108">
        <v>4000</v>
      </c>
      <c r="C195" s="109">
        <v>1</v>
      </c>
      <c r="D195" s="109">
        <v>4</v>
      </c>
      <c r="E195" s="109">
        <v>1762075</v>
      </c>
      <c r="F195" s="109">
        <v>6622425</v>
      </c>
      <c r="G195" s="110">
        <v>3.0295869461157666E-6</v>
      </c>
      <c r="H195" s="110">
        <v>1.2476567446764047E-5</v>
      </c>
      <c r="I195" s="110">
        <v>3524.15</v>
      </c>
      <c r="J195" s="110">
        <v>3311.2125000000001</v>
      </c>
      <c r="L195" s="111" t="str">
        <f t="shared" si="9"/>
        <v>(3000, 4000]</v>
      </c>
      <c r="M195" s="112" t="s">
        <v>189</v>
      </c>
      <c r="N195" s="113">
        <v>0</v>
      </c>
      <c r="O195" s="110">
        <f t="shared" si="11"/>
        <v>1.2476567446764047E-5</v>
      </c>
      <c r="P195" s="114">
        <v>0</v>
      </c>
      <c r="Q195" s="114">
        <v>0</v>
      </c>
      <c r="R195" s="115">
        <v>0</v>
      </c>
      <c r="S195" s="110">
        <v>0</v>
      </c>
      <c r="T195" s="116">
        <f t="shared" si="12"/>
        <v>0</v>
      </c>
      <c r="U195" s="118"/>
      <c r="V195" s="110">
        <v>0</v>
      </c>
      <c r="W195" s="110">
        <v>6.9812901424183202E-4</v>
      </c>
      <c r="X195" s="157">
        <v>0</v>
      </c>
    </row>
    <row r="196" spans="1:25">
      <c r="A196" s="108">
        <v>4000</v>
      </c>
      <c r="B196" s="108">
        <v>5000</v>
      </c>
      <c r="C196" s="109">
        <v>0</v>
      </c>
      <c r="D196" s="109">
        <v>0</v>
      </c>
      <c r="E196" s="109">
        <v>0</v>
      </c>
      <c r="F196" s="109">
        <v>0</v>
      </c>
      <c r="G196" s="110">
        <v>0</v>
      </c>
      <c r="H196" s="110">
        <v>0</v>
      </c>
      <c r="I196" s="110" t="e">
        <v>#DIV/0!</v>
      </c>
      <c r="J196" s="110" t="e">
        <v>#DIV/0!</v>
      </c>
      <c r="L196" s="111" t="str">
        <f t="shared" si="9"/>
        <v>(4000, 5000]</v>
      </c>
      <c r="M196" s="112" t="s">
        <v>189</v>
      </c>
      <c r="N196" s="113">
        <v>0</v>
      </c>
      <c r="O196" s="110">
        <f t="shared" si="11"/>
        <v>0</v>
      </c>
      <c r="P196" s="114">
        <v>0</v>
      </c>
      <c r="Q196" s="114">
        <v>0</v>
      </c>
      <c r="R196" s="115">
        <v>0</v>
      </c>
      <c r="S196" s="110">
        <v>0</v>
      </c>
      <c r="T196" s="116">
        <f t="shared" si="12"/>
        <v>0</v>
      </c>
      <c r="U196" s="118"/>
      <c r="V196" s="110">
        <v>0</v>
      </c>
      <c r="W196" s="110">
        <v>4.5378385925719098E-4</v>
      </c>
      <c r="X196" s="157">
        <v>0</v>
      </c>
    </row>
    <row r="197" spans="1:25">
      <c r="A197" s="108">
        <v>5000</v>
      </c>
      <c r="B197" s="108">
        <v>6000</v>
      </c>
      <c r="C197" s="109">
        <v>0</v>
      </c>
      <c r="D197" s="109">
        <v>0</v>
      </c>
      <c r="E197" s="109">
        <v>0</v>
      </c>
      <c r="F197" s="109">
        <v>0</v>
      </c>
      <c r="G197" s="110">
        <v>0</v>
      </c>
      <c r="H197" s="110">
        <v>0</v>
      </c>
      <c r="I197" s="110" t="e">
        <v>#DIV/0!</v>
      </c>
      <c r="J197" s="110" t="e">
        <v>#DIV/0!</v>
      </c>
      <c r="L197" s="111" t="str">
        <f t="shared" si="9"/>
        <v>(5000, 6000]</v>
      </c>
      <c r="M197" s="112" t="s">
        <v>189</v>
      </c>
      <c r="N197" s="113">
        <v>0</v>
      </c>
      <c r="O197" s="110">
        <f t="shared" si="11"/>
        <v>0</v>
      </c>
      <c r="P197" s="114">
        <v>0</v>
      </c>
      <c r="Q197" s="114">
        <v>0</v>
      </c>
      <c r="R197" s="115">
        <v>0</v>
      </c>
      <c r="S197" s="110">
        <v>0</v>
      </c>
      <c r="T197" s="116">
        <f t="shared" si="12"/>
        <v>0</v>
      </c>
      <c r="U197" s="118"/>
      <c r="V197" s="110">
        <v>0</v>
      </c>
      <c r="W197" s="110">
        <v>1.6056967327562099E-4</v>
      </c>
      <c r="X197" s="157">
        <v>0</v>
      </c>
    </row>
    <row r="198" spans="1:25">
      <c r="A198" s="108">
        <v>6000</v>
      </c>
      <c r="B198" s="108">
        <v>7000</v>
      </c>
      <c r="C198" s="109">
        <v>0</v>
      </c>
      <c r="D198" s="109">
        <v>0</v>
      </c>
      <c r="E198" s="109">
        <v>0</v>
      </c>
      <c r="F198" s="109">
        <v>0</v>
      </c>
      <c r="G198" s="110">
        <v>0</v>
      </c>
      <c r="H198" s="110">
        <v>0</v>
      </c>
      <c r="I198" s="110" t="e">
        <v>#DIV/0!</v>
      </c>
      <c r="J198" s="110" t="e">
        <v>#DIV/0!</v>
      </c>
      <c r="L198" s="111" t="str">
        <f t="shared" si="9"/>
        <v>(6000, 7000]</v>
      </c>
      <c r="M198" s="112" t="s">
        <v>189</v>
      </c>
      <c r="N198" s="113">
        <v>0</v>
      </c>
      <c r="O198" s="110">
        <f t="shared" si="11"/>
        <v>0</v>
      </c>
      <c r="P198" s="114">
        <v>0</v>
      </c>
      <c r="Q198" s="114">
        <v>0</v>
      </c>
      <c r="R198" s="115">
        <v>0</v>
      </c>
      <c r="S198" s="110">
        <v>0</v>
      </c>
      <c r="T198" s="116">
        <f t="shared" si="12"/>
        <v>0</v>
      </c>
      <c r="U198" s="118"/>
      <c r="V198" s="110">
        <v>0</v>
      </c>
      <c r="W198" s="110">
        <v>1.3962580284836599E-4</v>
      </c>
      <c r="X198" s="157">
        <v>0</v>
      </c>
    </row>
    <row r="199" spans="1:25">
      <c r="A199" s="108">
        <v>7000</v>
      </c>
      <c r="B199" s="108">
        <v>8000</v>
      </c>
      <c r="C199" s="109">
        <v>0</v>
      </c>
      <c r="D199" s="109">
        <v>0</v>
      </c>
      <c r="E199" s="109">
        <v>0</v>
      </c>
      <c r="F199" s="109">
        <v>0</v>
      </c>
      <c r="G199" s="110">
        <v>0</v>
      </c>
      <c r="H199" s="110">
        <v>0</v>
      </c>
      <c r="I199" s="110" t="e">
        <v>#DIV/0!</v>
      </c>
      <c r="J199" s="110" t="e">
        <v>#DIV/0!</v>
      </c>
      <c r="L199" s="111" t="str">
        <f t="shared" si="9"/>
        <v>(7000, 8000]</v>
      </c>
      <c r="M199" s="112" t="s">
        <v>189</v>
      </c>
      <c r="N199" s="113">
        <v>0</v>
      </c>
      <c r="O199" s="110">
        <f>_xlfn.XLOOKUP(M199, $G$147:$H$147, G199:H199)</f>
        <v>0</v>
      </c>
      <c r="P199" s="114">
        <v>0</v>
      </c>
      <c r="Q199" s="114">
        <v>0</v>
      </c>
      <c r="R199" s="115">
        <v>0</v>
      </c>
      <c r="S199" s="110">
        <v>0</v>
      </c>
      <c r="T199" s="116">
        <f t="shared" si="12"/>
        <v>0</v>
      </c>
      <c r="U199" s="118"/>
      <c r="V199" s="110">
        <v>0</v>
      </c>
      <c r="W199" s="110">
        <v>1.32644512705948E-4</v>
      </c>
      <c r="X199" s="157">
        <v>0</v>
      </c>
    </row>
    <row r="200" spans="1:25">
      <c r="A200" s="108">
        <v>8000</v>
      </c>
      <c r="B200" s="108">
        <v>9000</v>
      </c>
      <c r="C200" s="109">
        <v>0</v>
      </c>
      <c r="D200" s="109">
        <v>0</v>
      </c>
      <c r="E200" s="109">
        <v>0</v>
      </c>
      <c r="F200" s="109">
        <v>0</v>
      </c>
      <c r="G200" s="110">
        <v>0</v>
      </c>
      <c r="H200" s="110">
        <v>0</v>
      </c>
      <c r="I200" s="110" t="e">
        <v>#DIV/0!</v>
      </c>
      <c r="J200" s="110" t="e">
        <v>#DIV/0!</v>
      </c>
      <c r="L200" s="111" t="str">
        <f t="shared" si="9"/>
        <v>(8000, 9000]</v>
      </c>
      <c r="M200" s="112" t="s">
        <v>189</v>
      </c>
      <c r="N200" s="113">
        <v>0</v>
      </c>
      <c r="O200" s="110">
        <f>_xlfn.XLOOKUP(M200, $G$147:$H$147, G200:H200)</f>
        <v>0</v>
      </c>
      <c r="P200" s="114">
        <v>0</v>
      </c>
      <c r="Q200" s="114">
        <v>0</v>
      </c>
      <c r="R200" s="115">
        <v>0</v>
      </c>
      <c r="S200" s="110">
        <v>0</v>
      </c>
      <c r="T200" s="116">
        <f t="shared" si="12"/>
        <v>0</v>
      </c>
      <c r="U200" s="118"/>
      <c r="V200" s="110">
        <v>0</v>
      </c>
      <c r="W200" s="110">
        <v>8.3775481709019804E-5</v>
      </c>
      <c r="X200" s="157">
        <v>0</v>
      </c>
    </row>
    <row r="201" spans="1:25">
      <c r="A201" s="108">
        <v>9000</v>
      </c>
      <c r="B201" s="108">
        <v>10000</v>
      </c>
      <c r="C201" s="109">
        <v>0</v>
      </c>
      <c r="D201" s="109">
        <v>0</v>
      </c>
      <c r="E201" s="109">
        <v>0</v>
      </c>
      <c r="F201" s="109">
        <v>0</v>
      </c>
      <c r="G201" s="110">
        <v>0</v>
      </c>
      <c r="H201" s="110">
        <v>0</v>
      </c>
      <c r="I201" s="110" t="e">
        <v>#DIV/0!</v>
      </c>
      <c r="J201" s="110" t="e">
        <v>#DIV/0!</v>
      </c>
      <c r="L201" s="111" t="str">
        <f t="shared" si="9"/>
        <v>(9000, 10000]</v>
      </c>
      <c r="M201" s="112" t="s">
        <v>189</v>
      </c>
      <c r="N201" s="113">
        <v>0</v>
      </c>
      <c r="O201" s="110">
        <f>_xlfn.XLOOKUP(M201, $G$147:$H$147, G201:H201)</f>
        <v>0</v>
      </c>
      <c r="P201" s="114">
        <v>0</v>
      </c>
      <c r="Q201" s="114">
        <v>0</v>
      </c>
      <c r="R201" s="115">
        <v>0</v>
      </c>
      <c r="S201" s="110">
        <v>0</v>
      </c>
      <c r="T201" s="116">
        <f t="shared" si="12"/>
        <v>0</v>
      </c>
      <c r="U201" s="118"/>
      <c r="V201" s="110">
        <v>0</v>
      </c>
      <c r="W201" s="110">
        <v>4.1887740854509902E-5</v>
      </c>
      <c r="X201" s="157">
        <v>0</v>
      </c>
    </row>
    <row r="202" spans="1:25">
      <c r="A202" s="108">
        <v>10000</v>
      </c>
      <c r="B202" s="108">
        <v>20000</v>
      </c>
      <c r="C202" s="109">
        <v>0</v>
      </c>
      <c r="D202" s="109">
        <v>0</v>
      </c>
      <c r="E202" s="109">
        <v>0</v>
      </c>
      <c r="F202" s="109">
        <v>0</v>
      </c>
      <c r="G202" s="110">
        <v>0</v>
      </c>
      <c r="H202" s="110">
        <v>0</v>
      </c>
      <c r="I202" s="110" t="e">
        <v>#DIV/0!</v>
      </c>
      <c r="J202" s="110" t="e">
        <v>#DIV/0!</v>
      </c>
      <c r="L202" s="111" t="str">
        <f t="shared" si="9"/>
        <v>(10000, 20000]</v>
      </c>
      <c r="M202" s="112" t="s">
        <v>189</v>
      </c>
      <c r="N202" s="113">
        <v>0</v>
      </c>
      <c r="O202" s="110">
        <f>_xlfn.XLOOKUP(M202, $G$147:$H$147, G202:H202)</f>
        <v>0</v>
      </c>
      <c r="P202" s="114">
        <v>0</v>
      </c>
      <c r="Q202" s="114">
        <v>0</v>
      </c>
      <c r="R202" s="115">
        <v>0</v>
      </c>
      <c r="S202" s="110">
        <v>0</v>
      </c>
      <c r="T202" s="116">
        <f t="shared" si="12"/>
        <v>0</v>
      </c>
      <c r="U202" s="118"/>
      <c r="V202" s="110">
        <v>0</v>
      </c>
      <c r="W202" s="110">
        <v>1.4660709299078501E-4</v>
      </c>
      <c r="X202" s="157">
        <v>0</v>
      </c>
    </row>
    <row r="203" spans="1:25">
      <c r="A203" s="108">
        <v>20000</v>
      </c>
      <c r="B203" s="108">
        <v>30000</v>
      </c>
      <c r="C203" s="109">
        <v>0</v>
      </c>
      <c r="D203" s="109">
        <v>0</v>
      </c>
      <c r="E203" s="109">
        <v>0</v>
      </c>
      <c r="F203" s="109">
        <v>0</v>
      </c>
      <c r="G203" s="110">
        <v>0</v>
      </c>
      <c r="H203" s="110">
        <v>0</v>
      </c>
      <c r="I203" s="110" t="e">
        <v>#DIV/0!</v>
      </c>
      <c r="J203" s="110" t="e">
        <v>#DIV/0!</v>
      </c>
      <c r="L203" s="111" t="str">
        <f t="shared" si="9"/>
        <v>(20000, 30000]</v>
      </c>
      <c r="M203" s="112" t="s">
        <v>189</v>
      </c>
      <c r="N203" s="113">
        <v>0</v>
      </c>
      <c r="O203" s="110">
        <f>_xlfn.XLOOKUP(M203, $G$147:$H$147, G203:H203)</f>
        <v>0</v>
      </c>
      <c r="P203" s="114">
        <v>0</v>
      </c>
      <c r="Q203" s="114">
        <v>0</v>
      </c>
      <c r="R203" s="115">
        <v>0</v>
      </c>
      <c r="S203" s="110">
        <v>0</v>
      </c>
      <c r="T203" s="116">
        <f t="shared" si="12"/>
        <v>0</v>
      </c>
      <c r="U203" s="118"/>
      <c r="V203" s="110">
        <v>0</v>
      </c>
      <c r="W203" s="110">
        <v>1.39625802848366E-5</v>
      </c>
      <c r="X203" s="157">
        <v>0</v>
      </c>
    </row>
    <row r="204" spans="1:25">
      <c r="A204" s="108">
        <v>30000</v>
      </c>
      <c r="B204" s="108">
        <v>40000</v>
      </c>
      <c r="C204" s="109">
        <v>0</v>
      </c>
      <c r="D204" s="109">
        <v>0</v>
      </c>
      <c r="E204" s="109">
        <v>0</v>
      </c>
      <c r="F204" s="109">
        <v>0</v>
      </c>
      <c r="G204" s="110">
        <v>0</v>
      </c>
      <c r="H204" s="110">
        <v>0</v>
      </c>
      <c r="I204" s="108" t="e">
        <v>#DIV/0!</v>
      </c>
      <c r="J204" s="108" t="e">
        <v>#DIV/0!</v>
      </c>
      <c r="L204" s="111" t="str">
        <f t="shared" si="9"/>
        <v>(30000, 40000]</v>
      </c>
      <c r="M204" s="112" t="s">
        <v>189</v>
      </c>
      <c r="N204" s="113">
        <v>0</v>
      </c>
      <c r="O204" s="110">
        <f>_xlfn.SINGLE(_xlfn.XLOOKUP(M204, $G$147:$H$147, G204:H204))</f>
        <v>0</v>
      </c>
      <c r="P204" s="114">
        <v>0</v>
      </c>
      <c r="Q204" s="114">
        <v>0</v>
      </c>
      <c r="R204" s="115">
        <v>0</v>
      </c>
      <c r="S204" s="110">
        <v>0</v>
      </c>
      <c r="T204" s="116">
        <f t="shared" si="12"/>
        <v>0</v>
      </c>
      <c r="U204" s="118"/>
      <c r="V204" s="110">
        <v>0</v>
      </c>
      <c r="W204" s="110"/>
      <c r="X204" s="157">
        <v>0</v>
      </c>
    </row>
    <row r="205" spans="1:25">
      <c r="A205" s="1"/>
      <c r="B205" s="1"/>
      <c r="L205" s="119"/>
    </row>
    <row r="206" spans="1: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L206" s="38"/>
    </row>
    <row r="207" spans="1:25" s="127" customFormat="1">
      <c r="A207" s="188" t="s">
        <v>262</v>
      </c>
      <c r="B207" s="188"/>
      <c r="C207" s="188"/>
      <c r="D207" s="188"/>
      <c r="E207" s="188"/>
      <c r="F207" s="188"/>
      <c r="G207" s="123"/>
      <c r="H207" s="123"/>
      <c r="I207" s="123"/>
      <c r="J207" s="123"/>
      <c r="K207" s="124"/>
      <c r="L207" s="125"/>
      <c r="M207" s="124"/>
      <c r="N207" s="126"/>
      <c r="O207" s="126"/>
      <c r="P207" s="124"/>
      <c r="Q207" s="124"/>
      <c r="R207" s="124"/>
      <c r="S207" s="124"/>
      <c r="T207" s="124"/>
      <c r="U207" s="124"/>
      <c r="V207" s="126"/>
      <c r="W207" s="126"/>
      <c r="X207" s="162"/>
      <c r="Y207" s="124"/>
    </row>
    <row r="208" spans="1:25">
      <c r="B208" s="128"/>
      <c r="N208" s="122"/>
      <c r="O208" s="37"/>
    </row>
    <row r="209" spans="1:25">
      <c r="B209" s="128"/>
      <c r="N209" s="122"/>
      <c r="O209" s="37"/>
      <c r="W209" s="144"/>
    </row>
    <row r="210" spans="1:25">
      <c r="A210" s="181" t="s">
        <v>172</v>
      </c>
      <c r="B210" s="181" t="s">
        <v>173</v>
      </c>
      <c r="C210" s="189" t="s">
        <v>174</v>
      </c>
      <c r="D210" s="190"/>
      <c r="E210" s="189" t="s">
        <v>175</v>
      </c>
      <c r="F210" s="190"/>
      <c r="G210" s="189" t="s">
        <v>176</v>
      </c>
      <c r="H210" s="190"/>
      <c r="I210" s="186" t="s">
        <v>298</v>
      </c>
      <c r="J210" s="186"/>
      <c r="L210" s="186" t="s">
        <v>178</v>
      </c>
      <c r="M210" s="186" t="s">
        <v>300</v>
      </c>
      <c r="N210" s="186" t="s">
        <v>182</v>
      </c>
      <c r="O210" s="186" t="s">
        <v>183</v>
      </c>
      <c r="P210" s="186" t="s">
        <v>184</v>
      </c>
      <c r="Q210" s="186" t="s">
        <v>185</v>
      </c>
      <c r="R210" s="186" t="s">
        <v>186</v>
      </c>
      <c r="S210" s="186" t="s">
        <v>187</v>
      </c>
      <c r="T210" s="186" t="s">
        <v>177</v>
      </c>
      <c r="V210" s="187" t="s">
        <v>302</v>
      </c>
      <c r="W210" s="187" t="s">
        <v>303</v>
      </c>
      <c r="X210" s="185" t="s">
        <v>304</v>
      </c>
      <c r="Y210" s="121"/>
    </row>
    <row r="211" spans="1:25">
      <c r="A211" s="182"/>
      <c r="B211" s="182"/>
      <c r="C211" s="45" t="s">
        <v>180</v>
      </c>
      <c r="D211" s="45" t="s">
        <v>181</v>
      </c>
      <c r="E211" s="45" t="s">
        <v>180</v>
      </c>
      <c r="F211" s="45" t="s">
        <v>181</v>
      </c>
      <c r="G211" s="45" t="s">
        <v>180</v>
      </c>
      <c r="H211" s="45" t="s">
        <v>181</v>
      </c>
      <c r="I211" s="45" t="s">
        <v>180</v>
      </c>
      <c r="J211" s="45" t="s">
        <v>181</v>
      </c>
      <c r="L211" s="186"/>
      <c r="M211" s="186"/>
      <c r="N211" s="186"/>
      <c r="O211" s="186"/>
      <c r="P211" s="186"/>
      <c r="Q211" s="186"/>
      <c r="R211" s="186"/>
      <c r="S211" s="186"/>
      <c r="T211" s="186"/>
      <c r="V211" s="187"/>
      <c r="W211" s="187"/>
      <c r="X211" s="185"/>
      <c r="Y211" s="121"/>
    </row>
    <row r="212" spans="1:25">
      <c r="A212" s="108">
        <v>-1</v>
      </c>
      <c r="B212" s="108">
        <v>0</v>
      </c>
      <c r="C212" s="133" cm="1">
        <f t="array" ref="C212:F268">_xlfn.LET(_xlpm.x, C148:F204, IF(_xlpm.x="", "", _xlpm.x))</f>
        <v>1735</v>
      </c>
      <c r="D212" s="133">
        <v>4205</v>
      </c>
      <c r="E212" s="133">
        <v>0</v>
      </c>
      <c r="F212" s="133">
        <v>0</v>
      </c>
      <c r="G212" s="110" cm="1">
        <f t="array" ref="G212:G268">_xlfn.LET(_xlpm.x, C212:C268, _xlpm.x/SUM(_xlpm.x))</f>
        <v>5.2563333515108553E-3</v>
      </c>
      <c r="H212" s="110" cm="1">
        <f t="array" ref="H212:H268">_xlfn.LET(_xlpm.x, D212:D268, _xlpm.x/SUM(_xlpm.x))</f>
        <v>1.3115991528410703E-2</v>
      </c>
      <c r="I212" s="156" cm="1">
        <f t="array" ref="I212:I268">E212:E268/C212:C268/$B$3</f>
        <v>0</v>
      </c>
      <c r="J212" s="156" cm="1">
        <f t="array" ref="J212:J268">F212:F268/D212:D268/$B$3</f>
        <v>0</v>
      </c>
      <c r="L212" s="111" t="str">
        <f>"("&amp;$A212&amp;", "&amp;$B212&amp;"]"</f>
        <v>(-1, 0]</v>
      </c>
      <c r="M212" s="112" t="s">
        <v>31</v>
      </c>
      <c r="N212" s="113">
        <v>0</v>
      </c>
      <c r="O212" s="110">
        <f t="shared" ref="O212:O243" si="13">_xlfn.SINGLE(_xlfn.XLOOKUP(M212, $G$147:$H$147, G212:H212))</f>
        <v>5.2563333515108553E-3</v>
      </c>
      <c r="P212" s="114" cm="1">
        <f t="array" ref="P212:P268">O212:O268*N212:N268</f>
        <v>0</v>
      </c>
      <c r="Q212" s="114" cm="1">
        <f t="array" ref="Q212:Q268">_xlfn.LET(_xlpm.x,_xlfn.ANCHORARRAY( P212), _xlpm.x/SUM(_xlpm.x))</f>
        <v>0</v>
      </c>
      <c r="R212" s="115">
        <v>0</v>
      </c>
      <c r="S212" s="110" cm="1">
        <f t="array" ref="S212:S268">_xlfn.LET(_xlpm.x, R212:R268, _xlpm.x/SUM(_xlpm.x))</f>
        <v>0</v>
      </c>
      <c r="T212" s="116">
        <f>_xlfn.LET(_xlpm.x, _xlfn.XLOOKUP(M212, $I$17:$J$17, I212:J212), IF(ISERROR(_xlpm.x), 0, _xlpm.x) * S212)/Overview!$B$8</f>
        <v>0</v>
      </c>
      <c r="U212" s="118"/>
      <c r="V212" s="110" cm="1">
        <f t="array" ref="V212:V268">_xlfn.LET(_xlpm.x, R212:R268, _xlpm.x/SUM(_xlpm.x))</f>
        <v>0</v>
      </c>
      <c r="W212" s="110">
        <v>3.4962301033230898E-2</v>
      </c>
      <c r="X212" s="163" cm="1">
        <f t="array" ref="X212:X268">_xlfn.LET(_xlpm.x, ROUND(W212:W268/_xlfn.ANCHORARRAY(V212), 2), IFERROR(_xlpm.x, 0))</f>
        <v>0</v>
      </c>
    </row>
    <row r="213" spans="1:25" ht="15.6" customHeight="1">
      <c r="A213" s="108">
        <v>0</v>
      </c>
      <c r="B213" s="108">
        <v>1</v>
      </c>
      <c r="C213" s="133">
        <v>2935</v>
      </c>
      <c r="D213" s="133">
        <v>2811</v>
      </c>
      <c r="E213" s="133">
        <v>888275</v>
      </c>
      <c r="F213" s="133">
        <v>815625</v>
      </c>
      <c r="G213" s="110">
        <v>8.8918376868497746E-3</v>
      </c>
      <c r="H213" s="110">
        <v>8.7679077732134344E-3</v>
      </c>
      <c r="I213" s="110">
        <v>0.60529812606473588</v>
      </c>
      <c r="J213" s="110">
        <v>0.58030949839914625</v>
      </c>
      <c r="L213" s="111" t="str">
        <f t="shared" ref="L213:L268" si="14">"("&amp;$A213&amp;", "&amp;$B213&amp;"]"</f>
        <v>(0, 1]</v>
      </c>
      <c r="M213" s="112" t="s">
        <v>31</v>
      </c>
      <c r="N213" s="113">
        <v>0</v>
      </c>
      <c r="O213" s="110">
        <f t="shared" si="13"/>
        <v>8.8918376868497746E-3</v>
      </c>
      <c r="P213" s="114">
        <v>0</v>
      </c>
      <c r="Q213" s="114">
        <v>0</v>
      </c>
      <c r="R213" s="115">
        <v>0</v>
      </c>
      <c r="S213" s="110">
        <v>0</v>
      </c>
      <c r="T213" s="116">
        <f>_xlfn.LET(_xlpm.x, _xlfn.XLOOKUP(M213, $I$17:$J$17, I213:J213), IF(ISERROR(_xlpm.x), 0, _xlpm.x) * S213)/Overview!$B$8</f>
        <v>0</v>
      </c>
      <c r="U213" s="118"/>
      <c r="V213" s="110">
        <v>0</v>
      </c>
      <c r="W213" s="110"/>
      <c r="X213" s="163">
        <v>0</v>
      </c>
    </row>
    <row r="214" spans="1:25">
      <c r="A214" s="108">
        <v>1</v>
      </c>
      <c r="B214" s="108">
        <v>2</v>
      </c>
      <c r="C214" s="133">
        <v>3383</v>
      </c>
      <c r="D214" s="133">
        <v>2647</v>
      </c>
      <c r="E214" s="133">
        <v>2648775</v>
      </c>
      <c r="F214" s="133">
        <v>2113325</v>
      </c>
      <c r="G214" s="110">
        <v>1.0249092638709639E-2</v>
      </c>
      <c r="H214" s="110">
        <v>8.2563685078961072E-3</v>
      </c>
      <c r="I214" s="110">
        <v>1.5659326041974579</v>
      </c>
      <c r="J214" s="110">
        <v>1.5967699282206271</v>
      </c>
      <c r="L214" s="111" t="str">
        <f t="shared" si="14"/>
        <v>(1, 2]</v>
      </c>
      <c r="M214" s="112" t="s">
        <v>31</v>
      </c>
      <c r="N214" s="113">
        <v>0</v>
      </c>
      <c r="O214" s="110">
        <f t="shared" si="13"/>
        <v>1.0249092638709639E-2</v>
      </c>
      <c r="P214" s="114">
        <v>0</v>
      </c>
      <c r="Q214" s="114">
        <v>0</v>
      </c>
      <c r="R214" s="115">
        <v>0</v>
      </c>
      <c r="S214" s="110">
        <v>0</v>
      </c>
      <c r="T214" s="116">
        <f>_xlfn.LET(_xlpm.x, _xlfn.XLOOKUP(M214, $I$17:$J$17, I214:J214), IF(ISERROR(_xlpm.x), 0, _xlpm.x) * S214)/Overview!$B$8</f>
        <v>0</v>
      </c>
      <c r="U214" s="118"/>
      <c r="V214" s="110">
        <v>0</v>
      </c>
      <c r="W214" s="110"/>
      <c r="X214" s="163">
        <v>0</v>
      </c>
    </row>
    <row r="215" spans="1:25">
      <c r="A215" s="108">
        <v>2</v>
      </c>
      <c r="B215" s="108">
        <v>3</v>
      </c>
      <c r="C215" s="133">
        <v>3260</v>
      </c>
      <c r="D215" s="133">
        <v>2552</v>
      </c>
      <c r="E215" s="133">
        <v>4189375</v>
      </c>
      <c r="F215" s="133">
        <v>3346950</v>
      </c>
      <c r="G215" s="110">
        <v>9.8764534443373988E-3</v>
      </c>
      <c r="H215" s="110">
        <v>7.9600500310354622E-3</v>
      </c>
      <c r="I215" s="110">
        <v>2.5701687116564416</v>
      </c>
      <c r="J215" s="110">
        <v>2.6230015673981191</v>
      </c>
      <c r="L215" s="111" t="str">
        <f t="shared" si="14"/>
        <v>(2, 3]</v>
      </c>
      <c r="M215" s="112" t="s">
        <v>31</v>
      </c>
      <c r="N215" s="113">
        <v>0</v>
      </c>
      <c r="O215" s="110">
        <f t="shared" si="13"/>
        <v>9.8764534443373988E-3</v>
      </c>
      <c r="P215" s="114">
        <v>0</v>
      </c>
      <c r="Q215" s="114">
        <v>0</v>
      </c>
      <c r="R215" s="115">
        <v>0</v>
      </c>
      <c r="S215" s="110">
        <v>0</v>
      </c>
      <c r="T215" s="116">
        <f>_xlfn.LET(_xlpm.x, _xlfn.XLOOKUP(M215, $I$17:$J$17, I215:J215), IF(ISERROR(_xlpm.x), 0, _xlpm.x) * S215)/Overview!$B$8</f>
        <v>0</v>
      </c>
      <c r="U215" s="118"/>
      <c r="V215" s="110">
        <v>0</v>
      </c>
      <c r="W215" s="110"/>
      <c r="X215" s="163">
        <v>0</v>
      </c>
    </row>
    <row r="216" spans="1:25">
      <c r="A216" s="108">
        <v>3</v>
      </c>
      <c r="B216" s="108">
        <v>4</v>
      </c>
      <c r="C216" s="133">
        <v>3548</v>
      </c>
      <c r="D216" s="133">
        <v>2563</v>
      </c>
      <c r="E216" s="133">
        <v>6332850</v>
      </c>
      <c r="F216" s="133">
        <v>4638725</v>
      </c>
      <c r="G216" s="110">
        <v>1.074897448481874E-2</v>
      </c>
      <c r="H216" s="110">
        <v>7.9943605915140624E-3</v>
      </c>
      <c r="I216" s="110">
        <v>3.5698139797068769</v>
      </c>
      <c r="J216" s="110">
        <v>3.6197619976589936</v>
      </c>
      <c r="L216" s="111" t="str">
        <f t="shared" si="14"/>
        <v>(3, 4]</v>
      </c>
      <c r="M216" s="112" t="s">
        <v>31</v>
      </c>
      <c r="N216" s="113">
        <v>0</v>
      </c>
      <c r="O216" s="110">
        <f t="shared" si="13"/>
        <v>1.074897448481874E-2</v>
      </c>
      <c r="P216" s="114">
        <v>0</v>
      </c>
      <c r="Q216" s="114">
        <v>0</v>
      </c>
      <c r="R216" s="115">
        <v>0</v>
      </c>
      <c r="S216" s="110">
        <v>0</v>
      </c>
      <c r="T216" s="116">
        <f>_xlfn.LET(_xlpm.x, _xlfn.XLOOKUP(M216, $I$17:$J$17, I216:J216), IF(ISERROR(_xlpm.x), 0, _xlpm.x) * S216)/Overview!$B$8</f>
        <v>0</v>
      </c>
      <c r="U216" s="118"/>
      <c r="V216" s="110">
        <v>0</v>
      </c>
      <c r="W216" s="110">
        <v>1.3075956436749501E-2</v>
      </c>
      <c r="X216" s="163">
        <v>0</v>
      </c>
    </row>
    <row r="217" spans="1:25">
      <c r="A217" s="108">
        <v>4</v>
      </c>
      <c r="B217" s="108">
        <v>5</v>
      </c>
      <c r="C217" s="133">
        <v>3472</v>
      </c>
      <c r="D217" s="133">
        <v>2447</v>
      </c>
      <c r="E217" s="133">
        <v>7936625</v>
      </c>
      <c r="F217" s="133">
        <v>5660150</v>
      </c>
      <c r="G217" s="110">
        <v>1.0518725876913942E-2</v>
      </c>
      <c r="H217" s="110">
        <v>7.6325401355579053E-3</v>
      </c>
      <c r="I217" s="110">
        <v>4.5717885944700463</v>
      </c>
      <c r="J217" s="110">
        <v>4.6261953412341645</v>
      </c>
      <c r="L217" s="111" t="str">
        <f t="shared" si="14"/>
        <v>(4, 5]</v>
      </c>
      <c r="M217" s="112" t="s">
        <v>31</v>
      </c>
      <c r="N217" s="113">
        <v>0</v>
      </c>
      <c r="O217" s="110">
        <f t="shared" si="13"/>
        <v>1.0518725876913942E-2</v>
      </c>
      <c r="P217" s="114">
        <v>0</v>
      </c>
      <c r="Q217" s="114">
        <v>0</v>
      </c>
      <c r="R217" s="115">
        <v>0</v>
      </c>
      <c r="S217" s="110">
        <v>0</v>
      </c>
      <c r="T217" s="116">
        <f>_xlfn.LET(_xlpm.x, _xlfn.XLOOKUP(M217, $I$17:$J$17, I217:J217), IF(ISERROR(_xlpm.x), 0, _xlpm.x) * S217)/Overview!$B$8</f>
        <v>0</v>
      </c>
      <c r="U217" s="118"/>
      <c r="V217" s="110">
        <v>0</v>
      </c>
      <c r="W217" s="110">
        <v>1.45769338173695E-2</v>
      </c>
      <c r="X217" s="163">
        <v>0</v>
      </c>
    </row>
    <row r="218" spans="1:25">
      <c r="A218" s="108">
        <v>5</v>
      </c>
      <c r="B218" s="108">
        <v>6</v>
      </c>
      <c r="C218" s="133">
        <v>3670</v>
      </c>
      <c r="D218" s="133">
        <v>2676</v>
      </c>
      <c r="E218" s="133">
        <v>10194000</v>
      </c>
      <c r="F218" s="133">
        <v>7530975</v>
      </c>
      <c r="G218" s="110">
        <v>1.1118584092244864E-2</v>
      </c>
      <c r="H218" s="110">
        <v>8.3468236218851473E-3</v>
      </c>
      <c r="I218" s="110">
        <v>5.5553133514986373</v>
      </c>
      <c r="J218" s="110">
        <v>5.6285313901345289</v>
      </c>
      <c r="L218" s="111" t="str">
        <f t="shared" si="14"/>
        <v>(5, 6]</v>
      </c>
      <c r="M218" s="112" t="s">
        <v>31</v>
      </c>
      <c r="N218" s="113">
        <v>0</v>
      </c>
      <c r="O218" s="110">
        <f t="shared" si="13"/>
        <v>1.1118584092244864E-2</v>
      </c>
      <c r="P218" s="114">
        <v>0</v>
      </c>
      <c r="Q218" s="114">
        <v>0</v>
      </c>
      <c r="R218" s="115">
        <v>0</v>
      </c>
      <c r="S218" s="110">
        <v>0</v>
      </c>
      <c r="T218" s="116">
        <f>_xlfn.LET(_xlpm.x, _xlfn.XLOOKUP(M218, $I$17:$J$17, I218:J218), IF(ISERROR(_xlpm.x), 0, _xlpm.x) * S218)/Overview!$B$8</f>
        <v>0</v>
      </c>
      <c r="U218" s="118"/>
      <c r="V218" s="110">
        <v>0</v>
      </c>
      <c r="W218" s="110">
        <v>1.35367215861491E-2</v>
      </c>
      <c r="X218" s="163">
        <v>0</v>
      </c>
    </row>
    <row r="219" spans="1:25">
      <c r="A219" s="108">
        <v>6</v>
      </c>
      <c r="B219" s="108">
        <v>7</v>
      </c>
      <c r="C219" s="133">
        <v>3554</v>
      </c>
      <c r="D219" s="133">
        <v>2462</v>
      </c>
      <c r="E219" s="133">
        <v>11636025</v>
      </c>
      <c r="F219" s="133">
        <v>8094775</v>
      </c>
      <c r="G219" s="110">
        <v>1.0767152006495435E-2</v>
      </c>
      <c r="H219" s="110">
        <v>7.6793272634832705E-3</v>
      </c>
      <c r="I219" s="110">
        <v>6.5481288688801351</v>
      </c>
      <c r="J219" s="110">
        <v>6.5757717303005681</v>
      </c>
      <c r="L219" s="111" t="str">
        <f t="shared" si="14"/>
        <v>(6, 7]</v>
      </c>
      <c r="M219" s="112" t="s">
        <v>31</v>
      </c>
      <c r="N219" s="113">
        <v>0</v>
      </c>
      <c r="O219" s="110">
        <f t="shared" si="13"/>
        <v>1.0767152006495435E-2</v>
      </c>
      <c r="P219" s="114">
        <v>0</v>
      </c>
      <c r="Q219" s="114">
        <v>0</v>
      </c>
      <c r="R219" s="115">
        <v>0</v>
      </c>
      <c r="S219" s="110">
        <v>0</v>
      </c>
      <c r="T219" s="116">
        <f>_xlfn.LET(_xlpm.x, _xlfn.XLOOKUP(M219, $I$17:$J$17, I219:J219), IF(ISERROR(_xlpm.x), 0, _xlpm.x) * S219)/Overview!$B$8</f>
        <v>0</v>
      </c>
      <c r="U219" s="118"/>
      <c r="V219" s="110">
        <v>0</v>
      </c>
      <c r="W219" s="110">
        <v>1.35297402960067E-2</v>
      </c>
      <c r="X219" s="163">
        <v>0</v>
      </c>
    </row>
    <row r="220" spans="1:25">
      <c r="A220" s="108">
        <v>7</v>
      </c>
      <c r="B220" s="108">
        <v>8</v>
      </c>
      <c r="C220" s="133">
        <v>3817</v>
      </c>
      <c r="D220" s="133">
        <v>2864</v>
      </c>
      <c r="E220" s="133">
        <v>14399725</v>
      </c>
      <c r="F220" s="133">
        <v>10886025</v>
      </c>
      <c r="G220" s="110">
        <v>1.1563933373323881E-2</v>
      </c>
      <c r="H220" s="110">
        <v>8.933222291883057E-3</v>
      </c>
      <c r="I220" s="110">
        <v>7.5450484673827614</v>
      </c>
      <c r="J220" s="110">
        <v>7.6019727653631293</v>
      </c>
      <c r="L220" s="111" t="str">
        <f t="shared" si="14"/>
        <v>(7, 8]</v>
      </c>
      <c r="M220" s="112" t="s">
        <v>31</v>
      </c>
      <c r="N220" s="113">
        <v>0</v>
      </c>
      <c r="O220" s="110">
        <f t="shared" si="13"/>
        <v>1.1563933373323881E-2</v>
      </c>
      <c r="P220" s="114">
        <v>0</v>
      </c>
      <c r="Q220" s="114">
        <v>0</v>
      </c>
      <c r="R220" s="115">
        <v>0</v>
      </c>
      <c r="S220" s="110">
        <v>0</v>
      </c>
      <c r="T220" s="116">
        <f>_xlfn.LET(_xlpm.x, _xlfn.XLOOKUP(M220, $I$17:$J$17, I220:J220), IF(ISERROR(_xlpm.x), 0, _xlpm.x) * S220)/Overview!$B$8</f>
        <v>0</v>
      </c>
      <c r="U220" s="118"/>
      <c r="V220" s="110">
        <v>0</v>
      </c>
      <c r="W220" s="110">
        <v>1.2524434515498501E-2</v>
      </c>
      <c r="X220" s="163">
        <v>0</v>
      </c>
    </row>
    <row r="221" spans="1:25">
      <c r="A221" s="108">
        <v>8</v>
      </c>
      <c r="B221" s="108">
        <v>9</v>
      </c>
      <c r="C221" s="133">
        <v>3752</v>
      </c>
      <c r="D221" s="133">
        <v>2615</v>
      </c>
      <c r="E221" s="133">
        <v>16052900</v>
      </c>
      <c r="F221" s="133">
        <v>11266650</v>
      </c>
      <c r="G221" s="110">
        <v>1.1367010221826356E-2</v>
      </c>
      <c r="H221" s="110">
        <v>8.1565559683219949E-3</v>
      </c>
      <c r="I221" s="110">
        <v>8.5569829424307038</v>
      </c>
      <c r="J221" s="110">
        <v>8.6169407265774378</v>
      </c>
      <c r="L221" s="111" t="str">
        <f t="shared" si="14"/>
        <v>(8, 9]</v>
      </c>
      <c r="M221" s="112" t="s">
        <v>31</v>
      </c>
      <c r="N221" s="113">
        <v>0</v>
      </c>
      <c r="O221" s="110">
        <f t="shared" si="13"/>
        <v>1.1367010221826356E-2</v>
      </c>
      <c r="P221" s="114">
        <v>0</v>
      </c>
      <c r="Q221" s="114">
        <v>0</v>
      </c>
      <c r="R221" s="115">
        <v>0</v>
      </c>
      <c r="S221" s="110">
        <v>0</v>
      </c>
      <c r="T221" s="116">
        <f>_xlfn.LET(_xlpm.x, _xlfn.XLOOKUP(M221, $I$17:$J$17, I221:J221), IF(ISERROR(_xlpm.x), 0, _xlpm.x) * S221)/Overview!$B$8</f>
        <v>0</v>
      </c>
      <c r="U221" s="119"/>
      <c r="V221" s="110">
        <v>0</v>
      </c>
      <c r="W221" s="110">
        <v>1.3634459648142999E-2</v>
      </c>
      <c r="X221" s="163">
        <v>0</v>
      </c>
    </row>
    <row r="222" spans="1:25">
      <c r="A222" s="108">
        <v>9</v>
      </c>
      <c r="B222" s="108">
        <v>10</v>
      </c>
      <c r="C222" s="133">
        <v>3817</v>
      </c>
      <c r="D222" s="133">
        <v>2880</v>
      </c>
      <c r="E222" s="133">
        <v>18217050</v>
      </c>
      <c r="F222" s="133">
        <v>13821675</v>
      </c>
      <c r="G222" s="110">
        <v>1.1563933373323881E-2</v>
      </c>
      <c r="H222" s="110">
        <v>8.9831285616701131E-3</v>
      </c>
      <c r="I222" s="110">
        <v>9.5452187581870582</v>
      </c>
      <c r="J222" s="110">
        <v>9.598385416666666</v>
      </c>
      <c r="L222" s="111" t="str">
        <f t="shared" si="14"/>
        <v>(9, 10]</v>
      </c>
      <c r="M222" s="112" t="s">
        <v>31</v>
      </c>
      <c r="N222" s="113">
        <v>0</v>
      </c>
      <c r="O222" s="110">
        <f t="shared" si="13"/>
        <v>1.1563933373323881E-2</v>
      </c>
      <c r="P222" s="114">
        <v>0</v>
      </c>
      <c r="Q222" s="114">
        <v>0</v>
      </c>
      <c r="R222" s="115">
        <v>0</v>
      </c>
      <c r="S222" s="110">
        <v>0</v>
      </c>
      <c r="T222" s="116">
        <f>_xlfn.LET(_xlpm.x, _xlfn.XLOOKUP(M222, $I$17:$J$17, I222:J222), IF(ISERROR(_xlpm.x), 0, _xlpm.x) * S222)/Overview!$B$8</f>
        <v>0</v>
      </c>
      <c r="U222" s="119">
        <v>0.95</v>
      </c>
      <c r="V222" s="110">
        <v>0</v>
      </c>
      <c r="W222" s="110">
        <v>1.4925998324490399E-2</v>
      </c>
      <c r="X222" s="163">
        <v>0</v>
      </c>
    </row>
    <row r="223" spans="1:25">
      <c r="A223" s="108">
        <v>10</v>
      </c>
      <c r="B223" s="108">
        <v>15</v>
      </c>
      <c r="C223" s="133">
        <v>19138</v>
      </c>
      <c r="D223" s="133">
        <v>13720</v>
      </c>
      <c r="E223" s="133">
        <v>120122950</v>
      </c>
      <c r="F223" s="133">
        <v>86354725</v>
      </c>
      <c r="G223" s="110">
        <v>5.7980234974763539E-2</v>
      </c>
      <c r="H223" s="110">
        <v>4.279462634240068E-2</v>
      </c>
      <c r="I223" s="110">
        <v>12.553344132093217</v>
      </c>
      <c r="J223" s="110">
        <v>12.588152332361517</v>
      </c>
      <c r="L223" s="111" t="str">
        <f t="shared" si="14"/>
        <v>(10, 15]</v>
      </c>
      <c r="M223" s="112" t="s">
        <v>31</v>
      </c>
      <c r="N223" s="113">
        <v>1.7325000000000002</v>
      </c>
      <c r="O223" s="110">
        <f t="shared" si="13"/>
        <v>5.7980234974763539E-2</v>
      </c>
      <c r="P223" s="114">
        <v>0.10045075709377783</v>
      </c>
      <c r="Q223" s="114">
        <v>0.11830342756878555</v>
      </c>
      <c r="R223" s="154">
        <f>B2-SUM(_xlfn.ANCHORARRAY(R224))</f>
        <v>118303427.56878543</v>
      </c>
      <c r="S223" s="110">
        <v>0.11830342756878541</v>
      </c>
      <c r="T223" s="116">
        <f>_xlfn.LET(_xlpm.x, _xlfn.XLOOKUP(M223, $I$17:$J$17, I223:J223), IF(ISERROR(_xlpm.x), 0, _xlpm.x) * S223)/Overview!$B$8</f>
        <v>1.4851036382771273E-2</v>
      </c>
      <c r="U223" s="118" cm="1">
        <f t="array" ref="U223:U268">N223:N268*U222</f>
        <v>1.645875</v>
      </c>
      <c r="V223" s="110">
        <v>0.11830342756878541</v>
      </c>
      <c r="W223" s="110">
        <v>6.4974867355487298E-2</v>
      </c>
      <c r="X223" s="163">
        <v>0.55000000000000004</v>
      </c>
    </row>
    <row r="224" spans="1:25">
      <c r="A224" s="108">
        <v>15</v>
      </c>
      <c r="B224" s="108">
        <v>20</v>
      </c>
      <c r="C224" s="133">
        <v>18904</v>
      </c>
      <c r="D224" s="133">
        <v>14035</v>
      </c>
      <c r="E224" s="133">
        <v>165756275</v>
      </c>
      <c r="F224" s="133">
        <v>123464775</v>
      </c>
      <c r="G224" s="110">
        <v>5.7271311629372448E-2</v>
      </c>
      <c r="H224" s="110">
        <v>4.377715602883335E-2</v>
      </c>
      <c r="I224" s="110">
        <v>17.53663510368176</v>
      </c>
      <c r="J224" s="110">
        <v>17.593840399002492</v>
      </c>
      <c r="L224" s="111" t="str">
        <f t="shared" si="14"/>
        <v>(15, 20]</v>
      </c>
      <c r="M224" s="112" t="s">
        <v>31</v>
      </c>
      <c r="N224" s="113">
        <v>1.3282499999999999</v>
      </c>
      <c r="O224" s="110">
        <f t="shared" si="13"/>
        <v>5.7271311629372448E-2</v>
      </c>
      <c r="P224" s="114">
        <v>7.6070619671713954E-2</v>
      </c>
      <c r="Q224" s="114">
        <v>8.9590315740912321E-2</v>
      </c>
      <c r="R224" s="115" cm="1">
        <f t="array" ref="R224:R268">Q224:Q268*$B$2</f>
        <v>89590315.740912318</v>
      </c>
      <c r="S224" s="110">
        <v>8.9590315740912307E-2</v>
      </c>
      <c r="T224" s="116">
        <f>_xlfn.LET(_xlpm.x, _xlfn.XLOOKUP(M224, $I$17:$J$17, I224:J224), IF(ISERROR(_xlpm.x), 0, _xlpm.x) * S224)/Overview!$B$8</f>
        <v>1.5711126759720154E-2</v>
      </c>
      <c r="U224" s="118">
        <v>1.2618374999999999</v>
      </c>
      <c r="V224" s="110">
        <v>8.9590315740912307E-2</v>
      </c>
      <c r="W224" s="110">
        <v>5.9731918458531097E-2</v>
      </c>
      <c r="X224" s="163">
        <v>0.67</v>
      </c>
    </row>
    <row r="225" spans="1:24">
      <c r="A225" s="108">
        <v>20</v>
      </c>
      <c r="B225" s="108">
        <v>25</v>
      </c>
      <c r="C225" s="133">
        <v>18072</v>
      </c>
      <c r="D225" s="133">
        <v>13635</v>
      </c>
      <c r="E225" s="133">
        <v>203554825</v>
      </c>
      <c r="F225" s="133">
        <v>153879800</v>
      </c>
      <c r="G225" s="110">
        <v>5.4750695290204134E-2</v>
      </c>
      <c r="H225" s="110">
        <v>4.2529499284156939E-2</v>
      </c>
      <c r="I225" s="110">
        <v>22.52709440017707</v>
      </c>
      <c r="J225" s="110">
        <v>22.571294462779608</v>
      </c>
      <c r="L225" s="111" t="str">
        <f t="shared" si="14"/>
        <v>(20, 25]</v>
      </c>
      <c r="M225" s="112" t="s">
        <v>31</v>
      </c>
      <c r="N225" s="113">
        <v>1.0395000000000001</v>
      </c>
      <c r="O225" s="110">
        <f t="shared" si="13"/>
        <v>5.4750695290204134E-2</v>
      </c>
      <c r="P225" s="114">
        <v>5.6913347754167204E-2</v>
      </c>
      <c r="Q225" s="114">
        <v>6.702830629187248E-2</v>
      </c>
      <c r="R225" s="115">
        <v>67028306.291872479</v>
      </c>
      <c r="S225" s="110">
        <v>6.7028306291872466E-2</v>
      </c>
      <c r="T225" s="116">
        <f>_xlfn.LET(_xlpm.x, _xlfn.XLOOKUP(M225, $I$17:$J$17, I225:J225), IF(ISERROR(_xlpm.x), 0, _xlpm.x) * S225)/Overview!$B$8</f>
        <v>1.5099529833209937E-2</v>
      </c>
      <c r="U225" s="118">
        <v>0.98752499999999999</v>
      </c>
      <c r="V225" s="110">
        <v>6.7028306291872466E-2</v>
      </c>
      <c r="W225" s="110">
        <v>5.6038815973191797E-2</v>
      </c>
      <c r="X225" s="163">
        <v>0.84</v>
      </c>
    </row>
    <row r="226" spans="1:24">
      <c r="A226" s="108">
        <v>25</v>
      </c>
      <c r="B226" s="108">
        <v>30</v>
      </c>
      <c r="C226" s="133">
        <v>17428</v>
      </c>
      <c r="D226" s="133">
        <v>13292</v>
      </c>
      <c r="E226" s="133">
        <v>239673900</v>
      </c>
      <c r="F226" s="133">
        <v>183265975</v>
      </c>
      <c r="G226" s="110">
        <v>5.2799641296905578E-2</v>
      </c>
      <c r="H226" s="110">
        <v>4.1459633625596924E-2</v>
      </c>
      <c r="I226" s="110">
        <v>27.504464080789536</v>
      </c>
      <c r="J226" s="110">
        <v>27.575379927776105</v>
      </c>
      <c r="L226" s="111" t="str">
        <f t="shared" si="14"/>
        <v>(25, 30]</v>
      </c>
      <c r="M226" s="112" t="s">
        <v>31</v>
      </c>
      <c r="N226" s="113">
        <v>0.92400000000000015</v>
      </c>
      <c r="O226" s="110">
        <f t="shared" si="13"/>
        <v>5.2799641296905578E-2</v>
      </c>
      <c r="P226" s="114">
        <v>4.878686855834076E-2</v>
      </c>
      <c r="Q226" s="114">
        <v>5.7457543753615344E-2</v>
      </c>
      <c r="R226" s="115">
        <v>57457543.753615342</v>
      </c>
      <c r="S226" s="110">
        <v>5.7457543753615337E-2</v>
      </c>
      <c r="T226" s="116">
        <f>_xlfn.LET(_xlpm.x, _xlfn.XLOOKUP(M226, $I$17:$J$17, I226:J226), IF(ISERROR(_xlpm.x), 0, _xlpm.x) * S226)/Overview!$B$8</f>
        <v>1.5803389483417061E-2</v>
      </c>
      <c r="U226" s="118">
        <v>0.87780000000000014</v>
      </c>
      <c r="V226" s="110">
        <v>5.7457543753615337E-2</v>
      </c>
      <c r="W226" s="110">
        <v>4.87014800335102E-2</v>
      </c>
      <c r="X226" s="163">
        <v>0.85</v>
      </c>
    </row>
    <row r="227" spans="1:24">
      <c r="A227" s="108">
        <v>30</v>
      </c>
      <c r="B227" s="108">
        <v>35</v>
      </c>
      <c r="C227" s="133">
        <v>16180</v>
      </c>
      <c r="D227" s="133">
        <v>12753</v>
      </c>
      <c r="E227" s="133">
        <v>263051975</v>
      </c>
      <c r="F227" s="133">
        <v>207531875</v>
      </c>
      <c r="G227" s="110">
        <v>4.9018716788153102E-2</v>
      </c>
      <c r="H227" s="110">
        <v>3.9778416162145468E-2</v>
      </c>
      <c r="I227" s="110">
        <v>32.515695302843014</v>
      </c>
      <c r="J227" s="110">
        <v>32.546361640398338</v>
      </c>
      <c r="L227" s="111" t="str">
        <f t="shared" si="14"/>
        <v>(30, 35]</v>
      </c>
      <c r="M227" s="112" t="s">
        <v>31</v>
      </c>
      <c r="N227" s="113">
        <v>0.80850000000000011</v>
      </c>
      <c r="O227" s="110">
        <f t="shared" si="13"/>
        <v>4.9018716788153102E-2</v>
      </c>
      <c r="P227" s="114">
        <v>3.9631632523221785E-2</v>
      </c>
      <c r="Q227" s="114">
        <v>4.6675187955692518E-2</v>
      </c>
      <c r="R227" s="115">
        <v>46675187.955692515</v>
      </c>
      <c r="S227" s="110">
        <v>4.6675187955692511E-2</v>
      </c>
      <c r="T227" s="116">
        <f>_xlfn.LET(_xlpm.x, _xlfn.XLOOKUP(M227, $I$17:$J$17, I227:J227), IF(ISERROR(_xlpm.x), 0, _xlpm.x) * S227)/Overview!$B$8</f>
        <v>1.5176761897702258E-2</v>
      </c>
      <c r="U227" s="118">
        <v>0.76807500000000006</v>
      </c>
      <c r="V227" s="110">
        <v>4.6675187955692511E-2</v>
      </c>
      <c r="W227" s="110">
        <v>4.3730801452108399E-2</v>
      </c>
      <c r="X227" s="163">
        <v>0.94</v>
      </c>
    </row>
    <row r="228" spans="1:24">
      <c r="A228" s="108">
        <v>35</v>
      </c>
      <c r="B228" s="108">
        <v>40</v>
      </c>
      <c r="C228" s="133">
        <v>14977</v>
      </c>
      <c r="D228" s="133">
        <v>12369</v>
      </c>
      <c r="E228" s="133">
        <v>280752750</v>
      </c>
      <c r="F228" s="133">
        <v>232149425</v>
      </c>
      <c r="G228" s="110">
        <v>4.5374123691975833E-2</v>
      </c>
      <c r="H228" s="110">
        <v>3.858066568725612E-2</v>
      </c>
      <c r="I228" s="110">
        <v>37.491186485945114</v>
      </c>
      <c r="J228" s="110">
        <v>37.537298892392265</v>
      </c>
      <c r="L228" s="111" t="str">
        <f t="shared" si="14"/>
        <v>(35, 40]</v>
      </c>
      <c r="M228" s="112" t="s">
        <v>31</v>
      </c>
      <c r="N228" s="113">
        <v>0.75075000000000014</v>
      </c>
      <c r="O228" s="110">
        <f t="shared" si="13"/>
        <v>4.5374123691975833E-2</v>
      </c>
      <c r="P228" s="114">
        <v>3.4064623361750861E-2</v>
      </c>
      <c r="Q228" s="114">
        <v>4.0118778784042422E-2</v>
      </c>
      <c r="R228" s="115">
        <v>40118778.784042425</v>
      </c>
      <c r="S228" s="110">
        <v>4.0118778784042422E-2</v>
      </c>
      <c r="T228" s="116">
        <f>_xlfn.LET(_xlpm.x, _xlfn.XLOOKUP(M228, $I$17:$J$17, I228:J228), IF(ISERROR(_xlpm.x), 0, _xlpm.x) * S228)/Overview!$B$8</f>
        <v>1.5041006169809128E-2</v>
      </c>
      <c r="U228" s="118">
        <v>0.71321250000000014</v>
      </c>
      <c r="V228" s="110">
        <v>4.0118778784042422E-2</v>
      </c>
      <c r="W228" s="110">
        <v>4.2557944708182097E-2</v>
      </c>
      <c r="X228" s="163">
        <v>1.06</v>
      </c>
    </row>
    <row r="229" spans="1:24">
      <c r="A229" s="108">
        <v>40</v>
      </c>
      <c r="B229" s="108">
        <v>45</v>
      </c>
      <c r="C229" s="133">
        <v>13914</v>
      </c>
      <c r="D229" s="133">
        <v>11757</v>
      </c>
      <c r="E229" s="133">
        <v>295798650</v>
      </c>
      <c r="F229" s="133">
        <v>250148500</v>
      </c>
      <c r="G229" s="110">
        <v>4.2153672768254775E-2</v>
      </c>
      <c r="H229" s="110">
        <v>3.6671750867901226E-2</v>
      </c>
      <c r="I229" s="110">
        <v>42.51813281586891</v>
      </c>
      <c r="J229" s="110">
        <v>42.55311729182614</v>
      </c>
      <c r="L229" s="111" t="str">
        <f t="shared" si="14"/>
        <v>(40, 45]</v>
      </c>
      <c r="M229" s="112" t="s">
        <v>31</v>
      </c>
      <c r="N229" s="113">
        <v>0.69300000000000006</v>
      </c>
      <c r="O229" s="110">
        <f t="shared" si="13"/>
        <v>4.2153672768254775E-2</v>
      </c>
      <c r="P229" s="114">
        <v>2.921249522840056E-2</v>
      </c>
      <c r="Q229" s="114">
        <v>3.4404303295894702E-2</v>
      </c>
      <c r="R229" s="115">
        <v>34404303.295894705</v>
      </c>
      <c r="S229" s="110">
        <v>3.4404303295894702E-2</v>
      </c>
      <c r="T229" s="116">
        <f>_xlfn.LET(_xlpm.x, _xlfn.XLOOKUP(M229, $I$17:$J$17, I229:J229), IF(ISERROR(_xlpm.x), 0, _xlpm.x) * S229)/Overview!$B$8</f>
        <v>1.4628067369722875E-2</v>
      </c>
      <c r="U229" s="118">
        <v>0.65834999999999999</v>
      </c>
      <c r="V229" s="110">
        <v>3.4404303295894702E-2</v>
      </c>
      <c r="W229" s="110">
        <v>3.5632504886903102E-2</v>
      </c>
      <c r="X229" s="163">
        <v>1.04</v>
      </c>
    </row>
    <row r="230" spans="1:24">
      <c r="A230" s="108">
        <v>45</v>
      </c>
      <c r="B230" s="108">
        <v>50</v>
      </c>
      <c r="C230" s="133">
        <v>12976</v>
      </c>
      <c r="D230" s="133">
        <v>11370</v>
      </c>
      <c r="E230" s="133">
        <v>308238625</v>
      </c>
      <c r="F230" s="133">
        <v>270422050</v>
      </c>
      <c r="G230" s="110">
        <v>3.9311920212798189E-2</v>
      </c>
      <c r="H230" s="110">
        <v>3.5464642967426803E-2</v>
      </c>
      <c r="I230" s="110">
        <v>47.509035912453754</v>
      </c>
      <c r="J230" s="110">
        <v>47.567642919964818</v>
      </c>
      <c r="L230" s="111" t="str">
        <f t="shared" si="14"/>
        <v>(45, 50]</v>
      </c>
      <c r="M230" s="112" t="s">
        <v>31</v>
      </c>
      <c r="N230" s="113">
        <v>0.69300000000000006</v>
      </c>
      <c r="O230" s="110">
        <f t="shared" si="13"/>
        <v>3.9311920212798189E-2</v>
      </c>
      <c r="P230" s="114">
        <v>2.7243160707469148E-2</v>
      </c>
      <c r="Q230" s="114">
        <v>3.2084967627391818E-2</v>
      </c>
      <c r="R230" s="115">
        <v>32084967.627391819</v>
      </c>
      <c r="S230" s="110">
        <v>3.2084967627391818E-2</v>
      </c>
      <c r="T230" s="116">
        <f>_xlfn.LET(_xlpm.x, _xlfn.XLOOKUP(M230, $I$17:$J$17, I230:J230), IF(ISERROR(_xlpm.x), 0, _xlpm.x) * S230)/Overview!$B$8</f>
        <v>1.5243258792596741E-2</v>
      </c>
      <c r="U230" s="118">
        <v>0.65834999999999999</v>
      </c>
      <c r="V230" s="110">
        <v>3.2084967627391818E-2</v>
      </c>
      <c r="W230" s="110">
        <v>3.4648142976822102E-2</v>
      </c>
      <c r="X230" s="163">
        <v>1.08</v>
      </c>
    </row>
    <row r="231" spans="1:24">
      <c r="A231" s="108">
        <v>50</v>
      </c>
      <c r="B231" s="108">
        <v>60</v>
      </c>
      <c r="C231" s="133">
        <v>23224</v>
      </c>
      <c r="D231" s="133">
        <v>20723</v>
      </c>
      <c r="E231" s="133">
        <v>637697750</v>
      </c>
      <c r="F231" s="133">
        <v>569321250</v>
      </c>
      <c r="G231" s="110">
        <v>7.0359127236592559E-2</v>
      </c>
      <c r="H231" s="110">
        <v>6.4637976799822833E-2</v>
      </c>
      <c r="I231" s="110">
        <v>54.917133138132968</v>
      </c>
      <c r="J231" s="110">
        <v>54.945833132268497</v>
      </c>
      <c r="L231" s="111" t="str">
        <f t="shared" si="14"/>
        <v>(50, 60]</v>
      </c>
      <c r="M231" s="112" t="s">
        <v>31</v>
      </c>
      <c r="N231" s="113">
        <v>0.8</v>
      </c>
      <c r="O231" s="110">
        <f t="shared" si="13"/>
        <v>7.0359127236592559E-2</v>
      </c>
      <c r="P231" s="114">
        <v>5.6287301789274047E-2</v>
      </c>
      <c r="Q231" s="114">
        <v>6.6290995935980146E-2</v>
      </c>
      <c r="R231" s="115">
        <v>66290995.935980149</v>
      </c>
      <c r="S231" s="110">
        <v>6.6290995935980146E-2</v>
      </c>
      <c r="T231" s="116">
        <f>_xlfn.LET(_xlpm.x, _xlfn.XLOOKUP(M231, $I$17:$J$17, I231:J231), IF(ISERROR(_xlpm.x), 0, _xlpm.x) * S231)/Overview!$B$8</f>
        <v>3.6405114496756534E-2</v>
      </c>
      <c r="U231" s="118">
        <v>0.76</v>
      </c>
      <c r="V231" s="110">
        <v>6.6290995935980146E-2</v>
      </c>
      <c r="W231" s="110">
        <v>5.9969282323373403E-2</v>
      </c>
      <c r="X231" s="163">
        <v>0.9</v>
      </c>
    </row>
    <row r="232" spans="1:24">
      <c r="A232" s="108">
        <v>60</v>
      </c>
      <c r="B232" s="108">
        <v>70</v>
      </c>
      <c r="C232" s="133">
        <v>19493</v>
      </c>
      <c r="D232" s="133">
        <v>18124</v>
      </c>
      <c r="E232" s="133">
        <v>632539625</v>
      </c>
      <c r="F232" s="133">
        <v>588742000</v>
      </c>
      <c r="G232" s="110">
        <v>5.9055738340634635E-2</v>
      </c>
      <c r="H232" s="110">
        <v>5.6531327101287894E-2</v>
      </c>
      <c r="I232" s="110">
        <v>64.899156107320579</v>
      </c>
      <c r="J232" s="110">
        <v>64.96821893621717</v>
      </c>
      <c r="L232" s="111" t="str">
        <f t="shared" si="14"/>
        <v>(60, 70]</v>
      </c>
      <c r="M232" s="112" t="s">
        <v>31</v>
      </c>
      <c r="N232" s="113">
        <v>0.8</v>
      </c>
      <c r="O232" s="110">
        <f t="shared" si="13"/>
        <v>5.9055738340634635E-2</v>
      </c>
      <c r="P232" s="114">
        <v>4.7244590672507712E-2</v>
      </c>
      <c r="Q232" s="114">
        <v>5.5641163614367078E-2</v>
      </c>
      <c r="R232" s="115">
        <v>55641163.614367075</v>
      </c>
      <c r="S232" s="110">
        <v>5.5641163614367072E-2</v>
      </c>
      <c r="T232" s="116">
        <f>_xlfn.LET(_xlpm.x, _xlfn.XLOOKUP(M232, $I$17:$J$17, I232:J232), IF(ISERROR(_xlpm.x), 0, _xlpm.x) * S232)/Overview!$B$8</f>
        <v>3.6110645634017745E-2</v>
      </c>
      <c r="U232" s="118">
        <v>0.76</v>
      </c>
      <c r="V232" s="110">
        <v>5.5641163614367072E-2</v>
      </c>
      <c r="W232" s="110">
        <v>5.19477799497347E-2</v>
      </c>
      <c r="X232" s="163">
        <v>0.93</v>
      </c>
    </row>
    <row r="233" spans="1:24">
      <c r="A233" s="108">
        <v>70</v>
      </c>
      <c r="B233" s="108">
        <v>80</v>
      </c>
      <c r="C233" s="133">
        <v>16601</v>
      </c>
      <c r="D233" s="133">
        <v>16148</v>
      </c>
      <c r="E233" s="133">
        <v>621444900</v>
      </c>
      <c r="F233" s="133">
        <v>605014725</v>
      </c>
      <c r="G233" s="110">
        <v>5.0294172892467841E-2</v>
      </c>
      <c r="H233" s="110">
        <v>5.0367902782586453E-2</v>
      </c>
      <c r="I233" s="110">
        <v>74.86836937533883</v>
      </c>
      <c r="J233" s="110">
        <v>74.933703864255634</v>
      </c>
      <c r="L233" s="111" t="str">
        <f t="shared" si="14"/>
        <v>(70, 80]</v>
      </c>
      <c r="M233" s="112" t="s">
        <v>31</v>
      </c>
      <c r="N233" s="113">
        <v>0.8</v>
      </c>
      <c r="O233" s="110">
        <f t="shared" si="13"/>
        <v>5.0294172892467841E-2</v>
      </c>
      <c r="P233" s="114">
        <v>4.0235338313974273E-2</v>
      </c>
      <c r="Q233" s="114">
        <v>4.7386187716724357E-2</v>
      </c>
      <c r="R233" s="115">
        <v>47386187.716724358</v>
      </c>
      <c r="S233" s="110">
        <v>4.738618771672435E-2</v>
      </c>
      <c r="T233" s="116">
        <f>_xlfn.LET(_xlpm.x, _xlfn.XLOOKUP(M233, $I$17:$J$17, I233:J233), IF(ISERROR(_xlpm.x), 0, _xlpm.x) * S233)/Overview!$B$8</f>
        <v>3.5477266052648622E-2</v>
      </c>
      <c r="U233" s="118">
        <v>0.76</v>
      </c>
      <c r="V233" s="110">
        <v>4.738618771672435E-2</v>
      </c>
      <c r="W233" s="110">
        <v>4.4805920134040798E-2</v>
      </c>
      <c r="X233" s="163">
        <v>0.95</v>
      </c>
    </row>
    <row r="234" spans="1:24">
      <c r="A234" s="108">
        <v>80</v>
      </c>
      <c r="B234" s="108">
        <v>90</v>
      </c>
      <c r="C234" s="133">
        <v>13909</v>
      </c>
      <c r="D234" s="133">
        <v>14191</v>
      </c>
      <c r="E234" s="133">
        <v>590238350</v>
      </c>
      <c r="F234" s="133">
        <v>602721550</v>
      </c>
      <c r="G234" s="110">
        <v>4.2138524833524198E-2</v>
      </c>
      <c r="H234" s="110">
        <v>4.4263742159257144E-2</v>
      </c>
      <c r="I234" s="110">
        <v>84.871428571428567</v>
      </c>
      <c r="J234" s="110">
        <v>84.944197026284272</v>
      </c>
      <c r="L234" s="111" t="str">
        <f t="shared" si="14"/>
        <v>(80, 90]</v>
      </c>
      <c r="M234" s="112" t="s">
        <v>31</v>
      </c>
      <c r="N234" s="113">
        <v>0.8</v>
      </c>
      <c r="O234" s="110">
        <f t="shared" si="13"/>
        <v>4.2138524833524198E-2</v>
      </c>
      <c r="P234" s="114">
        <v>3.3710819866819362E-2</v>
      </c>
      <c r="Q234" s="114">
        <v>3.9702095352805201E-2</v>
      </c>
      <c r="R234" s="115">
        <v>39702095.352805205</v>
      </c>
      <c r="S234" s="110">
        <v>3.9702095352805201E-2</v>
      </c>
      <c r="T234" s="116">
        <f>_xlfn.LET(_xlpm.x, _xlfn.XLOOKUP(M234, $I$17:$J$17, I234:J234), IF(ISERROR(_xlpm.x), 0, _xlpm.x) * S234)/Overview!$B$8</f>
        <v>3.3695735498716524E-2</v>
      </c>
      <c r="U234" s="118">
        <v>0.76</v>
      </c>
      <c r="V234" s="110">
        <v>3.9702095352805201E-2</v>
      </c>
      <c r="W234" s="110">
        <v>3.7957274504328398E-2</v>
      </c>
      <c r="X234" s="163">
        <v>0.96</v>
      </c>
    </row>
    <row r="235" spans="1:24">
      <c r="A235" s="108">
        <v>90</v>
      </c>
      <c r="B235" s="108">
        <v>100</v>
      </c>
      <c r="C235" s="133">
        <v>11792</v>
      </c>
      <c r="D235" s="133">
        <v>12767</v>
      </c>
      <c r="E235" s="133">
        <v>559578975</v>
      </c>
      <c r="F235" s="133">
        <v>605840725</v>
      </c>
      <c r="G235" s="110">
        <v>3.5724889268597119E-2</v>
      </c>
      <c r="H235" s="110">
        <v>3.9822084148209147E-2</v>
      </c>
      <c r="I235" s="110">
        <v>94.908238636363635</v>
      </c>
      <c r="J235" s="110">
        <v>94.907296154147403</v>
      </c>
      <c r="L235" s="111" t="str">
        <f t="shared" si="14"/>
        <v>(90, 100]</v>
      </c>
      <c r="M235" s="112" t="s">
        <v>31</v>
      </c>
      <c r="N235" s="113">
        <v>0.8</v>
      </c>
      <c r="O235" s="110">
        <f t="shared" si="13"/>
        <v>3.5724889268597119E-2</v>
      </c>
      <c r="P235" s="114">
        <v>2.8579911414877698E-2</v>
      </c>
      <c r="Q235" s="114">
        <v>3.3659293148341284E-2</v>
      </c>
      <c r="R235" s="115">
        <v>33659293.148341283</v>
      </c>
      <c r="S235" s="110">
        <v>3.3659293148341277E-2</v>
      </c>
      <c r="T235" s="116">
        <f>_xlfn.LET(_xlpm.x, _xlfn.XLOOKUP(M235, $I$17:$J$17, I235:J235), IF(ISERROR(_xlpm.x), 0, _xlpm.x) * S235)/Overview!$B$8</f>
        <v>3.1945442264540935E-2</v>
      </c>
      <c r="U235" s="118">
        <v>0.76</v>
      </c>
      <c r="V235" s="110">
        <v>3.3659293148341277E-2</v>
      </c>
      <c r="W235" s="110">
        <v>3.3133203015917302E-2</v>
      </c>
      <c r="X235" s="163">
        <v>0.98</v>
      </c>
    </row>
    <row r="236" spans="1:24">
      <c r="A236" s="108">
        <v>100</v>
      </c>
      <c r="B236" s="108">
        <v>120</v>
      </c>
      <c r="C236" s="133">
        <v>18185</v>
      </c>
      <c r="D236" s="133">
        <v>20625</v>
      </c>
      <c r="E236" s="133">
        <v>995111650</v>
      </c>
      <c r="F236" s="133">
        <v>1129905925</v>
      </c>
      <c r="G236" s="110">
        <v>5.5093038615115213E-2</v>
      </c>
      <c r="H236" s="110">
        <v>6.4332300897377112E-2</v>
      </c>
      <c r="I236" s="110">
        <v>109.44312895243333</v>
      </c>
      <c r="J236" s="110">
        <v>109.56663515151514</v>
      </c>
      <c r="L236" s="111" t="str">
        <f t="shared" si="14"/>
        <v>(100, 120]</v>
      </c>
      <c r="M236" s="112" t="s">
        <v>31</v>
      </c>
      <c r="N236" s="113">
        <v>0.8</v>
      </c>
      <c r="O236" s="110">
        <f t="shared" si="13"/>
        <v>5.5093038615115213E-2</v>
      </c>
      <c r="P236" s="114">
        <v>4.4074430892092176E-2</v>
      </c>
      <c r="Q236" s="114">
        <v>5.1907585303814979E-2</v>
      </c>
      <c r="R236" s="115">
        <v>51907585.303814977</v>
      </c>
      <c r="S236" s="110">
        <v>5.1907585303814972E-2</v>
      </c>
      <c r="T236" s="116">
        <f>_xlfn.LET(_xlpm.x, _xlfn.XLOOKUP(M236, $I$17:$J$17, I236:J236), IF(ISERROR(_xlpm.x), 0, _xlpm.x) * S236)/Overview!$B$8</f>
        <v>5.680928552014855E-2</v>
      </c>
      <c r="U236" s="118">
        <v>0.76</v>
      </c>
      <c r="V236" s="110">
        <v>5.1907585303814972E-2</v>
      </c>
      <c r="W236" s="110">
        <v>5.1445127059480601E-2</v>
      </c>
      <c r="X236" s="163">
        <v>0.99</v>
      </c>
    </row>
    <row r="237" spans="1:24">
      <c r="A237" s="108">
        <v>120</v>
      </c>
      <c r="B237" s="108">
        <v>140</v>
      </c>
      <c r="C237" s="133">
        <v>13464</v>
      </c>
      <c r="D237" s="133">
        <v>16163</v>
      </c>
      <c r="E237" s="133">
        <v>871974550</v>
      </c>
      <c r="F237" s="133">
        <v>1047769125</v>
      </c>
      <c r="G237" s="110">
        <v>4.0790358642502682E-2</v>
      </c>
      <c r="H237" s="110">
        <v>5.0414689910511817E-2</v>
      </c>
      <c r="I237" s="110">
        <v>129.52681966726084</v>
      </c>
      <c r="J237" s="110">
        <v>129.65032790942277</v>
      </c>
      <c r="L237" s="111" t="str">
        <f t="shared" si="14"/>
        <v>(120, 140]</v>
      </c>
      <c r="M237" s="112" t="s">
        <v>31</v>
      </c>
      <c r="N237" s="113">
        <v>0.8</v>
      </c>
      <c r="O237" s="110">
        <f t="shared" si="13"/>
        <v>4.0790358642502682E-2</v>
      </c>
      <c r="P237" s="114">
        <v>3.2632286914002148E-2</v>
      </c>
      <c r="Q237" s="114">
        <v>3.8431879490270271E-2</v>
      </c>
      <c r="R237" s="115">
        <v>38431879.490270272</v>
      </c>
      <c r="S237" s="110">
        <v>3.8431879490270264E-2</v>
      </c>
      <c r="T237" s="116">
        <f>_xlfn.LET(_xlpm.x, _xlfn.XLOOKUP(M237, $I$17:$J$17, I237:J237), IF(ISERROR(_xlpm.x), 0, _xlpm.x) * S237)/Overview!$B$8</f>
        <v>4.9779591242101365E-2</v>
      </c>
      <c r="U237" s="118">
        <v>0.76</v>
      </c>
      <c r="V237" s="110">
        <v>3.8431879490270264E-2</v>
      </c>
      <c r="W237" s="110">
        <v>4.0205249930187099E-2</v>
      </c>
      <c r="X237" s="163">
        <v>1.05</v>
      </c>
    </row>
    <row r="238" spans="1:24">
      <c r="A238" s="108">
        <v>140</v>
      </c>
      <c r="B238" s="108">
        <v>160</v>
      </c>
      <c r="C238" s="133">
        <v>9885</v>
      </c>
      <c r="D238" s="133">
        <v>12898</v>
      </c>
      <c r="E238" s="133">
        <v>739105625</v>
      </c>
      <c r="F238" s="133">
        <v>965642600</v>
      </c>
      <c r="G238" s="110">
        <v>2.9947466962354351E-2</v>
      </c>
      <c r="H238" s="110">
        <v>4.0230691732090665E-2</v>
      </c>
      <c r="I238" s="110">
        <v>149.54084471421345</v>
      </c>
      <c r="J238" s="110">
        <v>149.7352457745387</v>
      </c>
      <c r="L238" s="111" t="str">
        <f t="shared" si="14"/>
        <v>(140, 160]</v>
      </c>
      <c r="M238" s="112" t="s">
        <v>31</v>
      </c>
      <c r="N238" s="113">
        <v>0.83499999999999996</v>
      </c>
      <c r="O238" s="110">
        <f t="shared" si="13"/>
        <v>2.9947466962354351E-2</v>
      </c>
      <c r="P238" s="114">
        <v>2.5006134913565882E-2</v>
      </c>
      <c r="Q238" s="114">
        <v>2.9450365095412163E-2</v>
      </c>
      <c r="R238" s="115">
        <v>29450365.095412165</v>
      </c>
      <c r="S238" s="110">
        <v>2.945036509541216E-2</v>
      </c>
      <c r="T238" s="116">
        <f>_xlfn.LET(_xlpm.x, _xlfn.XLOOKUP(M238, $I$17:$J$17, I238:J238), IF(ISERROR(_xlpm.x), 0, _xlpm.x) * S238)/Overview!$B$8</f>
        <v>4.4040324735099216E-2</v>
      </c>
      <c r="U238" s="118">
        <v>0.7932499999999999</v>
      </c>
      <c r="V238" s="110">
        <v>2.945036509541216E-2</v>
      </c>
      <c r="W238" s="110">
        <v>3.0152192125104699E-2</v>
      </c>
      <c r="X238" s="163">
        <v>1.02</v>
      </c>
    </row>
    <row r="239" spans="1:24">
      <c r="A239" s="108">
        <v>160</v>
      </c>
      <c r="B239" s="108">
        <v>180</v>
      </c>
      <c r="C239" s="133">
        <v>7271</v>
      </c>
      <c r="D239" s="133">
        <v>9941</v>
      </c>
      <c r="E239" s="133">
        <v>616080475</v>
      </c>
      <c r="F239" s="133">
        <v>843227650</v>
      </c>
      <c r="G239" s="110">
        <v>2.202812668520774E-2</v>
      </c>
      <c r="H239" s="110">
        <v>3.1007389247070347E-2</v>
      </c>
      <c r="I239" s="110">
        <v>169.46237793976067</v>
      </c>
      <c r="J239" s="110">
        <v>169.64644401971631</v>
      </c>
      <c r="L239" s="111" t="str">
        <f t="shared" si="14"/>
        <v>(160, 180]</v>
      </c>
      <c r="M239" s="112" t="s">
        <v>31</v>
      </c>
      <c r="N239" s="113">
        <v>1</v>
      </c>
      <c r="O239" s="110">
        <f t="shared" si="13"/>
        <v>2.202812668520774E-2</v>
      </c>
      <c r="P239" s="114">
        <v>2.202812668520774E-2</v>
      </c>
      <c r="Q239" s="114">
        <v>2.5943088585650174E-2</v>
      </c>
      <c r="R239" s="115">
        <v>25943088.585650172</v>
      </c>
      <c r="S239" s="110">
        <v>2.594308858565017E-2</v>
      </c>
      <c r="T239" s="116">
        <f>_xlfn.LET(_xlpm.x, _xlfn.XLOOKUP(M239, $I$17:$J$17, I239:J239), IF(ISERROR(_xlpm.x), 0, _xlpm.x) * S239)/Overview!$B$8</f>
        <v>4.3963774828261401E-2</v>
      </c>
      <c r="U239" s="118">
        <v>0.95</v>
      </c>
      <c r="V239" s="110">
        <v>2.594308858565017E-2</v>
      </c>
      <c r="W239" s="110">
        <v>2.29265568277018E-2</v>
      </c>
      <c r="X239" s="163">
        <v>0.88</v>
      </c>
    </row>
    <row r="240" spans="1:24">
      <c r="A240" s="108">
        <v>180</v>
      </c>
      <c r="B240" s="108">
        <v>200</v>
      </c>
      <c r="C240" s="133">
        <v>5695</v>
      </c>
      <c r="D240" s="133">
        <v>7995</v>
      </c>
      <c r="E240" s="133">
        <v>540050150</v>
      </c>
      <c r="F240" s="133">
        <v>758157750</v>
      </c>
      <c r="G240" s="110">
        <v>1.725349765812929E-2</v>
      </c>
      <c r="H240" s="110">
        <v>2.4937539184219638E-2</v>
      </c>
      <c r="I240" s="110">
        <v>189.65764705882353</v>
      </c>
      <c r="J240" s="110">
        <v>189.6579737335835</v>
      </c>
      <c r="L240" s="111" t="str">
        <f t="shared" si="14"/>
        <v>(180, 200]</v>
      </c>
      <c r="M240" s="112" t="s">
        <v>31</v>
      </c>
      <c r="N240" s="113">
        <v>1.2</v>
      </c>
      <c r="O240" s="110">
        <f t="shared" si="13"/>
        <v>1.725349765812929E-2</v>
      </c>
      <c r="P240" s="114">
        <v>2.0704197189755146E-2</v>
      </c>
      <c r="Q240" s="114">
        <v>2.4383862934167687E-2</v>
      </c>
      <c r="R240" s="115">
        <v>24383862.934167687</v>
      </c>
      <c r="S240" s="110">
        <v>2.4383862934167683E-2</v>
      </c>
      <c r="T240" s="116">
        <f>_xlfn.LET(_xlpm.x, _xlfn.XLOOKUP(M240, $I$17:$J$17, I240:J240), IF(ISERROR(_xlpm.x), 0, _xlpm.x) * S240)/Overview!$B$8</f>
        <v>4.6245860702991033E-2</v>
      </c>
      <c r="U240" s="118">
        <v>1.1399999999999999</v>
      </c>
      <c r="V240" s="110">
        <v>2.4383862934167683E-2</v>
      </c>
      <c r="W240" s="110">
        <v>1.8283998882993601E-2</v>
      </c>
      <c r="X240" s="163">
        <v>0.75</v>
      </c>
    </row>
    <row r="241" spans="1:24">
      <c r="A241" s="108">
        <v>200</v>
      </c>
      <c r="B241" s="108">
        <v>250</v>
      </c>
      <c r="C241" s="133">
        <v>9039</v>
      </c>
      <c r="D241" s="133">
        <v>13268</v>
      </c>
      <c r="E241" s="133">
        <v>1005218475</v>
      </c>
      <c r="F241" s="133">
        <v>1477886150</v>
      </c>
      <c r="G241" s="110">
        <v>2.7384436405940415E-2</v>
      </c>
      <c r="H241" s="110">
        <v>4.138477422091634E-2</v>
      </c>
      <c r="I241" s="110">
        <v>222.41807168934616</v>
      </c>
      <c r="J241" s="110">
        <v>222.77451763641847</v>
      </c>
      <c r="L241" s="111" t="str">
        <f t="shared" si="14"/>
        <v>(200, 250]</v>
      </c>
      <c r="M241" s="112" t="s">
        <v>31</v>
      </c>
      <c r="N241" s="113">
        <v>1.024</v>
      </c>
      <c r="O241" s="110">
        <f t="shared" si="13"/>
        <v>2.7384436405940415E-2</v>
      </c>
      <c r="P241" s="114">
        <v>2.8041662879682985E-2</v>
      </c>
      <c r="Q241" s="114">
        <v>3.302538407249464E-2</v>
      </c>
      <c r="R241" s="115">
        <v>33025384.072494641</v>
      </c>
      <c r="S241" s="110">
        <v>3.302538407249464E-2</v>
      </c>
      <c r="T241" s="116">
        <f>_xlfn.LET(_xlpm.x, _xlfn.XLOOKUP(M241, $I$17:$J$17, I241:J241), IF(ISERROR(_xlpm.x), 0, _xlpm.x) * S241)/Overview!$B$8</f>
        <v>7.3454422422043045E-2</v>
      </c>
      <c r="U241" s="118">
        <v>0.9728</v>
      </c>
      <c r="V241" s="110">
        <v>3.302538407249464E-2</v>
      </c>
      <c r="W241" s="110">
        <v>3.0752583077352701E-2</v>
      </c>
      <c r="X241" s="163">
        <v>0.93</v>
      </c>
    </row>
    <row r="242" spans="1:24">
      <c r="A242" s="108">
        <v>250</v>
      </c>
      <c r="B242" s="108">
        <v>300</v>
      </c>
      <c r="C242" s="133">
        <v>4887</v>
      </c>
      <c r="D242" s="133">
        <v>8124</v>
      </c>
      <c r="E242" s="133">
        <v>665726850</v>
      </c>
      <c r="F242" s="133">
        <v>1110002100</v>
      </c>
      <c r="G242" s="110">
        <v>1.4805591405667751E-2</v>
      </c>
      <c r="H242" s="110">
        <v>2.5339908484377779E-2</v>
      </c>
      <c r="I242" s="110">
        <v>272.44806629834255</v>
      </c>
      <c r="J242" s="110">
        <v>273.26491875923193</v>
      </c>
      <c r="L242" s="111" t="str">
        <f t="shared" si="14"/>
        <v>(250, 300]</v>
      </c>
      <c r="M242" s="112" t="s">
        <v>31</v>
      </c>
      <c r="N242" s="113">
        <v>1</v>
      </c>
      <c r="O242" s="110">
        <f t="shared" si="13"/>
        <v>1.4805591405667751E-2</v>
      </c>
      <c r="P242" s="114">
        <v>1.4805591405667751E-2</v>
      </c>
      <c r="Q242" s="114">
        <v>1.743692393316908E-2</v>
      </c>
      <c r="R242" s="115">
        <v>17436923.933169082</v>
      </c>
      <c r="S242" s="110">
        <v>1.743692393316908E-2</v>
      </c>
      <c r="T242" s="116">
        <f>_xlfn.LET(_xlpm.x, _xlfn.XLOOKUP(M242, $I$17:$J$17, I242:J242), IF(ISERROR(_xlpm.x), 0, _xlpm.x) * S242)/Overview!$B$8</f>
        <v>4.7506562077832062E-2</v>
      </c>
      <c r="U242" s="118">
        <v>0.95</v>
      </c>
      <c r="V242" s="110">
        <v>1.743692393316908E-2</v>
      </c>
      <c r="W242" s="110">
        <v>1.8451549846411602E-2</v>
      </c>
      <c r="X242" s="157">
        <v>1.06</v>
      </c>
    </row>
    <row r="243" spans="1:24">
      <c r="A243" s="108">
        <v>300</v>
      </c>
      <c r="B243" s="108">
        <v>350</v>
      </c>
      <c r="C243" s="133">
        <v>2829</v>
      </c>
      <c r="D243" s="133">
        <v>4956</v>
      </c>
      <c r="E243" s="133">
        <v>456719775</v>
      </c>
      <c r="F243" s="133">
        <v>801371450</v>
      </c>
      <c r="G243" s="110">
        <v>8.570701470561503E-3</v>
      </c>
      <c r="H243" s="110">
        <v>1.5458467066540653E-2</v>
      </c>
      <c r="I243" s="110">
        <v>322.88425238600212</v>
      </c>
      <c r="J243" s="110">
        <v>323.39445117029862</v>
      </c>
      <c r="L243" s="111" t="str">
        <f t="shared" si="14"/>
        <v>(300, 350]</v>
      </c>
      <c r="M243" s="112" t="s">
        <v>31</v>
      </c>
      <c r="N243" s="113">
        <v>1.4</v>
      </c>
      <c r="O243" s="110">
        <f t="shared" si="13"/>
        <v>8.570701470561503E-3</v>
      </c>
      <c r="P243" s="114">
        <v>1.1998982058786103E-2</v>
      </c>
      <c r="Q243" s="114">
        <v>1.4131508272909647E-2</v>
      </c>
      <c r="R243" s="115">
        <v>14131508.272909647</v>
      </c>
      <c r="S243" s="110">
        <v>1.4131508272909645E-2</v>
      </c>
      <c r="T243" s="116">
        <f>_xlfn.LET(_xlpm.x, _xlfn.XLOOKUP(M243, $I$17:$J$17, I243:J243), IF(ISERROR(_xlpm.x), 0, _xlpm.x) * S243)/Overview!$B$8</f>
        <v>4.5628414837850351E-2</v>
      </c>
      <c r="U243" s="118">
        <v>1.3299999999999998</v>
      </c>
      <c r="V243" s="110">
        <v>1.4131508272909645E-2</v>
      </c>
      <c r="W243" s="110">
        <v>1.13236526110025E-2</v>
      </c>
      <c r="X243" s="157">
        <v>0.8</v>
      </c>
    </row>
    <row r="244" spans="1:24">
      <c r="A244" s="108">
        <v>350</v>
      </c>
      <c r="B244" s="108">
        <v>400</v>
      </c>
      <c r="C244" s="133">
        <v>1697</v>
      </c>
      <c r="D244" s="133">
        <v>3256</v>
      </c>
      <c r="E244" s="133">
        <v>316742375</v>
      </c>
      <c r="F244" s="133">
        <v>607963425</v>
      </c>
      <c r="G244" s="110">
        <v>5.1412090475584562E-3</v>
      </c>
      <c r="H244" s="110">
        <v>1.0155925901665934E-2</v>
      </c>
      <c r="I244" s="110">
        <v>373.29684737772538</v>
      </c>
      <c r="J244" s="110">
        <v>373.44190724815724</v>
      </c>
      <c r="L244" s="111" t="str">
        <f t="shared" si="14"/>
        <v>(350, 400]</v>
      </c>
      <c r="M244" s="112" t="s">
        <v>31</v>
      </c>
      <c r="N244" s="113">
        <v>2</v>
      </c>
      <c r="O244" s="110">
        <f t="shared" ref="O244:O268" si="15">_xlfn.SINGLE(_xlfn.XLOOKUP(M244, $G$147:$H$147, G244:H244))</f>
        <v>5.1412090475584562E-3</v>
      </c>
      <c r="P244" s="114">
        <v>1.0282418095116912E-2</v>
      </c>
      <c r="Q244" s="114">
        <v>1.2109866959111083E-2</v>
      </c>
      <c r="R244" s="115">
        <v>12109866.959111083</v>
      </c>
      <c r="S244" s="110">
        <v>1.2109866959111083E-2</v>
      </c>
      <c r="T244" s="116">
        <f>_xlfn.LET(_xlpm.x, _xlfn.XLOOKUP(M244, $I$17:$J$17, I244:J244), IF(ISERROR(_xlpm.x), 0, _xlpm.x) * S244)/Overview!$B$8</f>
        <v>4.5205751579998496E-2</v>
      </c>
      <c r="U244" s="118">
        <v>1.9</v>
      </c>
      <c r="V244" s="110">
        <v>1.2109866959111083E-2</v>
      </c>
      <c r="W244" s="110">
        <v>7.3931862608209997E-3</v>
      </c>
      <c r="X244" s="157">
        <v>0.61</v>
      </c>
    </row>
    <row r="245" spans="1:24">
      <c r="A245" s="108">
        <v>400</v>
      </c>
      <c r="B245" s="108">
        <v>450</v>
      </c>
      <c r="C245" s="133">
        <v>1120</v>
      </c>
      <c r="D245" s="133">
        <v>2175</v>
      </c>
      <c r="E245" s="133">
        <v>237259150</v>
      </c>
      <c r="F245" s="133">
        <v>460532825</v>
      </c>
      <c r="G245" s="110">
        <v>3.3931373796496586E-3</v>
      </c>
      <c r="H245" s="110">
        <v>6.78413354917795E-3</v>
      </c>
      <c r="I245" s="110">
        <v>423.67705357142859</v>
      </c>
      <c r="J245" s="110">
        <v>423.47845977011491</v>
      </c>
      <c r="L245" s="111" t="str">
        <f t="shared" si="14"/>
        <v>(400, 450]</v>
      </c>
      <c r="M245" s="112" t="s">
        <v>31</v>
      </c>
      <c r="N245" s="113">
        <v>2</v>
      </c>
      <c r="O245" s="110">
        <f t="shared" si="15"/>
        <v>3.3931373796496586E-3</v>
      </c>
      <c r="P245" s="114">
        <v>6.7862747592993171E-3</v>
      </c>
      <c r="Q245" s="114">
        <v>7.992369472129883E-3</v>
      </c>
      <c r="R245" s="115">
        <v>7992369.4721298832</v>
      </c>
      <c r="S245" s="110">
        <v>7.992369472129883E-3</v>
      </c>
      <c r="T245" s="116">
        <f>_xlfn.LET(_xlpm.x, _xlfn.XLOOKUP(M245, $I$17:$J$17, I245:J245), IF(ISERROR(_xlpm.x), 0, _xlpm.x) * S245)/Overview!$B$8</f>
        <v>3.3861835490062227E-2</v>
      </c>
      <c r="U245" s="118">
        <v>1.9</v>
      </c>
      <c r="V245" s="110">
        <v>7.992369472129883E-3</v>
      </c>
      <c r="W245" s="110">
        <v>5.0195476123987698E-3</v>
      </c>
      <c r="X245" s="157">
        <v>0.63</v>
      </c>
    </row>
    <row r="246" spans="1:24">
      <c r="A246" s="108">
        <v>450</v>
      </c>
      <c r="B246" s="108">
        <v>500</v>
      </c>
      <c r="C246" s="133">
        <v>731</v>
      </c>
      <c r="D246" s="133">
        <v>1473</v>
      </c>
      <c r="E246" s="133">
        <v>172911275</v>
      </c>
      <c r="F246" s="133">
        <v>348721825</v>
      </c>
      <c r="G246" s="110">
        <v>2.2146280576106252E-3</v>
      </c>
      <c r="H246" s="110">
        <v>4.5944959622708599E-3</v>
      </c>
      <c r="I246" s="110">
        <v>473.08146374829005</v>
      </c>
      <c r="J246" s="110">
        <v>473.48516632722334</v>
      </c>
      <c r="L246" s="111" t="str">
        <f t="shared" si="14"/>
        <v>(450, 500]</v>
      </c>
      <c r="M246" s="112" t="s">
        <v>31</v>
      </c>
      <c r="N246" s="113">
        <v>2</v>
      </c>
      <c r="O246" s="110">
        <f t="shared" si="15"/>
        <v>2.2146280576106252E-3</v>
      </c>
      <c r="P246" s="114">
        <v>4.4292561152212504E-3</v>
      </c>
      <c r="Q246" s="114">
        <v>5.2164482893990579E-3</v>
      </c>
      <c r="R246" s="115">
        <v>5216448.2893990576</v>
      </c>
      <c r="S246" s="110">
        <v>5.2164482893990571E-3</v>
      </c>
      <c r="T246" s="116">
        <f>_xlfn.LET(_xlpm.x, _xlfn.XLOOKUP(M246, $I$17:$J$17, I246:J246), IF(ISERROR(_xlpm.x), 0, _xlpm.x) * S246)/Overview!$B$8</f>
        <v>2.4678049923161697E-2</v>
      </c>
      <c r="U246" s="118">
        <v>1.9</v>
      </c>
      <c r="V246" s="110">
        <v>5.2164482893990571E-3</v>
      </c>
      <c r="W246" s="110">
        <v>3.0089360513823001E-3</v>
      </c>
      <c r="X246" s="157">
        <v>0.57999999999999996</v>
      </c>
    </row>
    <row r="247" spans="1:24">
      <c r="A247" s="108">
        <v>500</v>
      </c>
      <c r="B247" s="108">
        <v>550</v>
      </c>
      <c r="C247" s="133">
        <v>437</v>
      </c>
      <c r="D247" s="133">
        <v>1068</v>
      </c>
      <c r="E247" s="133">
        <v>114329150</v>
      </c>
      <c r="F247" s="133">
        <v>279512500</v>
      </c>
      <c r="G247" s="110">
        <v>1.3239294954525899E-3</v>
      </c>
      <c r="H247" s="110">
        <v>3.3312435082860003E-3</v>
      </c>
      <c r="I247" s="110">
        <v>523.24553775743709</v>
      </c>
      <c r="J247" s="110">
        <v>523.43164794007487</v>
      </c>
      <c r="L247" s="111" t="str">
        <f t="shared" si="14"/>
        <v>(500, 550]</v>
      </c>
      <c r="M247" s="112" t="s">
        <v>31</v>
      </c>
      <c r="N247" s="113">
        <v>2</v>
      </c>
      <c r="O247" s="110">
        <f t="shared" si="15"/>
        <v>1.3239294954525899E-3</v>
      </c>
      <c r="P247" s="114">
        <v>2.6478589909051799E-3</v>
      </c>
      <c r="Q247" s="114">
        <v>3.1184513029649634E-3</v>
      </c>
      <c r="R247" s="115">
        <v>3118451.3029649635</v>
      </c>
      <c r="S247" s="110">
        <v>3.118451302964963E-3</v>
      </c>
      <c r="T247" s="116">
        <f>_xlfn.LET(_xlpm.x, _xlfn.XLOOKUP(M247, $I$17:$J$17, I247:J247), IF(ISERROR(_xlpm.x), 0, _xlpm.x) * S247)/Overview!$B$8</f>
        <v>1.6317157289902823E-2</v>
      </c>
      <c r="U247" s="118">
        <v>1.9</v>
      </c>
      <c r="V247" s="110">
        <v>3.118451302964963E-3</v>
      </c>
      <c r="W247" s="110">
        <v>2.7785534766824899E-3</v>
      </c>
      <c r="X247" s="157">
        <v>0.89</v>
      </c>
    </row>
    <row r="248" spans="1:24">
      <c r="A248" s="108">
        <v>550</v>
      </c>
      <c r="B248" s="108">
        <v>600</v>
      </c>
      <c r="C248" s="133">
        <v>347</v>
      </c>
      <c r="D248" s="133">
        <v>729</v>
      </c>
      <c r="E248" s="133">
        <v>99583500</v>
      </c>
      <c r="F248" s="133">
        <v>209095475</v>
      </c>
      <c r="G248" s="110">
        <v>1.0512666703021711E-3</v>
      </c>
      <c r="H248" s="110">
        <v>2.2738544171727474E-3</v>
      </c>
      <c r="I248" s="110">
        <v>573.96829971181558</v>
      </c>
      <c r="J248" s="110">
        <v>573.65013717421118</v>
      </c>
      <c r="L248" s="111" t="str">
        <f t="shared" si="14"/>
        <v>(550, 600]</v>
      </c>
      <c r="M248" s="112" t="s">
        <v>31</v>
      </c>
      <c r="N248" s="113">
        <v>2</v>
      </c>
      <c r="O248" s="110">
        <f t="shared" si="15"/>
        <v>1.0512666703021711E-3</v>
      </c>
      <c r="P248" s="114">
        <v>2.1025333406043422E-3</v>
      </c>
      <c r="Q248" s="114">
        <v>2.4762073275259554E-3</v>
      </c>
      <c r="R248" s="115">
        <v>2476207.3275259552</v>
      </c>
      <c r="S248" s="110">
        <v>2.4762073275259549E-3</v>
      </c>
      <c r="T248" s="116">
        <f>_xlfn.LET(_xlpm.x, _xlfn.XLOOKUP(M248, $I$17:$J$17, I248:J248), IF(ISERROR(_xlpm.x), 0, _xlpm.x) * S248)/Overview!$B$8</f>
        <v>1.4212645095140112E-2</v>
      </c>
      <c r="U248" s="118">
        <v>1.9</v>
      </c>
      <c r="V248" s="110">
        <v>2.4762073275259549E-3</v>
      </c>
      <c r="W248" s="110">
        <v>1.79419156660151E-3</v>
      </c>
      <c r="X248" s="157">
        <v>0.72</v>
      </c>
    </row>
    <row r="249" spans="1:24">
      <c r="A249" s="108">
        <v>600</v>
      </c>
      <c r="B249" s="108">
        <v>650</v>
      </c>
      <c r="C249" s="133">
        <v>228</v>
      </c>
      <c r="D249" s="133">
        <v>525</v>
      </c>
      <c r="E249" s="133">
        <v>71222200</v>
      </c>
      <c r="F249" s="133">
        <v>164084100</v>
      </c>
      <c r="G249" s="110">
        <v>6.9074582371439475E-4</v>
      </c>
      <c r="H249" s="110">
        <v>1.6375494773877811E-3</v>
      </c>
      <c r="I249" s="110">
        <v>624.75614035087722</v>
      </c>
      <c r="J249" s="110">
        <v>625.08228571428572</v>
      </c>
      <c r="L249" s="111" t="str">
        <f t="shared" si="14"/>
        <v>(600, 650]</v>
      </c>
      <c r="M249" s="112" t="s">
        <v>189</v>
      </c>
      <c r="N249" s="113">
        <v>1</v>
      </c>
      <c r="O249" s="110">
        <f t="shared" si="15"/>
        <v>1.6375494773877811E-3</v>
      </c>
      <c r="P249" s="114">
        <v>1.6375494773877811E-3</v>
      </c>
      <c r="Q249" s="114">
        <v>1.9285839310060108E-3</v>
      </c>
      <c r="R249" s="115">
        <v>1928583.9310060109</v>
      </c>
      <c r="S249" s="110">
        <v>1.9285839310060106E-3</v>
      </c>
      <c r="T249" s="116">
        <f>_xlfn.LET(_xlpm.x, _xlfn.XLOOKUP(M249, $I$17:$J$17, I249:J249), IF(ISERROR(_xlpm.x), 0, _xlpm.x) * S249)/Overview!$B$8</f>
        <v>1.2055236517850794E-2</v>
      </c>
      <c r="U249" s="118">
        <v>0.95</v>
      </c>
      <c r="V249" s="110">
        <v>1.9285839310060106E-3</v>
      </c>
      <c r="W249" s="110">
        <v>1.44512705948059E-3</v>
      </c>
      <c r="X249" s="157">
        <v>0.75</v>
      </c>
    </row>
    <row r="250" spans="1:24">
      <c r="A250" s="108">
        <v>650</v>
      </c>
      <c r="B250" s="108">
        <v>700</v>
      </c>
      <c r="C250" s="133">
        <v>187</v>
      </c>
      <c r="D250" s="133">
        <v>381</v>
      </c>
      <c r="E250" s="133">
        <v>63021375</v>
      </c>
      <c r="F250" s="133">
        <v>128241975</v>
      </c>
      <c r="G250" s="110">
        <v>5.6653275892364833E-4</v>
      </c>
      <c r="H250" s="110">
        <v>1.1883930493042753E-3</v>
      </c>
      <c r="I250" s="110">
        <v>674.02540106951881</v>
      </c>
      <c r="J250" s="110">
        <v>673.18622047244094</v>
      </c>
      <c r="L250" s="111" t="str">
        <f t="shared" si="14"/>
        <v>(650, 700]</v>
      </c>
      <c r="M250" s="112" t="s">
        <v>189</v>
      </c>
      <c r="N250" s="113">
        <v>1</v>
      </c>
      <c r="O250" s="110">
        <f t="shared" si="15"/>
        <v>1.1883930493042753E-3</v>
      </c>
      <c r="P250" s="114">
        <v>1.1883930493042753E-3</v>
      </c>
      <c r="Q250" s="114">
        <v>1.3996009099300764E-3</v>
      </c>
      <c r="R250" s="115">
        <v>1399600.9099300765</v>
      </c>
      <c r="S250" s="110">
        <v>1.3996009099300764E-3</v>
      </c>
      <c r="T250" s="116">
        <f>_xlfn.LET(_xlpm.x, _xlfn.XLOOKUP(M250, $I$17:$J$17, I250:J250), IF(ISERROR(_xlpm.x), 0, _xlpm.x) * S250)/Overview!$B$8</f>
        <v>9.4219204672561733E-3</v>
      </c>
      <c r="U250" s="118">
        <v>0.95</v>
      </c>
      <c r="V250" s="110">
        <v>1.3996009099300764E-3</v>
      </c>
      <c r="W250" s="110">
        <v>9.7738061993856503E-4</v>
      </c>
      <c r="X250" s="157">
        <v>0.7</v>
      </c>
    </row>
    <row r="251" spans="1:24">
      <c r="A251" s="108">
        <v>700</v>
      </c>
      <c r="B251" s="108">
        <v>750</v>
      </c>
      <c r="C251" s="133">
        <v>129</v>
      </c>
      <c r="D251" s="133">
        <v>289</v>
      </c>
      <c r="E251" s="133">
        <v>46737575</v>
      </c>
      <c r="F251" s="133">
        <v>104721525</v>
      </c>
      <c r="G251" s="110">
        <v>3.908167160489339E-4</v>
      </c>
      <c r="H251" s="110">
        <v>9.0143199802870239E-4</v>
      </c>
      <c r="I251" s="110">
        <v>724.61356589147283</v>
      </c>
      <c r="J251" s="110">
        <v>724.71643598615913</v>
      </c>
      <c r="L251" s="111" t="str">
        <f t="shared" si="14"/>
        <v>(700, 750]</v>
      </c>
      <c r="M251" s="112" t="s">
        <v>189</v>
      </c>
      <c r="N251" s="113">
        <v>0</v>
      </c>
      <c r="O251" s="110">
        <f t="shared" si="15"/>
        <v>9.0143199802870239E-4</v>
      </c>
      <c r="P251" s="114">
        <v>0</v>
      </c>
      <c r="Q251" s="114">
        <v>0</v>
      </c>
      <c r="R251" s="115">
        <v>0</v>
      </c>
      <c r="S251" s="110">
        <v>0</v>
      </c>
      <c r="T251" s="116">
        <f>_xlfn.LET(_xlpm.x, _xlfn.XLOOKUP(M251, $I$17:$J$17, I251:J251), IF(ISERROR(_xlpm.x), 0, _xlpm.x) * S251)/Overview!$B$8</f>
        <v>0</v>
      </c>
      <c r="U251" s="118">
        <v>0</v>
      </c>
      <c r="V251" s="110">
        <v>0</v>
      </c>
      <c r="W251" s="110">
        <v>8.7266126780229005E-4</v>
      </c>
      <c r="X251" s="157">
        <v>0</v>
      </c>
    </row>
    <row r="252" spans="1:24">
      <c r="A252" s="108">
        <v>750</v>
      </c>
      <c r="B252" s="108">
        <v>800</v>
      </c>
      <c r="C252" s="133">
        <v>85</v>
      </c>
      <c r="D252" s="133">
        <v>233</v>
      </c>
      <c r="E252" s="133">
        <v>32767700</v>
      </c>
      <c r="F252" s="133">
        <v>90234150</v>
      </c>
      <c r="G252" s="110">
        <v>2.5751489041984016E-4</v>
      </c>
      <c r="H252" s="110">
        <v>7.2676005377400566E-4</v>
      </c>
      <c r="I252" s="110">
        <v>771.00470588235294</v>
      </c>
      <c r="J252" s="110">
        <v>774.54206008583697</v>
      </c>
      <c r="L252" s="111" t="str">
        <f t="shared" si="14"/>
        <v>(750, 800]</v>
      </c>
      <c r="M252" s="112" t="s">
        <v>189</v>
      </c>
      <c r="N252" s="113">
        <v>0</v>
      </c>
      <c r="O252" s="110">
        <f t="shared" si="15"/>
        <v>7.2676005377400566E-4</v>
      </c>
      <c r="P252" s="114">
        <v>0</v>
      </c>
      <c r="Q252" s="114">
        <v>0</v>
      </c>
      <c r="R252" s="115">
        <v>0</v>
      </c>
      <c r="S252" s="110">
        <v>0</v>
      </c>
      <c r="T252" s="116">
        <f>_xlfn.LET(_xlpm.x, _xlfn.XLOOKUP(M252, $I$17:$J$17, I252:J252), IF(ISERROR(_xlpm.x), 0, _xlpm.x) * S252)/Overview!$B$8</f>
        <v>0</v>
      </c>
      <c r="U252" s="118">
        <v>0</v>
      </c>
      <c r="V252" s="110">
        <v>0</v>
      </c>
      <c r="W252" s="110">
        <v>7.8190449595085204E-4</v>
      </c>
      <c r="X252" s="157">
        <v>0</v>
      </c>
    </row>
    <row r="253" spans="1:24">
      <c r="A253" s="108">
        <v>800</v>
      </c>
      <c r="B253" s="108">
        <v>850</v>
      </c>
      <c r="C253" s="133">
        <v>66</v>
      </c>
      <c r="D253" s="133">
        <v>180</v>
      </c>
      <c r="E253" s="133">
        <v>27139425</v>
      </c>
      <c r="F253" s="133">
        <v>74247250</v>
      </c>
      <c r="G253" s="110">
        <v>1.9995273844364059E-4</v>
      </c>
      <c r="H253" s="110">
        <v>5.6144553510438207E-4</v>
      </c>
      <c r="I253" s="110">
        <v>822.40681818181827</v>
      </c>
      <c r="J253" s="110">
        <v>824.96944444444455</v>
      </c>
      <c r="L253" s="111" t="str">
        <f t="shared" si="14"/>
        <v>(800, 850]</v>
      </c>
      <c r="M253" s="112" t="s">
        <v>189</v>
      </c>
      <c r="N253" s="113">
        <v>0</v>
      </c>
      <c r="O253" s="110">
        <f t="shared" si="15"/>
        <v>5.6144553510438207E-4</v>
      </c>
      <c r="P253" s="114">
        <v>0</v>
      </c>
      <c r="Q253" s="114">
        <v>0</v>
      </c>
      <c r="R253" s="115">
        <v>0</v>
      </c>
      <c r="S253" s="110">
        <v>0</v>
      </c>
      <c r="T253" s="116">
        <f>_xlfn.LET(_xlpm.x, _xlfn.XLOOKUP(M253, $I$17:$J$17, I253:J253), IF(ISERROR(_xlpm.x), 0, _xlpm.x) * S253)/Overview!$B$8</f>
        <v>0</v>
      </c>
      <c r="U253" s="118">
        <v>0</v>
      </c>
      <c r="V253" s="110">
        <v>0</v>
      </c>
      <c r="W253" s="110">
        <v>6.4227869310248505E-4</v>
      </c>
      <c r="X253" s="157">
        <v>0</v>
      </c>
    </row>
    <row r="254" spans="1:24">
      <c r="A254" s="108">
        <v>850</v>
      </c>
      <c r="B254" s="108">
        <v>900</v>
      </c>
      <c r="C254" s="133">
        <v>47</v>
      </c>
      <c r="D254" s="133">
        <v>138</v>
      </c>
      <c r="E254" s="133">
        <v>20544025</v>
      </c>
      <c r="F254" s="133">
        <v>60328325</v>
      </c>
      <c r="G254" s="110">
        <v>1.4239058646744104E-4</v>
      </c>
      <c r="H254" s="110">
        <v>4.3044157691335958E-4</v>
      </c>
      <c r="I254" s="110">
        <v>874.21382978723409</v>
      </c>
      <c r="J254" s="110">
        <v>874.3235507246377</v>
      </c>
      <c r="L254" s="111" t="str">
        <f t="shared" si="14"/>
        <v>(850, 900]</v>
      </c>
      <c r="M254" s="112" t="s">
        <v>189</v>
      </c>
      <c r="N254" s="113">
        <v>0</v>
      </c>
      <c r="O254" s="110">
        <f t="shared" si="15"/>
        <v>4.3044157691335958E-4</v>
      </c>
      <c r="P254" s="114">
        <v>0</v>
      </c>
      <c r="Q254" s="114">
        <v>0</v>
      </c>
      <c r="R254" s="115">
        <v>0</v>
      </c>
      <c r="S254" s="110">
        <v>0</v>
      </c>
      <c r="T254" s="116">
        <f>_xlfn.LET(_xlpm.x, _xlfn.XLOOKUP(M254, $I$17:$J$17, I254:J254), IF(ISERROR(_xlpm.x), 0, _xlpm.x) * S254)/Overview!$B$8</f>
        <v>0</v>
      </c>
      <c r="U254" s="118">
        <v>0</v>
      </c>
      <c r="V254" s="110">
        <v>0</v>
      </c>
      <c r="W254" s="110">
        <v>5.0265289025411904E-4</v>
      </c>
      <c r="X254" s="157">
        <v>0</v>
      </c>
    </row>
    <row r="255" spans="1:24">
      <c r="A255" s="108">
        <v>900</v>
      </c>
      <c r="B255" s="108">
        <v>950</v>
      </c>
      <c r="C255" s="133">
        <v>41</v>
      </c>
      <c r="D255" s="133">
        <v>117</v>
      </c>
      <c r="E255" s="133">
        <v>19019600</v>
      </c>
      <c r="F255" s="133">
        <v>54030575</v>
      </c>
      <c r="G255" s="110">
        <v>1.2421306479074644E-4</v>
      </c>
      <c r="H255" s="110">
        <v>3.6493959781784834E-4</v>
      </c>
      <c r="I255" s="110">
        <v>927.7853658536585</v>
      </c>
      <c r="J255" s="110">
        <v>923.59957264957268</v>
      </c>
      <c r="L255" s="111" t="str">
        <f t="shared" si="14"/>
        <v>(900, 950]</v>
      </c>
      <c r="M255" s="112" t="s">
        <v>189</v>
      </c>
      <c r="N255" s="113">
        <v>0</v>
      </c>
      <c r="O255" s="110">
        <f t="shared" si="15"/>
        <v>3.6493959781784834E-4</v>
      </c>
      <c r="P255" s="114">
        <v>0</v>
      </c>
      <c r="Q255" s="114">
        <v>0</v>
      </c>
      <c r="R255" s="115">
        <v>0</v>
      </c>
      <c r="S255" s="110">
        <v>0</v>
      </c>
      <c r="T255" s="116">
        <f>_xlfn.LET(_xlpm.x, _xlfn.XLOOKUP(M255, $I$17:$J$17, I255:J255), IF(ISERROR(_xlpm.x), 0, _xlpm.x) * S255)/Overview!$B$8</f>
        <v>0</v>
      </c>
      <c r="U255" s="118">
        <v>0</v>
      </c>
      <c r="V255" s="110">
        <v>0</v>
      </c>
      <c r="W255" s="110">
        <v>4.2585869868751701E-4</v>
      </c>
      <c r="X255" s="157">
        <v>0</v>
      </c>
    </row>
    <row r="256" spans="1:24">
      <c r="A256" s="108">
        <v>950</v>
      </c>
      <c r="B256" s="108">
        <v>1000</v>
      </c>
      <c r="C256" s="133">
        <v>30</v>
      </c>
      <c r="D256" s="133">
        <v>76</v>
      </c>
      <c r="E256" s="133">
        <v>14626475</v>
      </c>
      <c r="F256" s="133">
        <v>37067725</v>
      </c>
      <c r="G256" s="110">
        <v>9.0887608383472993E-5</v>
      </c>
      <c r="H256" s="110">
        <v>2.3705478148851688E-4</v>
      </c>
      <c r="I256" s="110">
        <v>975.09833333333336</v>
      </c>
      <c r="J256" s="110">
        <v>975.46644736842097</v>
      </c>
      <c r="L256" s="111" t="str">
        <f t="shared" si="14"/>
        <v>(950, 1000]</v>
      </c>
      <c r="M256" s="112" t="s">
        <v>189</v>
      </c>
      <c r="N256" s="113">
        <v>0</v>
      </c>
      <c r="O256" s="110">
        <f t="shared" si="15"/>
        <v>2.3705478148851688E-4</v>
      </c>
      <c r="P256" s="114">
        <v>0</v>
      </c>
      <c r="Q256" s="114">
        <v>0</v>
      </c>
      <c r="R256" s="115">
        <v>0</v>
      </c>
      <c r="S256" s="110">
        <v>0</v>
      </c>
      <c r="T256" s="116">
        <f>_xlfn.LET(_xlpm.x, _xlfn.XLOOKUP(M256, $I$17:$J$17, I256:J256), IF(ISERROR(_xlpm.x), 0, _xlpm.x) * S256)/Overview!$B$8</f>
        <v>0</v>
      </c>
      <c r="U256" s="118">
        <v>0</v>
      </c>
      <c r="V256" s="110">
        <v>0</v>
      </c>
      <c r="W256" s="110">
        <v>3.8397095783300797E-4</v>
      </c>
      <c r="X256" s="157">
        <v>0</v>
      </c>
    </row>
    <row r="257" spans="1:25">
      <c r="A257" s="108">
        <v>1000</v>
      </c>
      <c r="B257" s="108">
        <v>2000</v>
      </c>
      <c r="C257" s="133">
        <v>122</v>
      </c>
      <c r="D257" s="133">
        <v>361</v>
      </c>
      <c r="E257" s="133">
        <v>72992400</v>
      </c>
      <c r="F257" s="133">
        <v>223375475</v>
      </c>
      <c r="G257" s="110">
        <v>3.6960960742612352E-4</v>
      </c>
      <c r="H257" s="110">
        <v>1.1260102120704552E-3</v>
      </c>
      <c r="I257" s="110">
        <v>1196.5967213114754</v>
      </c>
      <c r="J257" s="110">
        <v>1237.5372576177285</v>
      </c>
      <c r="L257" s="111" t="str">
        <f t="shared" si="14"/>
        <v>(1000, 2000]</v>
      </c>
      <c r="M257" s="112" t="s">
        <v>189</v>
      </c>
      <c r="N257" s="113">
        <v>2.04</v>
      </c>
      <c r="O257" s="110">
        <f t="shared" si="15"/>
        <v>1.1260102120704552E-3</v>
      </c>
      <c r="P257" s="114">
        <v>2.2970608326237287E-3</v>
      </c>
      <c r="Q257" s="114">
        <v>2.7053073336191745E-3</v>
      </c>
      <c r="R257" s="115">
        <v>2705307.3336191745</v>
      </c>
      <c r="S257" s="110">
        <v>2.7053073336191741E-3</v>
      </c>
      <c r="T257" s="116">
        <f>_xlfn.LET(_xlpm.x, _xlfn.XLOOKUP(M257, $I$17:$J$17, I257:J257), IF(ISERROR(_xlpm.x), 0, _xlpm.x) * S257)/Overview!$B$8</f>
        <v>3.347918618660202E-2</v>
      </c>
      <c r="U257" s="118">
        <v>1.9379999999999999</v>
      </c>
      <c r="V257" s="110">
        <v>2.7053073336191741E-3</v>
      </c>
      <c r="W257" s="110">
        <v>2.9251605696732799E-3</v>
      </c>
      <c r="X257" s="157">
        <v>1.08</v>
      </c>
    </row>
    <row r="258" spans="1:25">
      <c r="A258" s="108">
        <v>2000</v>
      </c>
      <c r="B258" s="108">
        <v>3000</v>
      </c>
      <c r="C258" s="133">
        <v>4</v>
      </c>
      <c r="D258" s="133">
        <v>20</v>
      </c>
      <c r="E258" s="133">
        <v>4907225</v>
      </c>
      <c r="F258" s="133">
        <v>22511450</v>
      </c>
      <c r="G258" s="110">
        <v>1.2118347784463066E-5</v>
      </c>
      <c r="H258" s="110">
        <v>6.2382837233820236E-5</v>
      </c>
      <c r="I258" s="110">
        <v>2453.6125000000002</v>
      </c>
      <c r="J258" s="110">
        <v>2251.145</v>
      </c>
      <c r="L258" s="111" t="str">
        <f t="shared" si="14"/>
        <v>(2000, 3000]</v>
      </c>
      <c r="M258" s="112" t="s">
        <v>189</v>
      </c>
      <c r="N258" s="113">
        <v>0</v>
      </c>
      <c r="O258" s="110">
        <f t="shared" si="15"/>
        <v>6.2382837233820236E-5</v>
      </c>
      <c r="P258" s="114">
        <v>0</v>
      </c>
      <c r="Q258" s="114">
        <v>0</v>
      </c>
      <c r="R258" s="115">
        <v>0</v>
      </c>
      <c r="S258" s="110">
        <v>0</v>
      </c>
      <c r="T258" s="116">
        <f>_xlfn.LET(_xlpm.x, _xlfn.XLOOKUP(M258, $I$17:$J$17, I258:J258), IF(ISERROR(_xlpm.x), 0, _xlpm.x) * S258)/Overview!$B$8</f>
        <v>0</v>
      </c>
      <c r="U258" s="118">
        <v>0</v>
      </c>
      <c r="V258" s="110">
        <v>0</v>
      </c>
      <c r="W258" s="110">
        <v>1.04021223122033E-3</v>
      </c>
      <c r="X258" s="157">
        <v>0</v>
      </c>
    </row>
    <row r="259" spans="1:25">
      <c r="A259" s="108">
        <v>3000</v>
      </c>
      <c r="B259" s="108">
        <v>4000</v>
      </c>
      <c r="C259" s="133">
        <v>1</v>
      </c>
      <c r="D259" s="133">
        <v>4</v>
      </c>
      <c r="E259" s="133">
        <v>1762075</v>
      </c>
      <c r="F259" s="133">
        <v>6622425</v>
      </c>
      <c r="G259" s="110">
        <v>3.0295869461157666E-6</v>
      </c>
      <c r="H259" s="110">
        <v>1.2476567446764047E-5</v>
      </c>
      <c r="I259" s="110">
        <v>3524.15</v>
      </c>
      <c r="J259" s="110">
        <v>3311.2125000000001</v>
      </c>
      <c r="L259" s="111" t="str">
        <f t="shared" si="14"/>
        <v>(3000, 4000]</v>
      </c>
      <c r="M259" s="112" t="s">
        <v>189</v>
      </c>
      <c r="N259" s="113">
        <v>0</v>
      </c>
      <c r="O259" s="110">
        <f t="shared" si="15"/>
        <v>1.2476567446764047E-5</v>
      </c>
      <c r="P259" s="114">
        <v>0</v>
      </c>
      <c r="Q259" s="114">
        <v>0</v>
      </c>
      <c r="R259" s="115">
        <v>0</v>
      </c>
      <c r="S259" s="110">
        <v>0</v>
      </c>
      <c r="T259" s="116">
        <f>_xlfn.LET(_xlpm.x, _xlfn.XLOOKUP(M259, $I$17:$J$17, I259:J259), IF(ISERROR(_xlpm.x), 0, _xlpm.x) * S259)/Overview!$B$8</f>
        <v>0</v>
      </c>
      <c r="U259" s="118">
        <v>0</v>
      </c>
      <c r="V259" s="110">
        <v>0</v>
      </c>
      <c r="W259" s="110">
        <v>6.9812901424183202E-4</v>
      </c>
      <c r="X259" s="157">
        <v>0</v>
      </c>
    </row>
    <row r="260" spans="1:25">
      <c r="A260" s="108">
        <v>4000</v>
      </c>
      <c r="B260" s="108">
        <v>5000</v>
      </c>
      <c r="C260" s="133">
        <v>0</v>
      </c>
      <c r="D260" s="133">
        <v>0</v>
      </c>
      <c r="E260" s="133">
        <v>0</v>
      </c>
      <c r="F260" s="133">
        <v>0</v>
      </c>
      <c r="G260" s="110">
        <v>0</v>
      </c>
      <c r="H260" s="110">
        <v>0</v>
      </c>
      <c r="I260" s="110" t="e">
        <v>#DIV/0!</v>
      </c>
      <c r="J260" s="110" t="e">
        <v>#DIV/0!</v>
      </c>
      <c r="L260" s="111" t="str">
        <f t="shared" si="14"/>
        <v>(4000, 5000]</v>
      </c>
      <c r="M260" s="112" t="s">
        <v>189</v>
      </c>
      <c r="N260" s="113">
        <v>0</v>
      </c>
      <c r="O260" s="110">
        <f t="shared" si="15"/>
        <v>0</v>
      </c>
      <c r="P260" s="114">
        <v>0</v>
      </c>
      <c r="Q260" s="114">
        <v>0</v>
      </c>
      <c r="R260" s="115">
        <v>0</v>
      </c>
      <c r="S260" s="110">
        <v>0</v>
      </c>
      <c r="T260" s="116">
        <f>_xlfn.LET(_xlpm.x, _xlfn.XLOOKUP(M260, $I$17:$J$17, I260:J260), IF(ISERROR(_xlpm.x), 0, _xlpm.x) * S260)/Overview!$B$8</f>
        <v>0</v>
      </c>
      <c r="U260" s="118">
        <v>0</v>
      </c>
      <c r="V260" s="110">
        <v>0</v>
      </c>
      <c r="W260" s="110">
        <v>4.5378385925719098E-4</v>
      </c>
      <c r="X260" s="157">
        <v>0</v>
      </c>
    </row>
    <row r="261" spans="1:25">
      <c r="A261" s="108">
        <v>5000</v>
      </c>
      <c r="B261" s="108">
        <v>6000</v>
      </c>
      <c r="C261" s="133">
        <v>0</v>
      </c>
      <c r="D261" s="133">
        <v>0</v>
      </c>
      <c r="E261" s="133">
        <v>0</v>
      </c>
      <c r="F261" s="133">
        <v>0</v>
      </c>
      <c r="G261" s="110">
        <v>0</v>
      </c>
      <c r="H261" s="110">
        <v>0</v>
      </c>
      <c r="I261" s="110" t="e">
        <v>#DIV/0!</v>
      </c>
      <c r="J261" s="110" t="e">
        <v>#DIV/0!</v>
      </c>
      <c r="L261" s="111" t="str">
        <f t="shared" si="14"/>
        <v>(5000, 6000]</v>
      </c>
      <c r="M261" s="112" t="s">
        <v>189</v>
      </c>
      <c r="N261" s="113">
        <v>0</v>
      </c>
      <c r="O261" s="110">
        <f t="shared" si="15"/>
        <v>0</v>
      </c>
      <c r="P261" s="114">
        <v>0</v>
      </c>
      <c r="Q261" s="114">
        <v>0</v>
      </c>
      <c r="R261" s="115">
        <v>0</v>
      </c>
      <c r="S261" s="110">
        <v>0</v>
      </c>
      <c r="T261" s="116">
        <f>_xlfn.LET(_xlpm.x, _xlfn.XLOOKUP(M261, $I$17:$J$17, I261:J261), IF(ISERROR(_xlpm.x), 0, _xlpm.x) * S261)/Overview!$B$8</f>
        <v>0</v>
      </c>
      <c r="U261" s="118">
        <v>0</v>
      </c>
      <c r="V261" s="110">
        <v>0</v>
      </c>
      <c r="W261" s="110">
        <v>1.6056967327562099E-4</v>
      </c>
      <c r="X261" s="157">
        <v>0</v>
      </c>
    </row>
    <row r="262" spans="1:25">
      <c r="A262" s="108">
        <v>6000</v>
      </c>
      <c r="B262" s="108">
        <v>7000</v>
      </c>
      <c r="C262" s="133">
        <v>0</v>
      </c>
      <c r="D262" s="133">
        <v>0</v>
      </c>
      <c r="E262" s="133">
        <v>0</v>
      </c>
      <c r="F262" s="133">
        <v>0</v>
      </c>
      <c r="G262" s="110">
        <v>0</v>
      </c>
      <c r="H262" s="110">
        <v>0</v>
      </c>
      <c r="I262" s="110" t="e">
        <v>#DIV/0!</v>
      </c>
      <c r="J262" s="110" t="e">
        <v>#DIV/0!</v>
      </c>
      <c r="L262" s="111" t="str">
        <f t="shared" si="14"/>
        <v>(6000, 7000]</v>
      </c>
      <c r="M262" s="112" t="s">
        <v>189</v>
      </c>
      <c r="N262" s="113">
        <v>0</v>
      </c>
      <c r="O262" s="110">
        <f t="shared" si="15"/>
        <v>0</v>
      </c>
      <c r="P262" s="114">
        <v>0</v>
      </c>
      <c r="Q262" s="114">
        <v>0</v>
      </c>
      <c r="R262" s="115">
        <v>0</v>
      </c>
      <c r="S262" s="110">
        <v>0</v>
      </c>
      <c r="T262" s="116">
        <f>_xlfn.LET(_xlpm.x, _xlfn.XLOOKUP(M262, $I$17:$J$17, I262:J262), IF(ISERROR(_xlpm.x), 0, _xlpm.x) * S262)/Overview!$B$8</f>
        <v>0</v>
      </c>
      <c r="U262" s="118">
        <v>0</v>
      </c>
      <c r="V262" s="110">
        <v>0</v>
      </c>
      <c r="W262" s="110">
        <v>1.3962580284836599E-4</v>
      </c>
      <c r="X262" s="157">
        <v>0</v>
      </c>
    </row>
    <row r="263" spans="1:25">
      <c r="A263" s="108">
        <v>7000</v>
      </c>
      <c r="B263" s="108">
        <v>8000</v>
      </c>
      <c r="C263" s="133">
        <v>0</v>
      </c>
      <c r="D263" s="133">
        <v>0</v>
      </c>
      <c r="E263" s="133">
        <v>0</v>
      </c>
      <c r="F263" s="133">
        <v>0</v>
      </c>
      <c r="G263" s="110">
        <v>0</v>
      </c>
      <c r="H263" s="110">
        <v>0</v>
      </c>
      <c r="I263" s="110" t="e">
        <v>#DIV/0!</v>
      </c>
      <c r="J263" s="110" t="e">
        <v>#DIV/0!</v>
      </c>
      <c r="L263" s="111" t="str">
        <f t="shared" si="14"/>
        <v>(7000, 8000]</v>
      </c>
      <c r="M263" s="112" t="s">
        <v>189</v>
      </c>
      <c r="N263" s="113">
        <v>0</v>
      </c>
      <c r="O263" s="110">
        <f t="shared" si="15"/>
        <v>0</v>
      </c>
      <c r="P263" s="114">
        <v>0</v>
      </c>
      <c r="Q263" s="114">
        <v>0</v>
      </c>
      <c r="R263" s="115">
        <v>0</v>
      </c>
      <c r="S263" s="110">
        <v>0</v>
      </c>
      <c r="T263" s="116">
        <f>_xlfn.LET(_xlpm.x, _xlfn.XLOOKUP(M263, $I$17:$J$17, I263:J263), IF(ISERROR(_xlpm.x), 0, _xlpm.x) * S263)/Overview!$B$8</f>
        <v>0</v>
      </c>
      <c r="U263" s="118">
        <v>0</v>
      </c>
      <c r="V263" s="110">
        <v>0</v>
      </c>
      <c r="W263" s="110">
        <v>1.32644512705948E-4</v>
      </c>
      <c r="X263" s="157">
        <v>0</v>
      </c>
    </row>
    <row r="264" spans="1:25">
      <c r="A264" s="108">
        <v>8000</v>
      </c>
      <c r="B264" s="108">
        <v>9000</v>
      </c>
      <c r="C264" s="133">
        <v>0</v>
      </c>
      <c r="D264" s="133">
        <v>0</v>
      </c>
      <c r="E264" s="133">
        <v>0</v>
      </c>
      <c r="F264" s="133">
        <v>0</v>
      </c>
      <c r="G264" s="110">
        <v>0</v>
      </c>
      <c r="H264" s="110">
        <v>0</v>
      </c>
      <c r="I264" s="110" t="e">
        <v>#DIV/0!</v>
      </c>
      <c r="J264" s="110" t="e">
        <v>#DIV/0!</v>
      </c>
      <c r="L264" s="111" t="str">
        <f t="shared" si="14"/>
        <v>(8000, 9000]</v>
      </c>
      <c r="M264" s="112" t="s">
        <v>189</v>
      </c>
      <c r="N264" s="113">
        <v>0</v>
      </c>
      <c r="O264" s="110">
        <f t="shared" si="15"/>
        <v>0</v>
      </c>
      <c r="P264" s="114">
        <v>0</v>
      </c>
      <c r="Q264" s="114">
        <v>0</v>
      </c>
      <c r="R264" s="115">
        <v>0</v>
      </c>
      <c r="S264" s="110">
        <v>0</v>
      </c>
      <c r="T264" s="116">
        <f>_xlfn.LET(_xlpm.x, _xlfn.XLOOKUP(M264, $I$17:$J$17, I264:J264), IF(ISERROR(_xlpm.x), 0, _xlpm.x) * S264)/Overview!$B$8</f>
        <v>0</v>
      </c>
      <c r="U264" s="118">
        <v>0</v>
      </c>
      <c r="V264" s="110">
        <v>0</v>
      </c>
      <c r="W264" s="110">
        <v>8.3775481709019804E-5</v>
      </c>
      <c r="X264" s="157">
        <v>0</v>
      </c>
    </row>
    <row r="265" spans="1:25">
      <c r="A265" s="108">
        <v>9000</v>
      </c>
      <c r="B265" s="108">
        <v>10000</v>
      </c>
      <c r="C265" s="133">
        <v>0</v>
      </c>
      <c r="D265" s="133">
        <v>0</v>
      </c>
      <c r="E265" s="133">
        <v>0</v>
      </c>
      <c r="F265" s="133">
        <v>0</v>
      </c>
      <c r="G265" s="110">
        <v>0</v>
      </c>
      <c r="H265" s="110">
        <v>0</v>
      </c>
      <c r="I265" s="110" t="e">
        <v>#DIV/0!</v>
      </c>
      <c r="J265" s="110" t="e">
        <v>#DIV/0!</v>
      </c>
      <c r="L265" s="111" t="str">
        <f t="shared" si="14"/>
        <v>(9000, 10000]</v>
      </c>
      <c r="M265" s="112" t="s">
        <v>189</v>
      </c>
      <c r="N265" s="113">
        <v>0</v>
      </c>
      <c r="O265" s="110">
        <f t="shared" si="15"/>
        <v>0</v>
      </c>
      <c r="P265" s="114">
        <v>0</v>
      </c>
      <c r="Q265" s="114">
        <v>0</v>
      </c>
      <c r="R265" s="115">
        <v>0</v>
      </c>
      <c r="S265" s="110">
        <v>0</v>
      </c>
      <c r="T265" s="116">
        <f>_xlfn.LET(_xlpm.x, _xlfn.XLOOKUP(M265, $I$17:$J$17, I265:J265), IF(ISERROR(_xlpm.x), 0, _xlpm.x) * S265)/Overview!$B$8</f>
        <v>0</v>
      </c>
      <c r="U265" s="118">
        <v>0</v>
      </c>
      <c r="V265" s="110">
        <v>0</v>
      </c>
      <c r="W265" s="110">
        <v>4.1887740854509902E-5</v>
      </c>
      <c r="X265" s="157">
        <v>0</v>
      </c>
    </row>
    <row r="266" spans="1:25">
      <c r="A266" s="108">
        <v>10000</v>
      </c>
      <c r="B266" s="108">
        <v>20000</v>
      </c>
      <c r="C266" s="133">
        <v>0</v>
      </c>
      <c r="D266" s="133">
        <v>0</v>
      </c>
      <c r="E266" s="133">
        <v>0</v>
      </c>
      <c r="F266" s="133">
        <v>0</v>
      </c>
      <c r="G266" s="110">
        <v>0</v>
      </c>
      <c r="H266" s="110">
        <v>0</v>
      </c>
      <c r="I266" s="110" t="e">
        <v>#DIV/0!</v>
      </c>
      <c r="J266" s="110" t="e">
        <v>#DIV/0!</v>
      </c>
      <c r="L266" s="111" t="str">
        <f t="shared" si="14"/>
        <v>(10000, 20000]</v>
      </c>
      <c r="M266" s="112" t="s">
        <v>189</v>
      </c>
      <c r="N266" s="113">
        <v>0</v>
      </c>
      <c r="O266" s="110">
        <f t="shared" si="15"/>
        <v>0</v>
      </c>
      <c r="P266" s="114">
        <v>0</v>
      </c>
      <c r="Q266" s="114">
        <v>0</v>
      </c>
      <c r="R266" s="115">
        <v>0</v>
      </c>
      <c r="S266" s="110">
        <v>0</v>
      </c>
      <c r="T266" s="116">
        <f>_xlfn.LET(_xlpm.x, _xlfn.XLOOKUP(M266, $I$17:$J$17, I266:J266), IF(ISERROR(_xlpm.x), 0, _xlpm.x) * S266)/Overview!$B$8</f>
        <v>0</v>
      </c>
      <c r="U266" s="118">
        <v>0</v>
      </c>
      <c r="V266" s="110">
        <v>0</v>
      </c>
      <c r="W266" s="110">
        <v>1.4660709299078501E-4</v>
      </c>
      <c r="X266" s="157">
        <v>0</v>
      </c>
    </row>
    <row r="267" spans="1:25">
      <c r="A267" s="108">
        <v>20000</v>
      </c>
      <c r="B267" s="108">
        <v>30000</v>
      </c>
      <c r="C267" s="133">
        <v>0</v>
      </c>
      <c r="D267" s="133">
        <v>0</v>
      </c>
      <c r="E267" s="133">
        <v>0</v>
      </c>
      <c r="F267" s="133">
        <v>0</v>
      </c>
      <c r="G267" s="110">
        <v>0</v>
      </c>
      <c r="H267" s="110">
        <v>0</v>
      </c>
      <c r="I267" s="110" t="e">
        <v>#DIV/0!</v>
      </c>
      <c r="J267" s="110" t="e">
        <v>#DIV/0!</v>
      </c>
      <c r="L267" s="111" t="str">
        <f t="shared" si="14"/>
        <v>(20000, 30000]</v>
      </c>
      <c r="M267" s="112" t="s">
        <v>189</v>
      </c>
      <c r="N267" s="113">
        <v>0</v>
      </c>
      <c r="O267" s="110">
        <f t="shared" si="15"/>
        <v>0</v>
      </c>
      <c r="P267" s="114">
        <v>0</v>
      </c>
      <c r="Q267" s="114">
        <v>0</v>
      </c>
      <c r="R267" s="115">
        <v>0</v>
      </c>
      <c r="S267" s="110">
        <v>0</v>
      </c>
      <c r="T267" s="116">
        <f>_xlfn.LET(_xlpm.x, _xlfn.XLOOKUP(M267, $I$17:$J$17, I267:J267), IF(ISERROR(_xlpm.x), 0, _xlpm.x) * S267)/Overview!$B$8</f>
        <v>0</v>
      </c>
      <c r="U267" s="118">
        <v>0</v>
      </c>
      <c r="V267" s="110">
        <v>0</v>
      </c>
      <c r="W267" s="110">
        <v>1.39625802848366E-5</v>
      </c>
      <c r="X267" s="157">
        <v>0</v>
      </c>
    </row>
    <row r="268" spans="1:25">
      <c r="A268" s="108">
        <v>30000</v>
      </c>
      <c r="B268" s="108">
        <v>40000</v>
      </c>
      <c r="C268" s="133">
        <v>0</v>
      </c>
      <c r="D268" s="133">
        <v>0</v>
      </c>
      <c r="E268" s="133">
        <v>0</v>
      </c>
      <c r="F268" s="133">
        <v>0</v>
      </c>
      <c r="G268" s="110">
        <v>0</v>
      </c>
      <c r="H268" s="110">
        <v>0</v>
      </c>
      <c r="I268" s="108" t="e">
        <v>#DIV/0!</v>
      </c>
      <c r="J268" s="108" t="e">
        <v>#DIV/0!</v>
      </c>
      <c r="L268" s="111" t="str">
        <f t="shared" si="14"/>
        <v>(30000, 40000]</v>
      </c>
      <c r="M268" s="112" t="s">
        <v>189</v>
      </c>
      <c r="N268" s="113">
        <v>0</v>
      </c>
      <c r="O268" s="110">
        <f t="shared" si="15"/>
        <v>0</v>
      </c>
      <c r="P268" s="114">
        <v>0</v>
      </c>
      <c r="Q268" s="114">
        <v>0</v>
      </c>
      <c r="R268" s="115">
        <v>0</v>
      </c>
      <c r="S268" s="110">
        <v>0</v>
      </c>
      <c r="T268" s="116">
        <f>_xlfn.LET(_xlpm.x, _xlfn.XLOOKUP(M268, $I$17:$J$17, I268:J268), IF(ISERROR(_xlpm.x), 0, _xlpm.x) * S268)/Overview!$B$8</f>
        <v>0</v>
      </c>
      <c r="U268" s="118">
        <v>0</v>
      </c>
      <c r="V268" s="110">
        <v>0</v>
      </c>
      <c r="W268" s="110"/>
      <c r="X268" s="157">
        <v>0</v>
      </c>
    </row>
    <row r="269" spans="1:25">
      <c r="A269" s="1"/>
      <c r="B269" s="1"/>
      <c r="L269" s="119"/>
    </row>
    <row r="270" spans="1: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L270" s="38"/>
    </row>
    <row r="271" spans="1:25" s="127" customFormat="1">
      <c r="A271" s="188" t="s">
        <v>263</v>
      </c>
      <c r="B271" s="188"/>
      <c r="C271" s="188"/>
      <c r="D271" s="188"/>
      <c r="E271" s="188"/>
      <c r="F271" s="188"/>
      <c r="G271" s="123"/>
      <c r="H271" s="123"/>
      <c r="I271" s="123"/>
      <c r="J271" s="123"/>
      <c r="K271" s="124"/>
      <c r="L271" s="125"/>
      <c r="M271" s="124"/>
      <c r="N271" s="126"/>
      <c r="O271" s="126"/>
      <c r="P271" s="124"/>
      <c r="Q271" s="124"/>
      <c r="R271" s="124"/>
      <c r="S271" s="124"/>
      <c r="T271" s="124"/>
      <c r="U271" s="124"/>
      <c r="V271" s="126"/>
      <c r="W271" s="126"/>
      <c r="X271" s="162"/>
      <c r="Y271" s="124"/>
    </row>
    <row r="272" spans="1:25">
      <c r="B272" s="128"/>
      <c r="N272" s="122"/>
      <c r="O272" s="37"/>
    </row>
    <row r="273" spans="1:25">
      <c r="B273" s="128"/>
      <c r="N273" s="122"/>
      <c r="O273" s="37"/>
      <c r="W273" s="144"/>
    </row>
    <row r="274" spans="1:25">
      <c r="A274" s="181" t="s">
        <v>172</v>
      </c>
      <c r="B274" s="181" t="s">
        <v>173</v>
      </c>
      <c r="C274" s="189" t="s">
        <v>174</v>
      </c>
      <c r="D274" s="190"/>
      <c r="E274" s="189" t="s">
        <v>175</v>
      </c>
      <c r="F274" s="190"/>
      <c r="G274" s="189" t="s">
        <v>176</v>
      </c>
      <c r="H274" s="190"/>
      <c r="I274" s="186" t="s">
        <v>298</v>
      </c>
      <c r="J274" s="186"/>
      <c r="L274" s="186" t="s">
        <v>178</v>
      </c>
      <c r="M274" s="186" t="s">
        <v>300</v>
      </c>
      <c r="N274" s="186" t="s">
        <v>182</v>
      </c>
      <c r="O274" s="186" t="s">
        <v>183</v>
      </c>
      <c r="P274" s="186" t="s">
        <v>184</v>
      </c>
      <c r="Q274" s="186" t="s">
        <v>185</v>
      </c>
      <c r="R274" s="186" t="s">
        <v>186</v>
      </c>
      <c r="S274" s="186" t="s">
        <v>187</v>
      </c>
      <c r="T274" s="186" t="s">
        <v>177</v>
      </c>
      <c r="V274" s="187" t="s">
        <v>302</v>
      </c>
      <c r="W274" s="187" t="s">
        <v>303</v>
      </c>
      <c r="X274" s="185" t="s">
        <v>304</v>
      </c>
      <c r="Y274" s="121"/>
    </row>
    <row r="275" spans="1:25">
      <c r="A275" s="182"/>
      <c r="B275" s="182"/>
      <c r="C275" s="45" t="s">
        <v>180</v>
      </c>
      <c r="D275" s="45" t="s">
        <v>181</v>
      </c>
      <c r="E275" s="45" t="s">
        <v>180</v>
      </c>
      <c r="F275" s="45" t="s">
        <v>181</v>
      </c>
      <c r="G275" s="45" t="s">
        <v>180</v>
      </c>
      <c r="H275" s="45" t="s">
        <v>181</v>
      </c>
      <c r="I275" s="45" t="s">
        <v>180</v>
      </c>
      <c r="J275" s="45" t="s">
        <v>181</v>
      </c>
      <c r="L275" s="186"/>
      <c r="M275" s="186"/>
      <c r="N275" s="186"/>
      <c r="O275" s="186"/>
      <c r="P275" s="186"/>
      <c r="Q275" s="186"/>
      <c r="R275" s="186"/>
      <c r="S275" s="186"/>
      <c r="T275" s="186"/>
      <c r="V275" s="187"/>
      <c r="W275" s="187"/>
      <c r="X275" s="185"/>
      <c r="Y275" s="121"/>
    </row>
    <row r="276" spans="1:25">
      <c r="A276" s="108">
        <v>-1</v>
      </c>
      <c r="B276" s="108">
        <v>0</v>
      </c>
      <c r="C276" s="109" cm="1">
        <f t="array" ref="C276:C332">工作表1!D182:D238</f>
        <v>4205</v>
      </c>
      <c r="D276" s="109" cm="1">
        <f t="array" ref="D276:D332">工作表1!I182:I238</f>
        <v>131162</v>
      </c>
      <c r="E276" s="109" cm="1">
        <f t="array" ref="E276:E332">工作表1!F182:F238</f>
        <v>0</v>
      </c>
      <c r="F276" s="109" cm="1">
        <f t="array" ref="F276:F332">工作表1!K182:K238</f>
        <v>0</v>
      </c>
      <c r="G276" s="110" cm="1">
        <f t="array" ref="G276:G332">_xlfn.LET(_xlpm.x, C276:C332, _xlpm.x/SUM(_xlpm.x))</f>
        <v>1.3115991528410703E-2</v>
      </c>
      <c r="H276" s="110" cm="1">
        <f t="array" ref="H276:H332">_xlfn.LET(_xlpm.x, D276:D332, _xlpm.x/SUM(_xlpm.x))</f>
        <v>1.3120817215578161E-2</v>
      </c>
      <c r="I276" s="156" cm="1">
        <f t="array" ref="I276:I332">E276:E332/C276:C332/$B$3</f>
        <v>0</v>
      </c>
      <c r="J276" s="156" cm="1">
        <f t="array" ref="J276:J332">F276:F332/D276:D332/$B$3</f>
        <v>0</v>
      </c>
      <c r="L276" s="111" t="str">
        <f>"("&amp;$A276&amp;", "&amp;$B276&amp;"]"</f>
        <v>(-1, 0]</v>
      </c>
      <c r="M276" s="112" t="s">
        <v>31</v>
      </c>
      <c r="N276" s="113">
        <v>0</v>
      </c>
      <c r="O276" s="110">
        <f t="shared" ref="O276:O307" si="16">_xlfn.SINGLE(_xlfn.XLOOKUP(M276, $G$147:$H$147, G276:H276))</f>
        <v>1.3115991528410703E-2</v>
      </c>
      <c r="P276" s="114" cm="1">
        <f t="array" ref="P276:P332">O276:O332*N276:N332</f>
        <v>0</v>
      </c>
      <c r="Q276" s="114" cm="1">
        <f t="array" ref="Q276:Q332">_xlfn.LET(_xlpm.x,_xlfn.ANCHORARRAY( P276), _xlpm.x/SUM(_xlpm.x))</f>
        <v>0</v>
      </c>
      <c r="R276" s="115">
        <v>0</v>
      </c>
      <c r="S276" s="110" cm="1">
        <f t="array" ref="S276:S332">_xlfn.LET(_xlpm.x, R276:R332, _xlpm.x/SUM(_xlpm.x))</f>
        <v>0</v>
      </c>
      <c r="T276" s="116">
        <f>_xlfn.LET(_xlpm.x, _xlfn.XLOOKUP(M276, $I$17:$J$17, I276:J276), IF(ISERROR(_xlpm.x), 0, _xlpm.x) * S276)/Overview!$B$9</f>
        <v>0</v>
      </c>
      <c r="U276" s="118"/>
      <c r="V276" s="110" cm="1">
        <f t="array" ref="V276:V332">_xlfn.LET(_xlpm.x, R276:R332, _xlpm.x/SUM(_xlpm.x))</f>
        <v>0</v>
      </c>
      <c r="W276" s="110">
        <v>0</v>
      </c>
      <c r="X276" s="163" cm="1">
        <f t="array" ref="X276:X332">_xlfn.LET(_xlpm.x, ROUND(W276:W332/_xlfn.ANCHORARRAY(V276), 2), IFERROR(_xlpm.x, 0))</f>
        <v>0</v>
      </c>
    </row>
    <row r="277" spans="1:25" ht="15.6" customHeight="1">
      <c r="A277" s="108">
        <v>0</v>
      </c>
      <c r="B277" s="108">
        <v>1</v>
      </c>
      <c r="C277" s="109">
        <v>2811</v>
      </c>
      <c r="D277" s="109">
        <v>73173</v>
      </c>
      <c r="E277" s="109">
        <v>815625</v>
      </c>
      <c r="F277" s="109">
        <v>19651025</v>
      </c>
      <c r="G277" s="110">
        <v>8.7679077732134344E-3</v>
      </c>
      <c r="H277" s="110">
        <v>7.319875864316653E-3</v>
      </c>
      <c r="I277" s="110">
        <v>0.58030949839914625</v>
      </c>
      <c r="J277" s="110">
        <v>0.53711136621431399</v>
      </c>
      <c r="L277" s="111" t="str">
        <f t="shared" ref="L277:L332" si="17">"("&amp;$A277&amp;", "&amp;$B277&amp;"]"</f>
        <v>(0, 1]</v>
      </c>
      <c r="M277" s="112" t="s">
        <v>31</v>
      </c>
      <c r="N277" s="113">
        <v>0</v>
      </c>
      <c r="O277" s="110">
        <f t="shared" si="16"/>
        <v>8.7679077732134344E-3</v>
      </c>
      <c r="P277" s="114">
        <v>0</v>
      </c>
      <c r="Q277" s="114">
        <v>0</v>
      </c>
      <c r="R277" s="115">
        <v>0</v>
      </c>
      <c r="S277" s="110">
        <v>0</v>
      </c>
      <c r="T277" s="116">
        <f>_xlfn.LET(_xlpm.x, _xlfn.XLOOKUP(M277, $I$17:$J$17, I277:J277), IF(ISERROR(_xlpm.x), 0, _xlpm.x) * S277)/Overview!$B$9</f>
        <v>0</v>
      </c>
      <c r="U277" s="118"/>
      <c r="V277" s="110">
        <v>0</v>
      </c>
      <c r="W277" s="110">
        <v>0</v>
      </c>
      <c r="X277" s="163">
        <v>0</v>
      </c>
    </row>
    <row r="278" spans="1:25">
      <c r="A278" s="108">
        <v>1</v>
      </c>
      <c r="B278" s="108">
        <v>2</v>
      </c>
      <c r="C278" s="109">
        <v>2647</v>
      </c>
      <c r="D278" s="109">
        <v>43225</v>
      </c>
      <c r="E278" s="109">
        <v>2113325</v>
      </c>
      <c r="F278" s="109">
        <v>33493525</v>
      </c>
      <c r="G278" s="110">
        <v>8.2563685078961072E-3</v>
      </c>
      <c r="H278" s="110">
        <v>4.3240216232092073E-3</v>
      </c>
      <c r="I278" s="110">
        <v>1.5967699282206271</v>
      </c>
      <c r="J278" s="110">
        <v>1.5497293233082707</v>
      </c>
      <c r="L278" s="111" t="str">
        <f t="shared" si="17"/>
        <v>(1, 2]</v>
      </c>
      <c r="M278" s="112" t="s">
        <v>31</v>
      </c>
      <c r="N278" s="113">
        <v>0</v>
      </c>
      <c r="O278" s="110">
        <f t="shared" si="16"/>
        <v>8.2563685078961072E-3</v>
      </c>
      <c r="P278" s="114">
        <v>0</v>
      </c>
      <c r="Q278" s="114">
        <v>0</v>
      </c>
      <c r="R278" s="115">
        <v>0</v>
      </c>
      <c r="S278" s="110">
        <v>0</v>
      </c>
      <c r="T278" s="116">
        <f>_xlfn.LET(_xlpm.x, _xlfn.XLOOKUP(M278, $I$17:$J$17, I278:J278), IF(ISERROR(_xlpm.x), 0, _xlpm.x) * S278)/Overview!$B$9</f>
        <v>0</v>
      </c>
      <c r="U278" s="118"/>
      <c r="V278" s="110">
        <v>0</v>
      </c>
      <c r="W278" s="110">
        <v>0</v>
      </c>
      <c r="X278" s="163">
        <v>0</v>
      </c>
    </row>
    <row r="279" spans="1:25">
      <c r="A279" s="108">
        <v>2</v>
      </c>
      <c r="B279" s="108">
        <v>3</v>
      </c>
      <c r="C279" s="109">
        <v>2552</v>
      </c>
      <c r="D279" s="109">
        <v>21132</v>
      </c>
      <c r="E279" s="109">
        <v>3346950</v>
      </c>
      <c r="F279" s="109">
        <v>26722300</v>
      </c>
      <c r="G279" s="110">
        <v>7.9600500310354622E-3</v>
      </c>
      <c r="H279" s="110">
        <v>2.1139438968573042E-3</v>
      </c>
      <c r="I279" s="110">
        <v>2.6230015673981191</v>
      </c>
      <c r="J279" s="110">
        <v>2.5290838538709068</v>
      </c>
      <c r="L279" s="111" t="str">
        <f t="shared" si="17"/>
        <v>(2, 3]</v>
      </c>
      <c r="M279" s="112" t="s">
        <v>31</v>
      </c>
      <c r="N279" s="113">
        <v>0</v>
      </c>
      <c r="O279" s="110">
        <f t="shared" si="16"/>
        <v>7.9600500310354622E-3</v>
      </c>
      <c r="P279" s="114">
        <v>0</v>
      </c>
      <c r="Q279" s="114">
        <v>0</v>
      </c>
      <c r="R279" s="115">
        <v>0</v>
      </c>
      <c r="S279" s="110">
        <v>0</v>
      </c>
      <c r="T279" s="116">
        <f>_xlfn.LET(_xlpm.x, _xlfn.XLOOKUP(M279, $I$17:$J$17, I279:J279), IF(ISERROR(_xlpm.x), 0, _xlpm.x) * S279)/Overview!$B$9</f>
        <v>0</v>
      </c>
      <c r="U279" s="118"/>
      <c r="V279" s="110">
        <v>0</v>
      </c>
      <c r="W279" s="110">
        <v>0</v>
      </c>
      <c r="X279" s="163">
        <v>0</v>
      </c>
    </row>
    <row r="280" spans="1:25">
      <c r="A280" s="108">
        <v>3</v>
      </c>
      <c r="B280" s="108">
        <v>4</v>
      </c>
      <c r="C280" s="109">
        <v>2563</v>
      </c>
      <c r="D280" s="109">
        <v>10547</v>
      </c>
      <c r="E280" s="109">
        <v>4638725</v>
      </c>
      <c r="F280" s="109">
        <v>18599650</v>
      </c>
      <c r="G280" s="110">
        <v>7.9943605915140624E-3</v>
      </c>
      <c r="H280" s="110">
        <v>1.0550712795832854E-3</v>
      </c>
      <c r="I280" s="110">
        <v>3.6197619976589936</v>
      </c>
      <c r="J280" s="110">
        <v>3.527002939224424</v>
      </c>
      <c r="L280" s="111" t="str">
        <f t="shared" si="17"/>
        <v>(3, 4]</v>
      </c>
      <c r="M280" s="112" t="s">
        <v>31</v>
      </c>
      <c r="N280" s="113">
        <v>0</v>
      </c>
      <c r="O280" s="110">
        <f t="shared" si="16"/>
        <v>7.9943605915140624E-3</v>
      </c>
      <c r="P280" s="114">
        <v>0</v>
      </c>
      <c r="Q280" s="114">
        <v>0</v>
      </c>
      <c r="R280" s="115">
        <v>0</v>
      </c>
      <c r="S280" s="110">
        <v>0</v>
      </c>
      <c r="T280" s="116">
        <f>_xlfn.LET(_xlpm.x, _xlfn.XLOOKUP(M280, $I$17:$J$17, I280:J280), IF(ISERROR(_xlpm.x), 0, _xlpm.x) * S280)/Overview!$B$9</f>
        <v>0</v>
      </c>
      <c r="U280" s="118"/>
      <c r="V280" s="110">
        <v>0</v>
      </c>
      <c r="W280" s="110">
        <v>0</v>
      </c>
      <c r="X280" s="163">
        <v>0</v>
      </c>
    </row>
    <row r="281" spans="1:25">
      <c r="A281" s="108">
        <v>4</v>
      </c>
      <c r="B281" s="108">
        <v>5</v>
      </c>
      <c r="C281" s="109">
        <v>2447</v>
      </c>
      <c r="D281" s="109">
        <v>12615</v>
      </c>
      <c r="E281" s="109">
        <v>5660150</v>
      </c>
      <c r="F281" s="109">
        <v>30200275</v>
      </c>
      <c r="G281" s="110">
        <v>7.6325401355579053E-3</v>
      </c>
      <c r="H281" s="110">
        <v>1.2619440781210908E-3</v>
      </c>
      <c r="I281" s="110">
        <v>4.6261953412341645</v>
      </c>
      <c r="J281" s="110">
        <v>4.7879944510503361</v>
      </c>
      <c r="L281" s="111" t="str">
        <f t="shared" si="17"/>
        <v>(4, 5]</v>
      </c>
      <c r="M281" s="112" t="s">
        <v>31</v>
      </c>
      <c r="N281" s="113">
        <v>0</v>
      </c>
      <c r="O281" s="110">
        <f t="shared" si="16"/>
        <v>7.6325401355579053E-3</v>
      </c>
      <c r="P281" s="114">
        <v>0</v>
      </c>
      <c r="Q281" s="114">
        <v>0</v>
      </c>
      <c r="R281" s="115">
        <v>0</v>
      </c>
      <c r="S281" s="110">
        <v>0</v>
      </c>
      <c r="T281" s="116">
        <f>_xlfn.LET(_xlpm.x, _xlfn.XLOOKUP(M281, $I$17:$J$17, I281:J281), IF(ISERROR(_xlpm.x), 0, _xlpm.x) * S281)/Overview!$B$9</f>
        <v>0</v>
      </c>
      <c r="U281" s="118"/>
      <c r="V281" s="110">
        <v>0</v>
      </c>
      <c r="W281" s="110">
        <v>0</v>
      </c>
      <c r="X281" s="163">
        <v>0</v>
      </c>
    </row>
    <row r="282" spans="1:25">
      <c r="A282" s="108">
        <v>5</v>
      </c>
      <c r="B282" s="108">
        <v>6</v>
      </c>
      <c r="C282" s="109">
        <v>2676</v>
      </c>
      <c r="D282" s="109">
        <v>6296</v>
      </c>
      <c r="E282" s="109">
        <v>7530975</v>
      </c>
      <c r="F282" s="109">
        <v>17354200</v>
      </c>
      <c r="G282" s="110">
        <v>8.3468236218851473E-3</v>
      </c>
      <c r="H282" s="110">
        <v>6.2982163423308665E-4</v>
      </c>
      <c r="I282" s="110">
        <v>5.6285313901345289</v>
      </c>
      <c r="J282" s="110">
        <v>5.51277001270648</v>
      </c>
      <c r="L282" s="111" t="str">
        <f t="shared" si="17"/>
        <v>(5, 6]</v>
      </c>
      <c r="M282" s="112" t="s">
        <v>31</v>
      </c>
      <c r="N282" s="113">
        <v>0</v>
      </c>
      <c r="O282" s="110">
        <f t="shared" si="16"/>
        <v>8.3468236218851473E-3</v>
      </c>
      <c r="P282" s="114">
        <v>0</v>
      </c>
      <c r="Q282" s="114">
        <v>0</v>
      </c>
      <c r="R282" s="115">
        <v>0</v>
      </c>
      <c r="S282" s="110">
        <v>0</v>
      </c>
      <c r="T282" s="116">
        <f>_xlfn.LET(_xlpm.x, _xlfn.XLOOKUP(M282, $I$17:$J$17, I282:J282), IF(ISERROR(_xlpm.x), 0, _xlpm.x) * S282)/Overview!$B$9</f>
        <v>0</v>
      </c>
      <c r="U282" s="118"/>
      <c r="V282" s="110">
        <v>0</v>
      </c>
      <c r="W282" s="110">
        <v>0</v>
      </c>
      <c r="X282" s="163">
        <v>0</v>
      </c>
    </row>
    <row r="283" spans="1:25">
      <c r="A283" s="108">
        <v>6</v>
      </c>
      <c r="B283" s="108">
        <v>7</v>
      </c>
      <c r="C283" s="109">
        <v>2462</v>
      </c>
      <c r="D283" s="109">
        <v>13107</v>
      </c>
      <c r="E283" s="109">
        <v>8094775</v>
      </c>
      <c r="F283" s="109">
        <v>42029525</v>
      </c>
      <c r="G283" s="110">
        <v>7.6793272634832705E-3</v>
      </c>
      <c r="H283" s="110">
        <v>1.3111613976958493E-3</v>
      </c>
      <c r="I283" s="110">
        <v>6.5757717303005681</v>
      </c>
      <c r="J283" s="110">
        <v>6.4132944228274962</v>
      </c>
      <c r="L283" s="111" t="str">
        <f t="shared" si="17"/>
        <v>(6, 7]</v>
      </c>
      <c r="M283" s="112" t="s">
        <v>31</v>
      </c>
      <c r="N283" s="113">
        <v>0</v>
      </c>
      <c r="O283" s="110">
        <f t="shared" si="16"/>
        <v>7.6793272634832705E-3</v>
      </c>
      <c r="P283" s="114">
        <v>0</v>
      </c>
      <c r="Q283" s="114">
        <v>0</v>
      </c>
      <c r="R283" s="115">
        <v>0</v>
      </c>
      <c r="S283" s="110">
        <v>0</v>
      </c>
      <c r="T283" s="116">
        <f>_xlfn.LET(_xlpm.x, _xlfn.XLOOKUP(M283, $I$17:$J$17, I283:J283), IF(ISERROR(_xlpm.x), 0, _xlpm.x) * S283)/Overview!$B$9</f>
        <v>0</v>
      </c>
      <c r="U283" s="118"/>
      <c r="V283" s="110">
        <v>0</v>
      </c>
      <c r="W283" s="110">
        <v>0</v>
      </c>
      <c r="X283" s="163">
        <v>0</v>
      </c>
    </row>
    <row r="284" spans="1:25">
      <c r="A284" s="108">
        <v>7</v>
      </c>
      <c r="B284" s="108">
        <v>8</v>
      </c>
      <c r="C284" s="109">
        <v>2864</v>
      </c>
      <c r="D284" s="109">
        <v>8687</v>
      </c>
      <c r="E284" s="109">
        <v>10886025</v>
      </c>
      <c r="F284" s="109">
        <v>33753050</v>
      </c>
      <c r="G284" s="110">
        <v>8.933222291883057E-3</v>
      </c>
      <c r="H284" s="110">
        <v>8.6900580314212567E-4</v>
      </c>
      <c r="I284" s="110">
        <v>7.6019727653631293</v>
      </c>
      <c r="J284" s="110">
        <v>7.7709335789110163</v>
      </c>
      <c r="L284" s="111" t="str">
        <f t="shared" si="17"/>
        <v>(7, 8]</v>
      </c>
      <c r="M284" s="112" t="s">
        <v>31</v>
      </c>
      <c r="N284" s="113">
        <v>0</v>
      </c>
      <c r="O284" s="110">
        <f t="shared" si="16"/>
        <v>8.933222291883057E-3</v>
      </c>
      <c r="P284" s="114">
        <v>0</v>
      </c>
      <c r="Q284" s="114">
        <v>0</v>
      </c>
      <c r="R284" s="115">
        <v>0</v>
      </c>
      <c r="S284" s="110">
        <v>0</v>
      </c>
      <c r="T284" s="116">
        <f>_xlfn.LET(_xlpm.x, _xlfn.XLOOKUP(M284, $I$17:$J$17, I284:J284), IF(ISERROR(_xlpm.x), 0, _xlpm.x) * S284)/Overview!$B$9</f>
        <v>0</v>
      </c>
      <c r="U284" s="118"/>
      <c r="V284" s="110">
        <v>0</v>
      </c>
      <c r="W284" s="110">
        <v>0</v>
      </c>
      <c r="X284" s="163">
        <v>0</v>
      </c>
    </row>
    <row r="285" spans="1:25">
      <c r="A285" s="108">
        <v>8</v>
      </c>
      <c r="B285" s="108">
        <v>9</v>
      </c>
      <c r="C285" s="109">
        <v>2615</v>
      </c>
      <c r="D285" s="109">
        <v>4439</v>
      </c>
      <c r="E285" s="109">
        <v>11266650</v>
      </c>
      <c r="F285" s="109">
        <v>18904675</v>
      </c>
      <c r="G285" s="110">
        <v>8.1565559683219949E-3</v>
      </c>
      <c r="H285" s="110">
        <v>4.4405626339909016E-4</v>
      </c>
      <c r="I285" s="110">
        <v>8.6169407265774378</v>
      </c>
      <c r="J285" s="110">
        <v>8.5175377337238114</v>
      </c>
      <c r="L285" s="111" t="str">
        <f t="shared" si="17"/>
        <v>(8, 9]</v>
      </c>
      <c r="M285" s="112" t="s">
        <v>31</v>
      </c>
      <c r="N285" s="113">
        <v>0</v>
      </c>
      <c r="O285" s="110">
        <f t="shared" si="16"/>
        <v>8.1565559683219949E-3</v>
      </c>
      <c r="P285" s="114">
        <v>0</v>
      </c>
      <c r="Q285" s="114">
        <v>0</v>
      </c>
      <c r="R285" s="115">
        <v>0</v>
      </c>
      <c r="S285" s="110">
        <v>0</v>
      </c>
      <c r="T285" s="116">
        <f>_xlfn.LET(_xlpm.x, _xlfn.XLOOKUP(M285, $I$17:$J$17, I285:J285), IF(ISERROR(_xlpm.x), 0, _xlpm.x) * S285)/Overview!$B$9</f>
        <v>0</v>
      </c>
      <c r="U285" s="119"/>
      <c r="V285" s="110">
        <v>0</v>
      </c>
      <c r="W285" s="110">
        <v>0</v>
      </c>
      <c r="X285" s="163">
        <v>0</v>
      </c>
    </row>
    <row r="286" spans="1:25">
      <c r="A286" s="108">
        <v>9</v>
      </c>
      <c r="B286" s="108">
        <v>10</v>
      </c>
      <c r="C286" s="109">
        <v>2880</v>
      </c>
      <c r="D286" s="109">
        <v>13455</v>
      </c>
      <c r="E286" s="109">
        <v>13821675</v>
      </c>
      <c r="F286" s="109">
        <v>66713475</v>
      </c>
      <c r="G286" s="110">
        <v>8.9831285616701131E-3</v>
      </c>
      <c r="H286" s="110">
        <v>1.3459736481267759E-3</v>
      </c>
      <c r="I286" s="110">
        <v>9.598385416666666</v>
      </c>
      <c r="J286" s="110">
        <v>9.9165328874024521</v>
      </c>
      <c r="L286" s="111" t="str">
        <f t="shared" si="17"/>
        <v>(9, 10]</v>
      </c>
      <c r="M286" s="112" t="s">
        <v>31</v>
      </c>
      <c r="N286" s="113">
        <v>0</v>
      </c>
      <c r="O286" s="110">
        <f t="shared" si="16"/>
        <v>8.9831285616701131E-3</v>
      </c>
      <c r="P286" s="114">
        <v>0</v>
      </c>
      <c r="Q286" s="114">
        <v>0</v>
      </c>
      <c r="R286" s="115">
        <v>0</v>
      </c>
      <c r="S286" s="110">
        <v>0</v>
      </c>
      <c r="T286" s="116">
        <f>_xlfn.LET(_xlpm.x, _xlfn.XLOOKUP(M286, $I$17:$J$17, I286:J286), IF(ISERROR(_xlpm.x), 0, _xlpm.x) * S286)/Overview!$B$9</f>
        <v>0</v>
      </c>
      <c r="U286" s="118"/>
      <c r="V286" s="110">
        <v>0</v>
      </c>
      <c r="W286" s="110">
        <v>0</v>
      </c>
      <c r="X286" s="163">
        <v>0</v>
      </c>
    </row>
    <row r="287" spans="1:25">
      <c r="A287" s="108">
        <v>10</v>
      </c>
      <c r="B287" s="108">
        <v>15</v>
      </c>
      <c r="C287" s="109">
        <v>13720</v>
      </c>
      <c r="D287" s="109">
        <v>50149</v>
      </c>
      <c r="E287" s="109">
        <v>86354725</v>
      </c>
      <c r="F287" s="109">
        <v>314993675</v>
      </c>
      <c r="G287" s="110">
        <v>4.279462634240068E-2</v>
      </c>
      <c r="H287" s="110">
        <v>5.0166653645417822E-3</v>
      </c>
      <c r="I287" s="110">
        <v>12.588152332361517</v>
      </c>
      <c r="J287" s="110">
        <v>12.562311312289378</v>
      </c>
      <c r="L287" s="111" t="str">
        <f t="shared" si="17"/>
        <v>(10, 15]</v>
      </c>
      <c r="M287" s="112" t="s">
        <v>31</v>
      </c>
      <c r="N287" s="113">
        <v>0</v>
      </c>
      <c r="O287" s="110">
        <f t="shared" si="16"/>
        <v>4.279462634240068E-2</v>
      </c>
      <c r="P287" s="114">
        <v>0</v>
      </c>
      <c r="Q287" s="114">
        <v>0</v>
      </c>
      <c r="R287" s="115">
        <v>0</v>
      </c>
      <c r="S287" s="110">
        <v>0</v>
      </c>
      <c r="T287" s="116">
        <f>_xlfn.LET(_xlpm.x, _xlfn.XLOOKUP(M287, $I$17:$J$17, I287:J287), IF(ISERROR(_xlpm.x), 0, _xlpm.x) * S287)/Overview!$B$9</f>
        <v>0</v>
      </c>
      <c r="U287" s="118"/>
      <c r="V287" s="110">
        <v>0</v>
      </c>
      <c r="W287" s="110">
        <v>0</v>
      </c>
      <c r="X287" s="163">
        <v>0</v>
      </c>
    </row>
    <row r="288" spans="1:25">
      <c r="A288" s="108">
        <v>15</v>
      </c>
      <c r="B288" s="108">
        <v>20</v>
      </c>
      <c r="C288" s="109">
        <v>14035</v>
      </c>
      <c r="D288" s="109">
        <v>49457</v>
      </c>
      <c r="E288" s="109">
        <v>123464775</v>
      </c>
      <c r="F288" s="109">
        <v>449108175</v>
      </c>
      <c r="G288" s="110">
        <v>4.377715602883335E-2</v>
      </c>
      <c r="H288" s="110">
        <v>4.9474410044894794E-3</v>
      </c>
      <c r="I288" s="110">
        <v>17.593840399002492</v>
      </c>
      <c r="J288" s="110">
        <v>18.161561558525587</v>
      </c>
      <c r="L288" s="111" t="str">
        <f t="shared" si="17"/>
        <v>(15, 20]</v>
      </c>
      <c r="M288" s="112" t="s">
        <v>31</v>
      </c>
      <c r="N288" s="113">
        <v>0</v>
      </c>
      <c r="O288" s="110">
        <f t="shared" si="16"/>
        <v>4.377715602883335E-2</v>
      </c>
      <c r="P288" s="114">
        <v>0</v>
      </c>
      <c r="Q288" s="114">
        <v>0</v>
      </c>
      <c r="R288" s="115">
        <v>0</v>
      </c>
      <c r="S288" s="110">
        <v>0</v>
      </c>
      <c r="T288" s="116">
        <f>_xlfn.LET(_xlpm.x, _xlfn.XLOOKUP(M288, $I$17:$J$17, I288:J288), IF(ISERROR(_xlpm.x), 0, _xlpm.x) * S288)/Overview!$B$9</f>
        <v>0</v>
      </c>
      <c r="U288" s="118"/>
      <c r="V288" s="110">
        <v>0</v>
      </c>
      <c r="W288" s="110">
        <v>0</v>
      </c>
      <c r="X288" s="163">
        <v>0</v>
      </c>
    </row>
    <row r="289" spans="1:24">
      <c r="A289" s="108">
        <v>20</v>
      </c>
      <c r="B289" s="108">
        <v>25</v>
      </c>
      <c r="C289" s="109">
        <v>13635</v>
      </c>
      <c r="D289" s="109">
        <v>49873</v>
      </c>
      <c r="E289" s="109">
        <v>153879800</v>
      </c>
      <c r="F289" s="109">
        <v>578511975</v>
      </c>
      <c r="G289" s="110">
        <v>4.2529499284156939E-2</v>
      </c>
      <c r="H289" s="110">
        <v>4.9890556486827716E-3</v>
      </c>
      <c r="I289" s="110">
        <v>22.571294462779608</v>
      </c>
      <c r="J289" s="110">
        <v>23.199405489944461</v>
      </c>
      <c r="L289" s="111" t="str">
        <f t="shared" si="17"/>
        <v>(20, 25]</v>
      </c>
      <c r="M289" s="112" t="s">
        <v>31</v>
      </c>
      <c r="N289" s="113">
        <v>0</v>
      </c>
      <c r="O289" s="110">
        <f t="shared" si="16"/>
        <v>4.2529499284156939E-2</v>
      </c>
      <c r="P289" s="114">
        <v>0</v>
      </c>
      <c r="Q289" s="114">
        <v>0</v>
      </c>
      <c r="R289" s="115">
        <v>0</v>
      </c>
      <c r="S289" s="110">
        <v>0</v>
      </c>
      <c r="T289" s="116">
        <f>_xlfn.LET(_xlpm.x, _xlfn.XLOOKUP(M289, $I$17:$J$17, I289:J289), IF(ISERROR(_xlpm.x), 0, _xlpm.x) * S289)/Overview!$B$9</f>
        <v>0</v>
      </c>
      <c r="U289" s="118"/>
      <c r="V289" s="110">
        <v>0</v>
      </c>
      <c r="W289" s="110">
        <v>0</v>
      </c>
      <c r="X289" s="163">
        <v>0</v>
      </c>
    </row>
    <row r="290" spans="1:24">
      <c r="A290" s="108">
        <v>25</v>
      </c>
      <c r="B290" s="108">
        <v>30</v>
      </c>
      <c r="C290" s="109">
        <v>13292</v>
      </c>
      <c r="D290" s="109">
        <v>47620</v>
      </c>
      <c r="E290" s="109">
        <v>183265975</v>
      </c>
      <c r="F290" s="109">
        <v>662826500</v>
      </c>
      <c r="G290" s="110">
        <v>4.1459633625596924E-2</v>
      </c>
      <c r="H290" s="110">
        <v>4.7636763377032374E-3</v>
      </c>
      <c r="I290" s="110">
        <v>27.575379927776105</v>
      </c>
      <c r="J290" s="110">
        <v>27.838156236875264</v>
      </c>
      <c r="L290" s="111" t="str">
        <f t="shared" si="17"/>
        <v>(25, 30]</v>
      </c>
      <c r="M290" s="112" t="s">
        <v>31</v>
      </c>
      <c r="N290" s="113">
        <v>0</v>
      </c>
      <c r="O290" s="110">
        <f t="shared" si="16"/>
        <v>4.1459633625596924E-2</v>
      </c>
      <c r="P290" s="114">
        <v>0</v>
      </c>
      <c r="Q290" s="114">
        <v>0</v>
      </c>
      <c r="R290" s="115">
        <v>0</v>
      </c>
      <c r="S290" s="110">
        <v>0</v>
      </c>
      <c r="T290" s="116">
        <f>_xlfn.LET(_xlpm.x, _xlfn.XLOOKUP(M290, $I$17:$J$17, I290:J290), IF(ISERROR(_xlpm.x), 0, _xlpm.x) * S290)/Overview!$B$9</f>
        <v>0</v>
      </c>
      <c r="U290" s="118"/>
      <c r="V290" s="110">
        <v>0</v>
      </c>
      <c r="W290" s="110">
        <v>0</v>
      </c>
      <c r="X290" s="163">
        <v>0</v>
      </c>
    </row>
    <row r="291" spans="1:24">
      <c r="A291" s="108">
        <v>30</v>
      </c>
      <c r="B291" s="108">
        <v>35</v>
      </c>
      <c r="C291" s="109">
        <v>12753</v>
      </c>
      <c r="D291" s="109">
        <v>44038</v>
      </c>
      <c r="E291" s="109">
        <v>207531875</v>
      </c>
      <c r="F291" s="109">
        <v>714861675</v>
      </c>
      <c r="G291" s="110">
        <v>3.9778416162145468E-2</v>
      </c>
      <c r="H291" s="110">
        <v>4.4053502427504236E-3</v>
      </c>
      <c r="I291" s="110">
        <v>32.546361640398338</v>
      </c>
      <c r="J291" s="110">
        <v>32.465673963395247</v>
      </c>
      <c r="L291" s="111" t="str">
        <f t="shared" si="17"/>
        <v>(30, 35]</v>
      </c>
      <c r="M291" s="112" t="s">
        <v>31</v>
      </c>
      <c r="N291" s="113">
        <v>0</v>
      </c>
      <c r="O291" s="110">
        <f t="shared" si="16"/>
        <v>3.9778416162145468E-2</v>
      </c>
      <c r="P291" s="114">
        <v>0</v>
      </c>
      <c r="Q291" s="114">
        <v>0</v>
      </c>
      <c r="R291" s="115">
        <v>0</v>
      </c>
      <c r="S291" s="110">
        <v>0</v>
      </c>
      <c r="T291" s="116">
        <f>_xlfn.LET(_xlpm.x, _xlfn.XLOOKUP(M291, $I$17:$J$17, I291:J291), IF(ISERROR(_xlpm.x), 0, _xlpm.x) * S291)/Overview!$B$9</f>
        <v>0</v>
      </c>
      <c r="U291" s="118"/>
      <c r="V291" s="110">
        <v>0</v>
      </c>
      <c r="W291" s="110">
        <v>0</v>
      </c>
      <c r="X291" s="163">
        <v>0</v>
      </c>
    </row>
    <row r="292" spans="1:24">
      <c r="A292" s="108">
        <v>35</v>
      </c>
      <c r="B292" s="108">
        <v>40</v>
      </c>
      <c r="C292" s="109">
        <v>12369</v>
      </c>
      <c r="D292" s="109">
        <v>59832</v>
      </c>
      <c r="E292" s="109">
        <v>232149425</v>
      </c>
      <c r="F292" s="109">
        <v>1138015275</v>
      </c>
      <c r="G292" s="110">
        <v>3.858066568725612E-2</v>
      </c>
      <c r="H292" s="110">
        <v>5.9853062292620773E-3</v>
      </c>
      <c r="I292" s="110">
        <v>37.537298892392265</v>
      </c>
      <c r="J292" s="110">
        <v>38.040355495387082</v>
      </c>
      <c r="L292" s="111" t="str">
        <f t="shared" si="17"/>
        <v>(35, 40]</v>
      </c>
      <c r="M292" s="112" t="s">
        <v>31</v>
      </c>
      <c r="N292" s="113">
        <v>0</v>
      </c>
      <c r="O292" s="110">
        <f t="shared" si="16"/>
        <v>3.858066568725612E-2</v>
      </c>
      <c r="P292" s="114">
        <v>0</v>
      </c>
      <c r="Q292" s="114">
        <v>0</v>
      </c>
      <c r="R292" s="115">
        <v>0</v>
      </c>
      <c r="S292" s="110">
        <v>0</v>
      </c>
      <c r="T292" s="116">
        <f>_xlfn.LET(_xlpm.x, _xlfn.XLOOKUP(M292, $I$17:$J$17, I292:J292), IF(ISERROR(_xlpm.x), 0, _xlpm.x) * S292)/Overview!$B$9</f>
        <v>0</v>
      </c>
      <c r="U292" s="118"/>
      <c r="V292" s="110">
        <v>0</v>
      </c>
      <c r="W292" s="110">
        <v>0</v>
      </c>
      <c r="X292" s="163">
        <v>0</v>
      </c>
    </row>
    <row r="293" spans="1:24">
      <c r="A293" s="108">
        <v>40</v>
      </c>
      <c r="B293" s="108">
        <v>45</v>
      </c>
      <c r="C293" s="109">
        <v>11757</v>
      </c>
      <c r="D293" s="109">
        <v>44419</v>
      </c>
      <c r="E293" s="109">
        <v>250148500</v>
      </c>
      <c r="F293" s="109">
        <v>945631325</v>
      </c>
      <c r="G293" s="110">
        <v>3.6671750867901226E-2</v>
      </c>
      <c r="H293" s="110">
        <v>4.4434636548601452E-3</v>
      </c>
      <c r="I293" s="110">
        <v>42.55311729182614</v>
      </c>
      <c r="J293" s="110">
        <v>42.577785407145591</v>
      </c>
      <c r="L293" s="111" t="str">
        <f t="shared" si="17"/>
        <v>(40, 45]</v>
      </c>
      <c r="M293" s="112" t="s">
        <v>31</v>
      </c>
      <c r="N293" s="113">
        <v>0</v>
      </c>
      <c r="O293" s="110">
        <f t="shared" si="16"/>
        <v>3.6671750867901226E-2</v>
      </c>
      <c r="P293" s="114">
        <v>0</v>
      </c>
      <c r="Q293" s="114">
        <v>0</v>
      </c>
      <c r="R293" s="115">
        <v>0</v>
      </c>
      <c r="S293" s="110">
        <v>0</v>
      </c>
      <c r="T293" s="116">
        <f>_xlfn.LET(_xlpm.x, _xlfn.XLOOKUP(M293, $I$17:$J$17, I293:J293), IF(ISERROR(_xlpm.x), 0, _xlpm.x) * S293)/Overview!$B$9</f>
        <v>0</v>
      </c>
      <c r="U293" s="118"/>
      <c r="V293" s="110">
        <v>0</v>
      </c>
      <c r="W293" s="110">
        <v>0</v>
      </c>
      <c r="X293" s="163">
        <v>0</v>
      </c>
    </row>
    <row r="294" spans="1:24">
      <c r="A294" s="108">
        <v>45</v>
      </c>
      <c r="B294" s="108">
        <v>50</v>
      </c>
      <c r="C294" s="109">
        <v>11370</v>
      </c>
      <c r="D294" s="109">
        <v>50998</v>
      </c>
      <c r="E294" s="109">
        <v>270422050</v>
      </c>
      <c r="F294" s="109">
        <v>1232500175</v>
      </c>
      <c r="G294" s="110">
        <v>3.5464642967426803E-2</v>
      </c>
      <c r="H294" s="110">
        <v>5.1015952513689565E-3</v>
      </c>
      <c r="I294" s="110">
        <v>47.567642919964818</v>
      </c>
      <c r="J294" s="110">
        <v>48.335235695517468</v>
      </c>
      <c r="L294" s="111" t="str">
        <f t="shared" si="17"/>
        <v>(45, 50]</v>
      </c>
      <c r="M294" s="112" t="s">
        <v>31</v>
      </c>
      <c r="N294" s="113">
        <v>0</v>
      </c>
      <c r="O294" s="110">
        <f t="shared" si="16"/>
        <v>3.5464642967426803E-2</v>
      </c>
      <c r="P294" s="114">
        <v>0</v>
      </c>
      <c r="Q294" s="114">
        <v>0</v>
      </c>
      <c r="R294" s="115">
        <v>0</v>
      </c>
      <c r="S294" s="110">
        <v>0</v>
      </c>
      <c r="T294" s="116">
        <f>_xlfn.LET(_xlpm.x, _xlfn.XLOOKUP(M294, $I$17:$J$17, I294:J294), IF(ISERROR(_xlpm.x), 0, _xlpm.x) * S294)/Overview!$B$9</f>
        <v>0</v>
      </c>
      <c r="U294" s="118"/>
      <c r="V294" s="110">
        <v>0</v>
      </c>
      <c r="W294" s="110">
        <v>0</v>
      </c>
      <c r="X294" s="163">
        <v>0</v>
      </c>
    </row>
    <row r="295" spans="1:24">
      <c r="A295" s="108">
        <v>50</v>
      </c>
      <c r="B295" s="108">
        <v>60</v>
      </c>
      <c r="C295" s="109">
        <v>20723</v>
      </c>
      <c r="D295" s="109">
        <v>88504</v>
      </c>
      <c r="E295" s="109">
        <v>569321250</v>
      </c>
      <c r="F295" s="109">
        <v>2441407350</v>
      </c>
      <c r="G295" s="110">
        <v>6.4637976799822833E-2</v>
      </c>
      <c r="H295" s="110">
        <v>8.8535155521227912E-3</v>
      </c>
      <c r="I295" s="110">
        <v>54.945833132268497</v>
      </c>
      <c r="J295" s="110">
        <v>55.170553873271267</v>
      </c>
      <c r="L295" s="111" t="str">
        <f t="shared" si="17"/>
        <v>(50, 60]</v>
      </c>
      <c r="M295" s="112" t="s">
        <v>31</v>
      </c>
      <c r="N295" s="113">
        <v>0</v>
      </c>
      <c r="O295" s="110">
        <f t="shared" si="16"/>
        <v>6.4637976799822833E-2</v>
      </c>
      <c r="P295" s="114">
        <v>0</v>
      </c>
      <c r="Q295" s="114">
        <v>0</v>
      </c>
      <c r="R295" s="115">
        <v>0</v>
      </c>
      <c r="S295" s="110">
        <v>0</v>
      </c>
      <c r="T295" s="116">
        <f>_xlfn.LET(_xlpm.x, _xlfn.XLOOKUP(M295, $I$17:$J$17, I295:J295), IF(ISERROR(_xlpm.x), 0, _xlpm.x) * S295)/Overview!$B$9</f>
        <v>0</v>
      </c>
      <c r="U295" s="118"/>
      <c r="V295" s="110">
        <v>0</v>
      </c>
      <c r="W295" s="110">
        <v>0</v>
      </c>
      <c r="X295" s="163">
        <v>0</v>
      </c>
    </row>
    <row r="296" spans="1:24">
      <c r="A296" s="108">
        <v>60</v>
      </c>
      <c r="B296" s="108">
        <v>70</v>
      </c>
      <c r="C296" s="109">
        <v>18124</v>
      </c>
      <c r="D296" s="109">
        <v>83703</v>
      </c>
      <c r="E296" s="109">
        <v>588742000</v>
      </c>
      <c r="F296" s="109">
        <v>2724404825</v>
      </c>
      <c r="G296" s="110">
        <v>5.6531327101287894E-2</v>
      </c>
      <c r="H296" s="110">
        <v>8.3732465454593469E-3</v>
      </c>
      <c r="I296" s="110">
        <v>64.96821893621717</v>
      </c>
      <c r="J296" s="110">
        <v>65.096945748658939</v>
      </c>
      <c r="L296" s="111" t="str">
        <f t="shared" si="17"/>
        <v>(60, 70]</v>
      </c>
      <c r="M296" s="112" t="s">
        <v>31</v>
      </c>
      <c r="N296" s="113">
        <v>0</v>
      </c>
      <c r="O296" s="110">
        <f t="shared" si="16"/>
        <v>5.6531327101287894E-2</v>
      </c>
      <c r="P296" s="114">
        <v>0</v>
      </c>
      <c r="Q296" s="114">
        <v>0</v>
      </c>
      <c r="R296" s="115">
        <v>0</v>
      </c>
      <c r="S296" s="110">
        <v>0</v>
      </c>
      <c r="T296" s="116">
        <f>_xlfn.LET(_xlpm.x, _xlfn.XLOOKUP(M296, $I$17:$J$17, I296:J296), IF(ISERROR(_xlpm.x), 0, _xlpm.x) * S296)/Overview!$B$9</f>
        <v>0</v>
      </c>
      <c r="U296" s="118"/>
      <c r="V296" s="110">
        <v>0</v>
      </c>
      <c r="W296" s="110">
        <v>0</v>
      </c>
      <c r="X296" s="163">
        <v>0</v>
      </c>
    </row>
    <row r="297" spans="1:24">
      <c r="A297" s="108">
        <v>70</v>
      </c>
      <c r="B297" s="108">
        <v>80</v>
      </c>
      <c r="C297" s="109">
        <v>16148</v>
      </c>
      <c r="D297" s="109">
        <v>86905</v>
      </c>
      <c r="E297" s="109">
        <v>605014725</v>
      </c>
      <c r="F297" s="109">
        <v>3280992025</v>
      </c>
      <c r="G297" s="110">
        <v>5.0367902782586453E-2</v>
      </c>
      <c r="H297" s="110">
        <v>8.6935592635048273E-3</v>
      </c>
      <c r="I297" s="110">
        <v>74.933703864255634</v>
      </c>
      <c r="J297" s="110">
        <v>75.507554801219726</v>
      </c>
      <c r="L297" s="111" t="str">
        <f t="shared" si="17"/>
        <v>(70, 80]</v>
      </c>
      <c r="M297" s="112" t="s">
        <v>31</v>
      </c>
      <c r="N297" s="113">
        <v>0</v>
      </c>
      <c r="O297" s="110">
        <f t="shared" si="16"/>
        <v>5.0367902782586453E-2</v>
      </c>
      <c r="P297" s="114">
        <v>0</v>
      </c>
      <c r="Q297" s="114">
        <v>0</v>
      </c>
      <c r="R297" s="115">
        <v>0</v>
      </c>
      <c r="S297" s="110">
        <v>0</v>
      </c>
      <c r="T297" s="116">
        <f>_xlfn.LET(_xlpm.x, _xlfn.XLOOKUP(M297, $I$17:$J$17, I297:J297), IF(ISERROR(_xlpm.x), 0, _xlpm.x) * S297)/Overview!$B$9</f>
        <v>0</v>
      </c>
      <c r="U297" s="118"/>
      <c r="V297" s="110">
        <v>0</v>
      </c>
      <c r="W297" s="110">
        <v>0</v>
      </c>
      <c r="X297" s="163">
        <v>0</v>
      </c>
    </row>
    <row r="298" spans="1:24">
      <c r="A298" s="108">
        <v>80</v>
      </c>
      <c r="B298" s="108">
        <v>90</v>
      </c>
      <c r="C298" s="109">
        <v>14191</v>
      </c>
      <c r="D298" s="109">
        <v>76627</v>
      </c>
      <c r="E298" s="109">
        <v>602721550</v>
      </c>
      <c r="F298" s="109">
        <v>3271482375</v>
      </c>
      <c r="G298" s="110">
        <v>4.4263742159257144E-2</v>
      </c>
      <c r="H298" s="110">
        <v>7.6653974533638387E-3</v>
      </c>
      <c r="I298" s="110">
        <v>84.944197026284272</v>
      </c>
      <c r="J298" s="110">
        <v>85.387197071528306</v>
      </c>
      <c r="L298" s="111" t="str">
        <f t="shared" si="17"/>
        <v>(80, 90]</v>
      </c>
      <c r="M298" s="112" t="s">
        <v>31</v>
      </c>
      <c r="N298" s="113">
        <v>0</v>
      </c>
      <c r="O298" s="110">
        <f t="shared" si="16"/>
        <v>4.4263742159257144E-2</v>
      </c>
      <c r="P298" s="114">
        <v>0</v>
      </c>
      <c r="Q298" s="114">
        <v>0</v>
      </c>
      <c r="R298" s="115">
        <v>0</v>
      </c>
      <c r="S298" s="110">
        <v>0</v>
      </c>
      <c r="T298" s="116">
        <f>_xlfn.LET(_xlpm.x, _xlfn.XLOOKUP(M298, $I$17:$J$17, I298:J298), IF(ISERROR(_xlpm.x), 0, _xlpm.x) * S298)/Overview!$B$9</f>
        <v>0</v>
      </c>
      <c r="U298" s="118"/>
      <c r="V298" s="110">
        <v>0</v>
      </c>
      <c r="W298" s="110">
        <v>0</v>
      </c>
      <c r="X298" s="163">
        <v>0</v>
      </c>
    </row>
    <row r="299" spans="1:24">
      <c r="A299" s="108">
        <v>90</v>
      </c>
      <c r="B299" s="108">
        <v>100</v>
      </c>
      <c r="C299" s="109">
        <v>12767</v>
      </c>
      <c r="D299" s="109">
        <v>75967</v>
      </c>
      <c r="E299" s="109">
        <v>605840725</v>
      </c>
      <c r="F299" s="109">
        <v>3627269900</v>
      </c>
      <c r="G299" s="110">
        <v>3.9822084148209147E-2</v>
      </c>
      <c r="H299" s="110">
        <v>7.5993742197879438E-3</v>
      </c>
      <c r="I299" s="110">
        <v>94.907296154147403</v>
      </c>
      <c r="J299" s="110">
        <v>95.495936393433993</v>
      </c>
      <c r="L299" s="111" t="str">
        <f t="shared" si="17"/>
        <v>(90, 100]</v>
      </c>
      <c r="M299" s="112" t="s">
        <v>31</v>
      </c>
      <c r="N299" s="113">
        <v>0</v>
      </c>
      <c r="O299" s="110">
        <f t="shared" si="16"/>
        <v>3.9822084148209147E-2</v>
      </c>
      <c r="P299" s="114">
        <v>0</v>
      </c>
      <c r="Q299" s="114">
        <v>0</v>
      </c>
      <c r="R299" s="115">
        <v>0</v>
      </c>
      <c r="S299" s="110">
        <v>0</v>
      </c>
      <c r="T299" s="116">
        <f>_xlfn.LET(_xlpm.x, _xlfn.XLOOKUP(M299, $I$17:$J$17, I299:J299), IF(ISERROR(_xlpm.x), 0, _xlpm.x) * S299)/Overview!$B$9</f>
        <v>0</v>
      </c>
      <c r="U299" s="118">
        <v>0.9</v>
      </c>
      <c r="V299" s="110">
        <v>0</v>
      </c>
      <c r="W299" s="110">
        <v>0</v>
      </c>
      <c r="X299" s="163">
        <v>0</v>
      </c>
    </row>
    <row r="300" spans="1:24">
      <c r="A300" s="108">
        <v>100</v>
      </c>
      <c r="B300" s="108">
        <v>120</v>
      </c>
      <c r="C300" s="109">
        <v>20625</v>
      </c>
      <c r="D300" s="109">
        <v>141393</v>
      </c>
      <c r="E300" s="109">
        <v>1129905925</v>
      </c>
      <c r="F300" s="109">
        <v>7791454725</v>
      </c>
      <c r="G300" s="110">
        <v>6.4332300897377112E-2</v>
      </c>
      <c r="H300" s="110">
        <v>1.4144277371206928E-2</v>
      </c>
      <c r="I300" s="110">
        <v>109.56663515151514</v>
      </c>
      <c r="J300" s="110">
        <v>110.20990749188432</v>
      </c>
      <c r="L300" s="111" t="str">
        <f t="shared" si="17"/>
        <v>(100, 120]</v>
      </c>
      <c r="M300" s="112" t="s">
        <v>189</v>
      </c>
      <c r="N300" s="113">
        <v>4.5999999999999996</v>
      </c>
      <c r="O300" s="110">
        <f t="shared" si="16"/>
        <v>1.4144277371206928E-2</v>
      </c>
      <c r="P300" s="114">
        <v>6.5063675907551868E-2</v>
      </c>
      <c r="Q300" s="114">
        <v>8.0830311007056385E-2</v>
      </c>
      <c r="R300" s="154">
        <f>B2-SUM(_xlfn.ANCHORARRAY(R301))</f>
        <v>80830311.007056117</v>
      </c>
      <c r="S300" s="110">
        <v>8.0830311007056121E-2</v>
      </c>
      <c r="T300" s="116">
        <f>_xlfn.LET(_xlpm.x, _xlfn.XLOOKUP(M300, $I$17:$J$17, I300:J300), IF(ISERROR(_xlpm.x), 0, _xlpm.x) * S300)/Overview!$B$9</f>
        <v>1.7816602197255789E-2</v>
      </c>
      <c r="U300" s="118" cm="1">
        <f t="array" ref="U300:U326">N300:N326*U299</f>
        <v>4.1399999999999997</v>
      </c>
      <c r="V300" s="110">
        <v>8.0830311007056121E-2</v>
      </c>
      <c r="W300" s="110">
        <v>7.8701701259227222E-2</v>
      </c>
      <c r="X300" s="163">
        <v>0.97</v>
      </c>
    </row>
    <row r="301" spans="1:24">
      <c r="A301" s="108">
        <v>120</v>
      </c>
      <c r="B301" s="108">
        <v>140</v>
      </c>
      <c r="C301" s="109">
        <v>16163</v>
      </c>
      <c r="D301" s="109">
        <v>126227</v>
      </c>
      <c r="E301" s="109">
        <v>1047769125</v>
      </c>
      <c r="F301" s="109">
        <v>8217708650</v>
      </c>
      <c r="G301" s="110">
        <v>5.0414689910511817E-2</v>
      </c>
      <c r="H301" s="110">
        <v>1.2627143491794763E-2</v>
      </c>
      <c r="I301" s="110">
        <v>129.65032790942277</v>
      </c>
      <c r="J301" s="110">
        <v>130.20524372757018</v>
      </c>
      <c r="L301" s="111" t="str">
        <f t="shared" si="17"/>
        <v>(120, 140]</v>
      </c>
      <c r="M301" s="112" t="s">
        <v>189</v>
      </c>
      <c r="N301" s="113">
        <v>5.73</v>
      </c>
      <c r="O301" s="110">
        <f t="shared" si="16"/>
        <v>1.2627143491794763E-2</v>
      </c>
      <c r="P301" s="114">
        <v>7.2353532207984003E-2</v>
      </c>
      <c r="Q301" s="114">
        <v>8.9886690680377093E-2</v>
      </c>
      <c r="R301" s="115" cm="1">
        <f t="array" ref="R301:R332">Q301:Q332*$B$2</f>
        <v>89886690.680377096</v>
      </c>
      <c r="S301" s="110">
        <v>8.9886690680377093E-2</v>
      </c>
      <c r="T301" s="116">
        <f>_xlfn.LET(_xlpm.x, _xlfn.XLOOKUP(M301, $I$17:$J$17, I301:J301), IF(ISERROR(_xlpm.x), 0, _xlpm.x) * S301)/Overview!$B$9</f>
        <v>2.3407436935806419E-2</v>
      </c>
      <c r="U301" s="118">
        <v>5.1570000000000009</v>
      </c>
      <c r="V301" s="110">
        <v>8.9886690680377093E-2</v>
      </c>
      <c r="W301" s="110">
        <v>8.7613685401818964E-2</v>
      </c>
      <c r="X301" s="163">
        <v>0.97</v>
      </c>
    </row>
    <row r="302" spans="1:24">
      <c r="A302" s="108">
        <v>140</v>
      </c>
      <c r="B302" s="108">
        <v>160</v>
      </c>
      <c r="C302" s="109">
        <v>12898</v>
      </c>
      <c r="D302" s="109">
        <v>122690</v>
      </c>
      <c r="E302" s="109">
        <v>965642600</v>
      </c>
      <c r="F302" s="109">
        <v>9217982600</v>
      </c>
      <c r="G302" s="110">
        <v>4.0230691732090665E-2</v>
      </c>
      <c r="H302" s="110">
        <v>1.2273318980949396E-2</v>
      </c>
      <c r="I302" s="110">
        <v>149.7352457745387</v>
      </c>
      <c r="J302" s="110">
        <v>150.26461162278915</v>
      </c>
      <c r="L302" s="111" t="str">
        <f t="shared" si="17"/>
        <v>(140, 160]</v>
      </c>
      <c r="M302" s="112" t="s">
        <v>189</v>
      </c>
      <c r="N302" s="113">
        <v>4.4000000000000004</v>
      </c>
      <c r="O302" s="110">
        <f t="shared" si="16"/>
        <v>1.2273318980949396E-2</v>
      </c>
      <c r="P302" s="114">
        <v>5.4002603516177347E-2</v>
      </c>
      <c r="Q302" s="114">
        <v>6.7088850676153167E-2</v>
      </c>
      <c r="R302" s="115">
        <v>67088850.676153168</v>
      </c>
      <c r="S302" s="110">
        <v>6.7088850676153167E-2</v>
      </c>
      <c r="T302" s="116">
        <f>_xlfn.LET(_xlpm.x, _xlfn.XLOOKUP(M302, $I$17:$J$17, I302:J302), IF(ISERROR(_xlpm.x), 0, _xlpm.x) * S302)/Overview!$B$9</f>
        <v>2.0162160182142903E-2</v>
      </c>
      <c r="U302" s="118">
        <v>3.9600000000000004</v>
      </c>
      <c r="V302" s="110">
        <v>6.7088850676153167E-2</v>
      </c>
      <c r="W302" s="110">
        <v>6.5315628045050048E-2</v>
      </c>
      <c r="X302" s="163">
        <v>0.97</v>
      </c>
    </row>
    <row r="303" spans="1:24">
      <c r="A303" s="108">
        <v>160</v>
      </c>
      <c r="B303" s="108">
        <v>180</v>
      </c>
      <c r="C303" s="109">
        <v>9941</v>
      </c>
      <c r="D303" s="109">
        <v>108723</v>
      </c>
      <c r="E303" s="109">
        <v>843227650</v>
      </c>
      <c r="F303" s="109">
        <v>9259132200</v>
      </c>
      <c r="G303" s="110">
        <v>3.1007389247070347E-2</v>
      </c>
      <c r="H303" s="110">
        <v>1.0876127309200108E-2</v>
      </c>
      <c r="I303" s="110">
        <v>169.64644401971631</v>
      </c>
      <c r="J303" s="110">
        <v>170.32517866504787</v>
      </c>
      <c r="L303" s="111" t="str">
        <f t="shared" si="17"/>
        <v>(160, 180]</v>
      </c>
      <c r="M303" s="112" t="s">
        <v>189</v>
      </c>
      <c r="N303" s="113">
        <v>4.2</v>
      </c>
      <c r="O303" s="110">
        <f t="shared" si="16"/>
        <v>1.0876127309200108E-2</v>
      </c>
      <c r="P303" s="114">
        <v>4.5679734698640451E-2</v>
      </c>
      <c r="Q303" s="114">
        <v>5.6749132459980957E-2</v>
      </c>
      <c r="R303" s="115">
        <v>56749132.459980957</v>
      </c>
      <c r="S303" s="110">
        <v>5.6749132459980957E-2</v>
      </c>
      <c r="T303" s="116">
        <f>_xlfn.LET(_xlpm.x, _xlfn.XLOOKUP(M303, $I$17:$J$17, I303:J303), IF(ISERROR(_xlpm.x), 0, _xlpm.x) * S303)/Overview!$B$9</f>
        <v>1.9331612250665448E-2</v>
      </c>
      <c r="U303" s="118">
        <v>3.7800000000000002</v>
      </c>
      <c r="V303" s="110">
        <v>5.6749132459980957E-2</v>
      </c>
      <c r="W303" s="110">
        <v>5.5304574884873198E-2</v>
      </c>
      <c r="X303" s="163">
        <v>0.97</v>
      </c>
    </row>
    <row r="304" spans="1:24">
      <c r="A304" s="108">
        <v>180</v>
      </c>
      <c r="B304" s="108">
        <v>200</v>
      </c>
      <c r="C304" s="109">
        <v>7995</v>
      </c>
      <c r="D304" s="109">
        <v>104352</v>
      </c>
      <c r="E304" s="109">
        <v>758157750</v>
      </c>
      <c r="F304" s="109">
        <v>9927568925</v>
      </c>
      <c r="G304" s="110">
        <v>2.4937539184219638E-2</v>
      </c>
      <c r="H304" s="110">
        <v>1.0438873439563382E-2</v>
      </c>
      <c r="I304" s="110">
        <v>189.6579737335835</v>
      </c>
      <c r="J304" s="110">
        <v>190.27079356409078</v>
      </c>
      <c r="L304" s="111" t="str">
        <f t="shared" si="17"/>
        <v>(180, 200]</v>
      </c>
      <c r="M304" s="112" t="s">
        <v>189</v>
      </c>
      <c r="N304" s="113">
        <v>5.15</v>
      </c>
      <c r="O304" s="110">
        <f t="shared" si="16"/>
        <v>1.0438873439563382E-2</v>
      </c>
      <c r="P304" s="114">
        <v>5.3760198213751421E-2</v>
      </c>
      <c r="Q304" s="114">
        <v>6.6787704211377835E-2</v>
      </c>
      <c r="R304" s="115">
        <v>66787704.211377837</v>
      </c>
      <c r="S304" s="110">
        <v>6.6787704211377835E-2</v>
      </c>
      <c r="T304" s="116">
        <f>_xlfn.LET(_xlpm.x, _xlfn.XLOOKUP(M304, $I$17:$J$17, I304:J304), IF(ISERROR(_xlpm.x), 0, _xlpm.x) * S304)/Overview!$B$9</f>
        <v>2.5415498961245255E-2</v>
      </c>
      <c r="U304" s="118">
        <v>4.6350000000000007</v>
      </c>
      <c r="V304" s="110">
        <v>6.6787704211377835E-2</v>
      </c>
      <c r="W304" s="110">
        <v>6.5006937040110999E-2</v>
      </c>
      <c r="X304" s="163">
        <v>0.97</v>
      </c>
    </row>
    <row r="305" spans="1:24">
      <c r="A305" s="108">
        <v>200</v>
      </c>
      <c r="B305" s="108">
        <v>250</v>
      </c>
      <c r="C305" s="109">
        <v>13268</v>
      </c>
      <c r="D305" s="109">
        <v>234944</v>
      </c>
      <c r="E305" s="109">
        <v>1477886150</v>
      </c>
      <c r="F305" s="109">
        <v>26484530925</v>
      </c>
      <c r="G305" s="110">
        <v>4.138477422091634E-2</v>
      </c>
      <c r="H305" s="110">
        <v>2.3502670589780544E-2</v>
      </c>
      <c r="I305" s="110">
        <v>222.77451763641847</v>
      </c>
      <c r="J305" s="110">
        <v>225.45398839723509</v>
      </c>
      <c r="L305" s="111" t="str">
        <f t="shared" si="17"/>
        <v>(200, 250]</v>
      </c>
      <c r="M305" s="112" t="s">
        <v>189</v>
      </c>
      <c r="N305" s="113">
        <v>4.29</v>
      </c>
      <c r="O305" s="110">
        <f t="shared" si="16"/>
        <v>2.3502670589780544E-2</v>
      </c>
      <c r="P305" s="114">
        <v>0.10082645683015853</v>
      </c>
      <c r="Q305" s="114">
        <v>0.12525935169880736</v>
      </c>
      <c r="R305" s="115">
        <v>125259351.69880736</v>
      </c>
      <c r="S305" s="110">
        <v>0.12525935169880736</v>
      </c>
      <c r="T305" s="116">
        <f>_xlfn.LET(_xlpm.x, _xlfn.XLOOKUP(M305, $I$17:$J$17, I305:J305), IF(ISERROR(_xlpm.x), 0, _xlpm.x) * S305)/Overview!$B$9</f>
        <v>5.648044084909621E-2</v>
      </c>
      <c r="U305" s="118">
        <v>3.8610000000000002</v>
      </c>
      <c r="V305" s="110">
        <v>0.12525935169880736</v>
      </c>
      <c r="W305" s="110">
        <v>0.12207635595322169</v>
      </c>
      <c r="X305" s="163">
        <v>0.97</v>
      </c>
    </row>
    <row r="306" spans="1:24">
      <c r="A306" s="108">
        <v>250</v>
      </c>
      <c r="B306" s="108">
        <v>300</v>
      </c>
      <c r="C306" s="109">
        <v>8124</v>
      </c>
      <c r="D306" s="109">
        <v>289015</v>
      </c>
      <c r="E306" s="109">
        <v>1110002100</v>
      </c>
      <c r="F306" s="109">
        <v>39677249525</v>
      </c>
      <c r="G306" s="110">
        <v>2.5339908484377779E-2</v>
      </c>
      <c r="H306" s="110">
        <v>2.8911674018086964E-2</v>
      </c>
      <c r="I306" s="110">
        <v>273.26491875923193</v>
      </c>
      <c r="J306" s="110">
        <v>274.56879072020485</v>
      </c>
      <c r="L306" s="111" t="str">
        <f t="shared" si="17"/>
        <v>(250, 300]</v>
      </c>
      <c r="M306" s="112" t="s">
        <v>189</v>
      </c>
      <c r="N306" s="113">
        <v>2.87</v>
      </c>
      <c r="O306" s="110">
        <f t="shared" si="16"/>
        <v>2.8911674018086964E-2</v>
      </c>
      <c r="P306" s="114">
        <v>8.2976504431909584E-2</v>
      </c>
      <c r="Q306" s="114">
        <v>0.10308388768319141</v>
      </c>
      <c r="R306" s="115">
        <v>103083887.6831914</v>
      </c>
      <c r="S306" s="110">
        <v>0.10308388768319141</v>
      </c>
      <c r="T306" s="116">
        <f>_xlfn.LET(_xlpm.x, _xlfn.XLOOKUP(M306, $I$17:$J$17, I306:J306), IF(ISERROR(_xlpm.x), 0, _xlpm.x) * S306)/Overview!$B$9</f>
        <v>5.6607236767822561E-2</v>
      </c>
      <c r="U306" s="118">
        <v>2.5830000000000002</v>
      </c>
      <c r="V306" s="110">
        <v>0.10308388768319141</v>
      </c>
      <c r="W306" s="110">
        <v>0.10053233660851739</v>
      </c>
      <c r="X306" s="157">
        <v>0.98</v>
      </c>
    </row>
    <row r="307" spans="1:24">
      <c r="A307" s="108">
        <v>300</v>
      </c>
      <c r="B307" s="108">
        <v>350</v>
      </c>
      <c r="C307" s="109">
        <v>4956</v>
      </c>
      <c r="D307" s="109">
        <v>231617</v>
      </c>
      <c r="E307" s="109">
        <v>801371450</v>
      </c>
      <c r="F307" s="109">
        <v>37566709550</v>
      </c>
      <c r="G307" s="110">
        <v>1.5458467066540653E-2</v>
      </c>
      <c r="H307" s="110">
        <v>2.3169853471436599E-2</v>
      </c>
      <c r="I307" s="110">
        <v>323.39445117029862</v>
      </c>
      <c r="J307" s="110">
        <v>324.38646170186121</v>
      </c>
      <c r="L307" s="111" t="str">
        <f t="shared" si="17"/>
        <v>(300, 350]</v>
      </c>
      <c r="M307" s="112" t="s">
        <v>189</v>
      </c>
      <c r="N307" s="113">
        <v>2.84</v>
      </c>
      <c r="O307" s="110">
        <f t="shared" si="16"/>
        <v>2.3169853471436599E-2</v>
      </c>
      <c r="P307" s="114">
        <v>6.5802383858879931E-2</v>
      </c>
      <c r="Q307" s="114">
        <v>8.174802726910825E-2</v>
      </c>
      <c r="R307" s="115">
        <v>81748027.269108251</v>
      </c>
      <c r="S307" s="110">
        <v>8.174802726910825E-2</v>
      </c>
      <c r="T307" s="116">
        <f>_xlfn.LET(_xlpm.x, _xlfn.XLOOKUP(M307, $I$17:$J$17, I307:J307), IF(ISERROR(_xlpm.x), 0, _xlpm.x) * S307)/Overview!$B$9</f>
        <v>5.3035906633866578E-2</v>
      </c>
      <c r="U307" s="118">
        <v>2.556</v>
      </c>
      <c r="V307" s="110">
        <v>8.174802726910825E-2</v>
      </c>
      <c r="W307" s="110">
        <v>7.9710260275364167E-2</v>
      </c>
      <c r="X307" s="157">
        <v>0.98</v>
      </c>
    </row>
    <row r="308" spans="1:24">
      <c r="A308" s="108">
        <v>350</v>
      </c>
      <c r="B308" s="108">
        <v>400</v>
      </c>
      <c r="C308" s="109">
        <v>3256</v>
      </c>
      <c r="D308" s="109">
        <v>190747</v>
      </c>
      <c r="E308" s="109">
        <v>607963425</v>
      </c>
      <c r="F308" s="109">
        <v>35781618425</v>
      </c>
      <c r="G308" s="110">
        <v>1.0155925901665934E-2</v>
      </c>
      <c r="H308" s="110">
        <v>1.9081414749850471E-2</v>
      </c>
      <c r="I308" s="110">
        <v>373.44190724815724</v>
      </c>
      <c r="J308" s="110">
        <v>375.1735904103341</v>
      </c>
      <c r="L308" s="111" t="str">
        <f t="shared" si="17"/>
        <v>(350, 400]</v>
      </c>
      <c r="M308" s="112" t="s">
        <v>189</v>
      </c>
      <c r="N308" s="113">
        <v>3.26</v>
      </c>
      <c r="O308" s="110">
        <f t="shared" ref="O308:O332" si="18">_xlfn.SINGLE(_xlfn.XLOOKUP(M308, $G$147:$H$147, G308:H308))</f>
        <v>1.9081414749850471E-2</v>
      </c>
      <c r="P308" s="114">
        <v>6.2205412084512531E-2</v>
      </c>
      <c r="Q308" s="114">
        <v>7.7279414895918094E-2</v>
      </c>
      <c r="R308" s="115">
        <v>77279414.895918101</v>
      </c>
      <c r="S308" s="110">
        <v>7.7279414895918094E-2</v>
      </c>
      <c r="T308" s="116">
        <f>_xlfn.LET(_xlpm.x, _xlfn.XLOOKUP(M308, $I$17:$J$17, I308:J308), IF(ISERROR(_xlpm.x), 0, _xlpm.x) * S308)/Overview!$B$9</f>
        <v>5.7986391102622895E-2</v>
      </c>
      <c r="U308" s="118">
        <v>2.9339999999999997</v>
      </c>
      <c r="V308" s="110">
        <v>7.7279414895918094E-2</v>
      </c>
      <c r="W308" s="110">
        <v>7.5359061205744982E-2</v>
      </c>
      <c r="X308" s="157">
        <v>0.98</v>
      </c>
    </row>
    <row r="309" spans="1:24">
      <c r="A309" s="108">
        <v>400</v>
      </c>
      <c r="B309" s="108">
        <v>450</v>
      </c>
      <c r="C309" s="109">
        <v>2175</v>
      </c>
      <c r="D309" s="109">
        <v>209501</v>
      </c>
      <c r="E309" s="109">
        <v>460532825</v>
      </c>
      <c r="F309" s="109">
        <v>44510842525</v>
      </c>
      <c r="G309" s="110">
        <v>6.78413354917795E-3</v>
      </c>
      <c r="H309" s="110">
        <v>2.0957474935429779E-2</v>
      </c>
      <c r="I309" s="110">
        <v>423.47845977011491</v>
      </c>
      <c r="J309" s="110">
        <v>424.92248270891309</v>
      </c>
      <c r="L309" s="111" t="str">
        <f t="shared" si="17"/>
        <v>(400, 450]</v>
      </c>
      <c r="M309" s="112" t="s">
        <v>189</v>
      </c>
      <c r="N309" s="113">
        <v>0.31</v>
      </c>
      <c r="O309" s="110">
        <f t="shared" si="18"/>
        <v>2.0957474935429779E-2</v>
      </c>
      <c r="P309" s="114">
        <v>6.4968172299832315E-3</v>
      </c>
      <c r="Q309" s="114">
        <v>8.0711664370410208E-3</v>
      </c>
      <c r="R309" s="115">
        <v>8071166.437041021</v>
      </c>
      <c r="S309" s="110">
        <v>8.0711664370410208E-3</v>
      </c>
      <c r="T309" s="116">
        <f>_xlfn.LET(_xlpm.x, _xlfn.XLOOKUP(M309, $I$17:$J$17, I309:J309), IF(ISERROR(_xlpm.x), 0, _xlpm.x) * S309)/Overview!$B$9</f>
        <v>6.8592401615686456E-3</v>
      </c>
      <c r="U309" s="118">
        <v>0.27900000000000003</v>
      </c>
      <c r="V309" s="110">
        <v>8.0711664370410208E-3</v>
      </c>
      <c r="W309" s="110">
        <v>7.7564971241039539E-3</v>
      </c>
      <c r="X309" s="157">
        <v>0.96</v>
      </c>
    </row>
    <row r="310" spans="1:24">
      <c r="A310" s="108">
        <v>450</v>
      </c>
      <c r="B310" s="108">
        <v>500</v>
      </c>
      <c r="C310" s="109">
        <v>1473</v>
      </c>
      <c r="D310" s="109">
        <v>184338</v>
      </c>
      <c r="E310" s="109">
        <v>348721825</v>
      </c>
      <c r="F310" s="109">
        <v>43818306000</v>
      </c>
      <c r="G310" s="110">
        <v>4.5944959622708599E-3</v>
      </c>
      <c r="H310" s="110">
        <v>1.8440289137747572E-2</v>
      </c>
      <c r="I310" s="110">
        <v>473.48516632722334</v>
      </c>
      <c r="J310" s="110">
        <v>475.41262246525406</v>
      </c>
      <c r="L310" s="111" t="str">
        <f t="shared" si="17"/>
        <v>(450, 500]</v>
      </c>
      <c r="M310" s="112" t="s">
        <v>189</v>
      </c>
      <c r="N310" s="113">
        <v>0.24</v>
      </c>
      <c r="O310" s="110">
        <f t="shared" si="18"/>
        <v>1.8440289137747572E-2</v>
      </c>
      <c r="P310" s="114">
        <v>4.4256693930594176E-3</v>
      </c>
      <c r="Q310" s="114">
        <v>5.4981251591701428E-3</v>
      </c>
      <c r="R310" s="115">
        <v>5498125.1591701424</v>
      </c>
      <c r="S310" s="110">
        <v>5.4981251591701428E-3</v>
      </c>
      <c r="T310" s="116">
        <f>_xlfn.LET(_xlpm.x, _xlfn.XLOOKUP(M310, $I$17:$J$17, I310:J310), IF(ISERROR(_xlpm.x), 0, _xlpm.x) * S310)/Overview!$B$9</f>
        <v>5.22775620112654E-3</v>
      </c>
      <c r="U310" s="118">
        <v>0.216</v>
      </c>
      <c r="V310" s="110">
        <v>5.4981251591701428E-3</v>
      </c>
      <c r="W310" s="110">
        <v>5.253020084048321E-3</v>
      </c>
      <c r="X310" s="157">
        <v>0.96</v>
      </c>
    </row>
    <row r="311" spans="1:24">
      <c r="A311" s="108">
        <v>500</v>
      </c>
      <c r="B311" s="108">
        <v>550</v>
      </c>
      <c r="C311" s="109">
        <v>1068</v>
      </c>
      <c r="D311" s="109">
        <v>208135</v>
      </c>
      <c r="E311" s="109">
        <v>279512500</v>
      </c>
      <c r="F311" s="109">
        <v>54609261450</v>
      </c>
      <c r="G311" s="110">
        <v>3.3312435082860003E-3</v>
      </c>
      <c r="H311" s="110">
        <v>2.0820826848968153E-2</v>
      </c>
      <c r="I311" s="110">
        <v>523.43164794007487</v>
      </c>
      <c r="J311" s="110">
        <v>524.74847046388163</v>
      </c>
      <c r="L311" s="111" t="str">
        <f t="shared" si="17"/>
        <v>(500, 550]</v>
      </c>
      <c r="M311" s="112" t="s">
        <v>189</v>
      </c>
      <c r="N311" s="113">
        <v>0.15</v>
      </c>
      <c r="O311" s="110">
        <f t="shared" si="18"/>
        <v>2.0820826848968153E-2</v>
      </c>
      <c r="P311" s="114">
        <v>3.123124027345223E-3</v>
      </c>
      <c r="Q311" s="114">
        <v>3.8799388894445179E-3</v>
      </c>
      <c r="R311" s="115">
        <v>3879938.8894445179</v>
      </c>
      <c r="S311" s="110">
        <v>3.8799388894445179E-3</v>
      </c>
      <c r="T311" s="116">
        <f>_xlfn.LET(_xlpm.x, _xlfn.XLOOKUP(M311, $I$17:$J$17, I311:J311), IF(ISERROR(_xlpm.x), 0, _xlpm.x) * S311)/Overview!$B$9</f>
        <v>4.0719839954586846E-3</v>
      </c>
      <c r="U311" s="118">
        <v>0.13500000000000001</v>
      </c>
      <c r="V311" s="110">
        <v>3.8799388894445179E-3</v>
      </c>
      <c r="W311" s="110">
        <v>3.8087070609393128E-3</v>
      </c>
      <c r="X311" s="157">
        <v>0.98</v>
      </c>
    </row>
    <row r="312" spans="1:24">
      <c r="A312" s="108">
        <v>550</v>
      </c>
      <c r="B312" s="108">
        <v>600</v>
      </c>
      <c r="C312" s="109">
        <v>729</v>
      </c>
      <c r="D312" s="109">
        <v>177403</v>
      </c>
      <c r="E312" s="109">
        <v>209095475</v>
      </c>
      <c r="F312" s="109">
        <v>50949596325</v>
      </c>
      <c r="G312" s="110">
        <v>2.2738544171727474E-3</v>
      </c>
      <c r="H312" s="110">
        <v>1.7746545009188732E-2</v>
      </c>
      <c r="I312" s="110">
        <v>573.65013717421118</v>
      </c>
      <c r="J312" s="110">
        <v>574.39385269696686</v>
      </c>
      <c r="L312" s="111" t="str">
        <f t="shared" si="17"/>
        <v>(550, 600]</v>
      </c>
      <c r="M312" s="112" t="s">
        <v>189</v>
      </c>
      <c r="N312" s="113">
        <v>0.12</v>
      </c>
      <c r="O312" s="110">
        <f t="shared" si="18"/>
        <v>1.7746545009188732E-2</v>
      </c>
      <c r="P312" s="114">
        <v>2.1295854011026479E-3</v>
      </c>
      <c r="Q312" s="114">
        <v>2.645639796494105E-3</v>
      </c>
      <c r="R312" s="115">
        <v>2645639.7964941049</v>
      </c>
      <c r="S312" s="110">
        <v>2.645639796494105E-3</v>
      </c>
      <c r="T312" s="116">
        <f>_xlfn.LET(_xlpm.x, _xlfn.XLOOKUP(M312, $I$17:$J$17, I312:J312), IF(ISERROR(_xlpm.x), 0, _xlpm.x) * S312)/Overview!$B$9</f>
        <v>3.0392784711133366E-3</v>
      </c>
      <c r="U312" s="118">
        <v>0.108</v>
      </c>
      <c r="V312" s="110">
        <v>2.645639796494105E-3</v>
      </c>
      <c r="W312" s="110">
        <v>2.5997630415962088E-3</v>
      </c>
      <c r="X312" s="157">
        <v>0.98</v>
      </c>
    </row>
    <row r="313" spans="1:24">
      <c r="A313" s="108">
        <v>600</v>
      </c>
      <c r="B313" s="108">
        <v>650</v>
      </c>
      <c r="C313" s="109">
        <v>525</v>
      </c>
      <c r="D313" s="109">
        <v>145955</v>
      </c>
      <c r="E313" s="109">
        <v>164084100</v>
      </c>
      <c r="F313" s="109">
        <v>45591794450</v>
      </c>
      <c r="G313" s="110">
        <v>1.6375494773877811E-3</v>
      </c>
      <c r="H313" s="110">
        <v>1.4600637964499707E-2</v>
      </c>
      <c r="I313" s="110">
        <v>625.08228571428572</v>
      </c>
      <c r="J313" s="110">
        <v>624.73768558802374</v>
      </c>
      <c r="L313" s="111" t="str">
        <f t="shared" si="17"/>
        <v>(600, 650]</v>
      </c>
      <c r="M313" s="112" t="s">
        <v>189</v>
      </c>
      <c r="N313" s="113">
        <v>1.45</v>
      </c>
      <c r="O313" s="110">
        <f t="shared" si="18"/>
        <v>1.4600637964499707E-2</v>
      </c>
      <c r="P313" s="114">
        <v>2.1170925048524573E-2</v>
      </c>
      <c r="Q313" s="114">
        <v>2.6301195438309048E-2</v>
      </c>
      <c r="R313" s="115">
        <v>26301195.438309047</v>
      </c>
      <c r="S313" s="110">
        <v>2.6301195438309048E-2</v>
      </c>
      <c r="T313" s="116">
        <f>_xlfn.LET(_xlpm.x, _xlfn.XLOOKUP(M313, $I$17:$J$17, I313:J313), IF(ISERROR(_xlpm.x), 0, _xlpm.x) * S313)/Overview!$B$9</f>
        <v>3.2862695932654964E-2</v>
      </c>
      <c r="U313" s="118">
        <v>1.3049999999999999</v>
      </c>
      <c r="V313" s="110">
        <v>2.6301195438309048E-2</v>
      </c>
      <c r="W313" s="110">
        <v>3.3386668534186696E-2</v>
      </c>
      <c r="X313" s="157">
        <v>1.27</v>
      </c>
    </row>
    <row r="314" spans="1:24">
      <c r="A314" s="108">
        <v>650</v>
      </c>
      <c r="B314" s="108">
        <v>700</v>
      </c>
      <c r="C314" s="109">
        <v>381</v>
      </c>
      <c r="D314" s="109">
        <v>136805</v>
      </c>
      <c r="E314" s="109">
        <v>128241975</v>
      </c>
      <c r="F314" s="109">
        <v>46163243300</v>
      </c>
      <c r="G314" s="110">
        <v>1.1883930493042753E-3</v>
      </c>
      <c r="H314" s="110">
        <v>1.3685315862652068E-2</v>
      </c>
      <c r="I314" s="110">
        <v>673.18622047244094</v>
      </c>
      <c r="J314" s="110">
        <v>674.87655129563984</v>
      </c>
      <c r="L314" s="111" t="str">
        <f t="shared" si="17"/>
        <v>(650, 700]</v>
      </c>
      <c r="M314" s="112" t="s">
        <v>189</v>
      </c>
      <c r="N314" s="113">
        <v>1.45</v>
      </c>
      <c r="O314" s="110">
        <f t="shared" si="18"/>
        <v>1.3685315862652068E-2</v>
      </c>
      <c r="P314" s="114">
        <v>1.9843708000845499E-2</v>
      </c>
      <c r="Q314" s="114">
        <v>2.4652358891013464E-2</v>
      </c>
      <c r="R314" s="115">
        <v>24652358.891013462</v>
      </c>
      <c r="S314" s="110">
        <v>2.4652358891013464E-2</v>
      </c>
      <c r="T314" s="116">
        <f>_xlfn.LET(_xlpm.x, _xlfn.XLOOKUP(M314, $I$17:$J$17, I314:J314), IF(ISERROR(_xlpm.x), 0, _xlpm.x) * S314)/Overview!$B$9</f>
        <v>3.3274597899339141E-2</v>
      </c>
      <c r="U314" s="118">
        <v>1.3049999999999999</v>
      </c>
      <c r="V314" s="110">
        <v>2.4652358891013464E-2</v>
      </c>
      <c r="W314" s="110">
        <v>3.1293639500698231E-2</v>
      </c>
      <c r="X314" s="157">
        <v>1.27</v>
      </c>
    </row>
    <row r="315" spans="1:24">
      <c r="A315" s="108">
        <v>700</v>
      </c>
      <c r="B315" s="108">
        <v>750</v>
      </c>
      <c r="C315" s="109">
        <v>289</v>
      </c>
      <c r="D315" s="109">
        <v>123244</v>
      </c>
      <c r="E315" s="109">
        <v>104721525</v>
      </c>
      <c r="F315" s="109">
        <v>44692400625</v>
      </c>
      <c r="G315" s="110">
        <v>9.0143199802870239E-4</v>
      </c>
      <c r="H315" s="110">
        <v>1.2328738483072194E-2</v>
      </c>
      <c r="I315" s="110">
        <v>724.71643598615913</v>
      </c>
      <c r="J315" s="110">
        <v>725.26696025770013</v>
      </c>
      <c r="L315" s="111" t="str">
        <f t="shared" si="17"/>
        <v>(700, 750]</v>
      </c>
      <c r="M315" s="112" t="s">
        <v>189</v>
      </c>
      <c r="N315" s="113">
        <v>1.45</v>
      </c>
      <c r="O315" s="110">
        <f t="shared" si="18"/>
        <v>1.2328738483072194E-2</v>
      </c>
      <c r="P315" s="114">
        <v>1.7876670800454679E-2</v>
      </c>
      <c r="Q315" s="114">
        <v>2.220865698742051E-2</v>
      </c>
      <c r="R315" s="115">
        <v>22208656.987420511</v>
      </c>
      <c r="S315" s="110">
        <v>2.220865698742051E-2</v>
      </c>
      <c r="T315" s="116">
        <f>_xlfn.LET(_xlpm.x, _xlfn.XLOOKUP(M315, $I$17:$J$17, I315:J315), IF(ISERROR(_xlpm.x), 0, _xlpm.x) * S315)/Overview!$B$9</f>
        <v>3.2214410289344811E-2</v>
      </c>
      <c r="U315" s="118">
        <v>1.3049999999999999</v>
      </c>
      <c r="V315" s="110">
        <v>2.220865698742051E-2</v>
      </c>
      <c r="W315" s="110">
        <v>2.8191610451065767E-2</v>
      </c>
      <c r="X315" s="157">
        <v>1.27</v>
      </c>
    </row>
    <row r="316" spans="1:24">
      <c r="A316" s="108">
        <v>750</v>
      </c>
      <c r="B316" s="108">
        <v>800</v>
      </c>
      <c r="C316" s="109">
        <v>233</v>
      </c>
      <c r="D316" s="109">
        <v>133767</v>
      </c>
      <c r="E316" s="109">
        <v>90234150</v>
      </c>
      <c r="F316" s="109">
        <v>51876398025</v>
      </c>
      <c r="G316" s="110">
        <v>7.2676005377400566E-4</v>
      </c>
      <c r="H316" s="110">
        <v>1.3381408917798173E-2</v>
      </c>
      <c r="I316" s="110">
        <v>774.54206008583697</v>
      </c>
      <c r="J316" s="110">
        <v>775.62325573571957</v>
      </c>
      <c r="L316" s="111" t="str">
        <f t="shared" si="17"/>
        <v>(750, 800]</v>
      </c>
      <c r="M316" s="112" t="s">
        <v>189</v>
      </c>
      <c r="N316" s="113">
        <v>1.1499999999999999</v>
      </c>
      <c r="O316" s="110">
        <f t="shared" si="18"/>
        <v>1.3381408917798173E-2</v>
      </c>
      <c r="P316" s="114">
        <v>1.5388620255467899E-2</v>
      </c>
      <c r="Q316" s="114">
        <v>1.9117686541202376E-2</v>
      </c>
      <c r="R316" s="115">
        <v>19117686.541202378</v>
      </c>
      <c r="S316" s="110">
        <v>1.9117686541202376E-2</v>
      </c>
      <c r="T316" s="116">
        <f>_xlfn.LET(_xlpm.x, _xlfn.XLOOKUP(M316, $I$17:$J$17, I316:J316), IF(ISERROR(_xlpm.x), 0, _xlpm.x) * S316)/Overview!$B$9</f>
        <v>2.9656244554444669E-2</v>
      </c>
      <c r="U316" s="118">
        <v>1.0349999999999999</v>
      </c>
      <c r="V316" s="110">
        <v>1.9117686541202376E-2</v>
      </c>
      <c r="W316" s="110">
        <v>1.9124192305987078E-2</v>
      </c>
      <c r="X316" s="157">
        <v>1</v>
      </c>
    </row>
    <row r="317" spans="1:24">
      <c r="A317" s="108">
        <v>800</v>
      </c>
      <c r="B317" s="108">
        <v>850</v>
      </c>
      <c r="C317" s="109">
        <v>180</v>
      </c>
      <c r="D317" s="109">
        <v>145056</v>
      </c>
      <c r="E317" s="109">
        <v>74247250</v>
      </c>
      <c r="F317" s="109">
        <v>59844608550</v>
      </c>
      <c r="G317" s="110">
        <v>5.6144553510438207E-4</v>
      </c>
      <c r="H317" s="110">
        <v>1.4510706317553147E-2</v>
      </c>
      <c r="I317" s="110">
        <v>824.96944444444455</v>
      </c>
      <c r="J317" s="110">
        <v>825.12420789212445</v>
      </c>
      <c r="L317" s="111" t="str">
        <f t="shared" si="17"/>
        <v>(800, 850]</v>
      </c>
      <c r="M317" s="112" t="s">
        <v>189</v>
      </c>
      <c r="N317" s="113">
        <v>1.1499999999999999</v>
      </c>
      <c r="O317" s="110">
        <f t="shared" si="18"/>
        <v>1.4510706317553147E-2</v>
      </c>
      <c r="P317" s="114">
        <v>1.6687312265186119E-2</v>
      </c>
      <c r="Q317" s="114">
        <v>2.0731085685712112E-2</v>
      </c>
      <c r="R317" s="115">
        <v>20731085.68571211</v>
      </c>
      <c r="S317" s="110">
        <v>2.0731085685712112E-2</v>
      </c>
      <c r="T317" s="116">
        <f>_xlfn.LET(_xlpm.x, _xlfn.XLOOKUP(M317, $I$17:$J$17, I317:J317), IF(ISERROR(_xlpm.x), 0, _xlpm.x) * S317)/Overview!$B$9</f>
        <v>3.4211441310333934E-2</v>
      </c>
      <c r="U317" s="118">
        <v>1.0349999999999999</v>
      </c>
      <c r="V317" s="110">
        <v>2.0731085685712112E-2</v>
      </c>
      <c r="W317" s="110">
        <v>2.0738140331810245E-2</v>
      </c>
      <c r="X317" s="157">
        <v>1</v>
      </c>
    </row>
    <row r="318" spans="1:24">
      <c r="A318" s="108">
        <v>850</v>
      </c>
      <c r="B318" s="108">
        <v>900</v>
      </c>
      <c r="C318" s="109">
        <v>138</v>
      </c>
      <c r="D318" s="109">
        <v>131493</v>
      </c>
      <c r="E318" s="109">
        <v>60328325</v>
      </c>
      <c r="F318" s="109">
        <v>57539785225</v>
      </c>
      <c r="G318" s="110">
        <v>4.3044157691335958E-4</v>
      </c>
      <c r="H318" s="110">
        <v>1.3153928867568497E-2</v>
      </c>
      <c r="I318" s="110">
        <v>874.3235507246377</v>
      </c>
      <c r="J318" s="110">
        <v>875.17640064490126</v>
      </c>
      <c r="L318" s="111" t="str">
        <f t="shared" si="17"/>
        <v>(850, 900]</v>
      </c>
      <c r="M318" s="112" t="s">
        <v>189</v>
      </c>
      <c r="N318" s="113">
        <v>1.1499999999999999</v>
      </c>
      <c r="O318" s="110">
        <f t="shared" si="18"/>
        <v>1.3153928867568497E-2</v>
      </c>
      <c r="P318" s="114">
        <v>1.5127018197703771E-2</v>
      </c>
      <c r="Q318" s="114">
        <v>1.8792691443796482E-2</v>
      </c>
      <c r="R318" s="115">
        <v>18792691.443796482</v>
      </c>
      <c r="S318" s="110">
        <v>1.8792691443796482E-2</v>
      </c>
      <c r="T318" s="116">
        <f>_xlfn.LET(_xlpm.x, _xlfn.XLOOKUP(M318, $I$17:$J$17, I318:J318), IF(ISERROR(_xlpm.x), 0, _xlpm.x) * S318)/Overview!$B$9</f>
        <v>3.2893840112424078E-2</v>
      </c>
      <c r="U318" s="118">
        <v>1.0349999999999999</v>
      </c>
      <c r="V318" s="110">
        <v>1.8792691443796482E-2</v>
      </c>
      <c r="W318" s="110">
        <v>1.8799087300785396E-2</v>
      </c>
      <c r="X318" s="157">
        <v>1</v>
      </c>
    </row>
    <row r="319" spans="1:24">
      <c r="A319" s="108">
        <v>900</v>
      </c>
      <c r="B319" s="108">
        <v>950</v>
      </c>
      <c r="C319" s="109">
        <v>117</v>
      </c>
      <c r="D319" s="109">
        <v>130553</v>
      </c>
      <c r="E319" s="109">
        <v>54030575</v>
      </c>
      <c r="F319" s="109">
        <v>60386684350</v>
      </c>
      <c r="G319" s="110">
        <v>3.6493959781784834E-4</v>
      </c>
      <c r="H319" s="110">
        <v>1.305989577732404E-2</v>
      </c>
      <c r="I319" s="110">
        <v>923.59957264957268</v>
      </c>
      <c r="J319" s="110">
        <v>925.09071947791324</v>
      </c>
      <c r="L319" s="111" t="str">
        <f t="shared" si="17"/>
        <v>(900, 950]</v>
      </c>
      <c r="M319" s="112" t="s">
        <v>189</v>
      </c>
      <c r="N319" s="113">
        <v>1.1499999999999999</v>
      </c>
      <c r="O319" s="110">
        <f t="shared" si="18"/>
        <v>1.305989577732404E-2</v>
      </c>
      <c r="P319" s="114">
        <v>1.5018880143922645E-2</v>
      </c>
      <c r="Q319" s="114">
        <v>1.8658348703443999E-2</v>
      </c>
      <c r="R319" s="115">
        <v>18658348.703444</v>
      </c>
      <c r="S319" s="110">
        <v>1.8658348703443999E-2</v>
      </c>
      <c r="T319" s="116">
        <f>_xlfn.LET(_xlpm.x, _xlfn.XLOOKUP(M319, $I$17:$J$17, I319:J319), IF(ISERROR(_xlpm.x), 0, _xlpm.x) * S319)/Overview!$B$9</f>
        <v>3.4521330452677593E-2</v>
      </c>
      <c r="U319" s="118">
        <v>1.0349999999999999</v>
      </c>
      <c r="V319" s="110">
        <v>1.8658348703443999E-2</v>
      </c>
      <c r="W319" s="110">
        <v>1.8664698298635173E-2</v>
      </c>
      <c r="X319" s="157">
        <v>1</v>
      </c>
    </row>
    <row r="320" spans="1:24">
      <c r="A320" s="108">
        <v>950</v>
      </c>
      <c r="B320" s="108">
        <v>1000</v>
      </c>
      <c r="C320" s="109">
        <v>76</v>
      </c>
      <c r="D320" s="109">
        <v>118558</v>
      </c>
      <c r="E320" s="109">
        <v>37067725</v>
      </c>
      <c r="F320" s="109">
        <v>57819893050</v>
      </c>
      <c r="G320" s="110">
        <v>2.3705478148851688E-4</v>
      </c>
      <c r="H320" s="110">
        <v>1.1859973524683336E-2</v>
      </c>
      <c r="I320" s="110">
        <v>975.46644736842097</v>
      </c>
      <c r="J320" s="110">
        <v>975.38576983417397</v>
      </c>
      <c r="L320" s="111" t="str">
        <f t="shared" si="17"/>
        <v>(950, 1000]</v>
      </c>
      <c r="M320" s="112" t="s">
        <v>189</v>
      </c>
      <c r="N320" s="113">
        <v>1.1499999999999999</v>
      </c>
      <c r="O320" s="110">
        <f t="shared" si="18"/>
        <v>1.1859973524683336E-2</v>
      </c>
      <c r="P320" s="114">
        <v>1.3638969553385836E-2</v>
      </c>
      <c r="Q320" s="114">
        <v>1.6944049585861022E-2</v>
      </c>
      <c r="R320" s="115">
        <v>16944049.585861024</v>
      </c>
      <c r="S320" s="110">
        <v>1.6944049585861022E-2</v>
      </c>
      <c r="T320" s="116">
        <f>_xlfn.LET(_xlpm.x, _xlfn.XLOOKUP(M320, $I$17:$J$17, I320:J320), IF(ISERROR(_xlpm.x), 0, _xlpm.x) * S320)/Overview!$B$9</f>
        <v>3.3053969698826943E-2</v>
      </c>
      <c r="U320" s="118">
        <v>1.0349999999999999</v>
      </c>
      <c r="V320" s="110">
        <v>1.6944049585861022E-2</v>
      </c>
      <c r="W320" s="110">
        <v>1.6949816271197061E-2</v>
      </c>
      <c r="X320" s="157">
        <v>1</v>
      </c>
    </row>
    <row r="321" spans="1:24">
      <c r="A321" s="108">
        <v>1000</v>
      </c>
      <c r="B321" s="108">
        <v>2000</v>
      </c>
      <c r="C321" s="109">
        <v>361</v>
      </c>
      <c r="D321" s="109">
        <v>1737379</v>
      </c>
      <c r="E321" s="109">
        <v>223375475</v>
      </c>
      <c r="F321" s="109">
        <v>1268694740775</v>
      </c>
      <c r="G321" s="110">
        <v>1.1260102120704552E-3</v>
      </c>
      <c r="H321" s="110">
        <v>0.17379905988917499</v>
      </c>
      <c r="I321" s="110">
        <v>1237.5372576177285</v>
      </c>
      <c r="J321" s="110">
        <v>1460.4697544692322</v>
      </c>
      <c r="L321" s="111" t="str">
        <f t="shared" si="17"/>
        <v>(1000, 2000]</v>
      </c>
      <c r="M321" s="112" t="s">
        <v>189</v>
      </c>
      <c r="N321" s="113">
        <v>0.1736</v>
      </c>
      <c r="O321" s="110">
        <f t="shared" si="18"/>
        <v>0.17379905988917499</v>
      </c>
      <c r="P321" s="114">
        <v>3.0171516796760778E-2</v>
      </c>
      <c r="Q321" s="114">
        <v>3.7482866625949941E-2</v>
      </c>
      <c r="R321" s="115">
        <v>37482866.625949942</v>
      </c>
      <c r="S321" s="110">
        <v>3.7482866625949941E-2</v>
      </c>
      <c r="T321" s="116">
        <f>_xlfn.LET(_xlpm.x, _xlfn.XLOOKUP(M321, $I$17:$J$17, I321:J321), IF(ISERROR(_xlpm.x), 0, _xlpm.x) * S321)/Overview!$B$9</f>
        <v>0.10948518603600817</v>
      </c>
      <c r="U321" s="118">
        <v>0.15624000000000002</v>
      </c>
      <c r="V321" s="110">
        <v>3.7482866625949941E-2</v>
      </c>
      <c r="W321" s="110">
        <v>3.6860616589769864E-2</v>
      </c>
      <c r="X321" s="157">
        <v>0.98</v>
      </c>
    </row>
    <row r="322" spans="1:24">
      <c r="A322" s="108">
        <v>2000</v>
      </c>
      <c r="B322" s="108">
        <v>3000</v>
      </c>
      <c r="C322" s="109">
        <v>20</v>
      </c>
      <c r="D322" s="109">
        <v>1129652</v>
      </c>
      <c r="E322" s="109">
        <v>22511450</v>
      </c>
      <c r="F322" s="109">
        <v>1389682334275</v>
      </c>
      <c r="G322" s="110">
        <v>6.2382837233820236E-5</v>
      </c>
      <c r="H322" s="110">
        <v>0.11300496644769294</v>
      </c>
      <c r="I322" s="110">
        <v>2251.145</v>
      </c>
      <c r="J322" s="110">
        <v>2460.3724585536074</v>
      </c>
      <c r="L322" s="111" t="str">
        <f t="shared" si="17"/>
        <v>(2000, 3000]</v>
      </c>
      <c r="M322" s="112" t="s">
        <v>189</v>
      </c>
      <c r="N322" s="113">
        <v>7.2000000000000008E-2</v>
      </c>
      <c r="O322" s="110">
        <f t="shared" si="18"/>
        <v>0.11300496644769294</v>
      </c>
      <c r="P322" s="114">
        <v>8.1363575842338925E-3</v>
      </c>
      <c r="Q322" s="114">
        <v>1.0108010419403818E-2</v>
      </c>
      <c r="R322" s="115">
        <v>10108010.419403818</v>
      </c>
      <c r="S322" s="110">
        <v>1.0108010419403818E-2</v>
      </c>
      <c r="T322" s="116">
        <f>_xlfn.LET(_xlpm.x, _xlfn.XLOOKUP(M322, $I$17:$J$17, I322:J322), IF(ISERROR(_xlpm.x), 0, _xlpm.x) * S322)/Overview!$B$9</f>
        <v>4.9738940893348099E-2</v>
      </c>
      <c r="U322" s="118">
        <v>6.480000000000001E-2</v>
      </c>
      <c r="V322" s="110">
        <v>1.0108010419403818E-2</v>
      </c>
      <c r="W322" s="110">
        <v>1.0336149165378387E-2</v>
      </c>
      <c r="X322" s="157">
        <v>1.02</v>
      </c>
    </row>
    <row r="323" spans="1:24">
      <c r="A323" s="108">
        <v>3000</v>
      </c>
      <c r="B323" s="108">
        <v>4000</v>
      </c>
      <c r="C323" s="109">
        <v>4</v>
      </c>
      <c r="D323" s="109">
        <v>740232</v>
      </c>
      <c r="E323" s="109">
        <v>6622425</v>
      </c>
      <c r="F323" s="109">
        <v>1281258964150</v>
      </c>
      <c r="G323" s="110">
        <v>1.2476567446764047E-5</v>
      </c>
      <c r="H323" s="110">
        <v>7.4049257933866922E-2</v>
      </c>
      <c r="I323" s="110">
        <v>3311.2125000000001</v>
      </c>
      <c r="J323" s="110">
        <v>3461.7767514779148</v>
      </c>
      <c r="L323" s="111" t="str">
        <f t="shared" si="17"/>
        <v>(3000, 4000]</v>
      </c>
      <c r="M323" s="112" t="s">
        <v>189</v>
      </c>
      <c r="N323" s="113">
        <v>7.2000000000000008E-2</v>
      </c>
      <c r="O323" s="110">
        <f t="shared" si="18"/>
        <v>7.4049257933866922E-2</v>
      </c>
      <c r="P323" s="114">
        <v>5.3315465712384189E-3</v>
      </c>
      <c r="Q323" s="114">
        <v>6.6235201360915815E-3</v>
      </c>
      <c r="R323" s="115">
        <v>6623520.1360915815</v>
      </c>
      <c r="S323" s="110">
        <v>6.6235201360915815E-3</v>
      </c>
      <c r="T323" s="116">
        <f>_xlfn.LET(_xlpm.x, _xlfn.XLOOKUP(M323, $I$17:$J$17, I323:J323), IF(ISERROR(_xlpm.x), 0, _xlpm.x) * S323)/Overview!$B$9</f>
        <v>4.5858296040135346E-2</v>
      </c>
      <c r="U323" s="118">
        <v>6.480000000000001E-2</v>
      </c>
      <c r="V323" s="110">
        <v>6.6235201360915815E-3</v>
      </c>
      <c r="W323" s="110">
        <v>6.7730131083682098E-3</v>
      </c>
      <c r="X323" s="157">
        <v>1.02</v>
      </c>
    </row>
    <row r="324" spans="1:24">
      <c r="A324" s="108">
        <v>4000</v>
      </c>
      <c r="B324" s="108">
        <v>5000</v>
      </c>
      <c r="C324" s="109">
        <v>0</v>
      </c>
      <c r="D324" s="109">
        <v>502466</v>
      </c>
      <c r="E324" s="109">
        <v>0</v>
      </c>
      <c r="F324" s="109">
        <v>1121888278950</v>
      </c>
      <c r="G324" s="110">
        <v>0</v>
      </c>
      <c r="H324" s="110">
        <v>5.0264288002948236E-2</v>
      </c>
      <c r="I324" s="110" t="e">
        <v>#DIV/0!</v>
      </c>
      <c r="J324" s="110">
        <v>4465.5291261498296</v>
      </c>
      <c r="L324" s="111" t="str">
        <f t="shared" si="17"/>
        <v>(4000, 5000]</v>
      </c>
      <c r="M324" s="112" t="s">
        <v>189</v>
      </c>
      <c r="N324" s="113">
        <v>7.2000000000000008E-2</v>
      </c>
      <c r="O324" s="110">
        <f t="shared" si="18"/>
        <v>5.0264288002948236E-2</v>
      </c>
      <c r="P324" s="114">
        <v>3.6190287362122733E-3</v>
      </c>
      <c r="Q324" s="114">
        <v>4.4960143153786819E-3</v>
      </c>
      <c r="R324" s="115">
        <v>4496014.3153786818</v>
      </c>
      <c r="S324" s="110">
        <v>4.4960143153786819E-3</v>
      </c>
      <c r="T324" s="116">
        <f>_xlfn.LET(_xlpm.x, _xlfn.XLOOKUP(M324, $I$17:$J$17, I324:J324), IF(ISERROR(_xlpm.x), 0, _xlpm.x) * S324)/Overview!$B$9</f>
        <v>4.0154165753820178E-2</v>
      </c>
      <c r="U324" s="118">
        <v>6.480000000000001E-2</v>
      </c>
      <c r="V324" s="110">
        <v>4.4960143153786819E-3</v>
      </c>
      <c r="W324" s="110">
        <v>4.5974890735598255E-3</v>
      </c>
      <c r="X324" s="157">
        <v>1.02</v>
      </c>
    </row>
    <row r="325" spans="1:24">
      <c r="A325" s="108">
        <v>5000</v>
      </c>
      <c r="B325" s="108">
        <v>6000</v>
      </c>
      <c r="C325" s="109">
        <v>0</v>
      </c>
      <c r="D325" s="109">
        <v>352427</v>
      </c>
      <c r="E325" s="109">
        <v>0</v>
      </c>
      <c r="F325" s="109">
        <v>963555836925</v>
      </c>
      <c r="G325" s="110">
        <v>0</v>
      </c>
      <c r="H325" s="110">
        <v>3.5255106271897083E-2</v>
      </c>
      <c r="I325" s="110" t="e">
        <v>#DIV/0!</v>
      </c>
      <c r="J325" s="110">
        <v>5468.1158760537646</v>
      </c>
      <c r="L325" s="111" t="str">
        <f t="shared" si="17"/>
        <v>(5000, 6000]</v>
      </c>
      <c r="M325" s="112" t="s">
        <v>189</v>
      </c>
      <c r="N325" s="113">
        <v>6.3000000000000014E-2</v>
      </c>
      <c r="O325" s="110">
        <f t="shared" si="18"/>
        <v>3.5255106271897083E-2</v>
      </c>
      <c r="P325" s="114">
        <v>2.2210716951295167E-3</v>
      </c>
      <c r="Q325" s="114">
        <v>2.7592956189776375E-3</v>
      </c>
      <c r="R325" s="115">
        <v>2759295.6189776375</v>
      </c>
      <c r="S325" s="110">
        <v>2.7592956189776375E-3</v>
      </c>
      <c r="T325" s="116">
        <f>_xlfn.LET(_xlpm.x, _xlfn.XLOOKUP(M325, $I$17:$J$17, I325:J325), IF(ISERROR(_xlpm.x), 0, _xlpm.x) * S325)/Overview!$B$9</f>
        <v>3.0176296361714438E-2</v>
      </c>
      <c r="U325" s="118">
        <v>5.6700000000000014E-2</v>
      </c>
      <c r="V325" s="110">
        <v>2.7592956189776375E-3</v>
      </c>
      <c r="W325" s="110">
        <v>3.1279150500466407E-3</v>
      </c>
      <c r="X325" s="157">
        <v>1.1299999999999999</v>
      </c>
    </row>
    <row r="326" spans="1:24">
      <c r="A326" s="108">
        <v>6000</v>
      </c>
      <c r="B326" s="108">
        <v>7000</v>
      </c>
      <c r="C326" s="109">
        <v>0</v>
      </c>
      <c r="D326" s="109">
        <v>241200</v>
      </c>
      <c r="E326" s="109">
        <v>0</v>
      </c>
      <c r="F326" s="109">
        <v>779815191650</v>
      </c>
      <c r="G326" s="110">
        <v>0</v>
      </c>
      <c r="H326" s="110">
        <v>2.412849081591812E-2</v>
      </c>
      <c r="I326" s="110" t="e">
        <v>#DIV/0!</v>
      </c>
      <c r="J326" s="110">
        <v>6466.1292839966836</v>
      </c>
      <c r="L326" s="111" t="str">
        <f t="shared" si="17"/>
        <v>(6000, 7000]</v>
      </c>
      <c r="M326" s="112" t="s">
        <v>189</v>
      </c>
      <c r="N326" s="113">
        <v>6.3000000000000014E-2</v>
      </c>
      <c r="O326" s="110">
        <f t="shared" si="18"/>
        <v>2.412849081591812E-2</v>
      </c>
      <c r="P326" s="114">
        <v>1.5200949214028419E-3</v>
      </c>
      <c r="Q326" s="114">
        <v>1.8884537884367716E-3</v>
      </c>
      <c r="R326" s="115">
        <v>1888453.7884367716</v>
      </c>
      <c r="S326" s="110">
        <v>1.8884537884367716E-3</v>
      </c>
      <c r="T326" s="116">
        <f>_xlfn.LET(_xlpm.x, _xlfn.XLOOKUP(M326, $I$17:$J$17, I326:J326), IF(ISERROR(_xlpm.x), 0, _xlpm.x) * S326)/Overview!$B$9</f>
        <v>2.4421972685770975E-2</v>
      </c>
      <c r="U326" s="118">
        <v>5.6700000000000014E-2</v>
      </c>
      <c r="V326" s="110">
        <v>1.8884537884367716E-3</v>
      </c>
      <c r="W326" s="110">
        <v>1.9310760308972165E-3</v>
      </c>
      <c r="X326" s="157">
        <v>1.02</v>
      </c>
    </row>
    <row r="327" spans="1:24">
      <c r="A327" s="108">
        <v>7000</v>
      </c>
      <c r="B327" s="108">
        <v>8000</v>
      </c>
      <c r="C327" s="109">
        <v>0</v>
      </c>
      <c r="D327" s="109">
        <v>163815</v>
      </c>
      <c r="E327" s="109">
        <v>0</v>
      </c>
      <c r="F327" s="109">
        <v>611783297625</v>
      </c>
      <c r="G327" s="110">
        <v>0</v>
      </c>
      <c r="H327" s="110">
        <v>1.6387266679144391E-2</v>
      </c>
      <c r="I327" s="110" t="e">
        <v>#DIV/0!</v>
      </c>
      <c r="J327" s="110">
        <v>7469.1975414339349</v>
      </c>
      <c r="L327" s="111" t="str">
        <f t="shared" si="17"/>
        <v>(7000, 8000]</v>
      </c>
      <c r="M327" s="112" t="s">
        <v>189</v>
      </c>
      <c r="N327" s="113">
        <v>2.1000000000000001E-2</v>
      </c>
      <c r="O327" s="110">
        <f t="shared" si="18"/>
        <v>1.6387266679144391E-2</v>
      </c>
      <c r="P327" s="114">
        <v>3.4413260026203222E-4</v>
      </c>
      <c r="Q327" s="114">
        <v>4.2752495488221354E-4</v>
      </c>
      <c r="R327" s="115">
        <v>427524.95488221355</v>
      </c>
      <c r="S327" s="110">
        <v>4.2752495488221354E-4</v>
      </c>
      <c r="T327" s="116">
        <f>_xlfn.LET(_xlpm.x, _xlfn.XLOOKUP(M327, $I$17:$J$17, I327:J327), IF(ISERROR(_xlpm.x), 0, _xlpm.x) * S327)/Overview!$B$9</f>
        <v>6.3865366838157661E-3</v>
      </c>
      <c r="U327" s="118"/>
      <c r="V327" s="110">
        <v>4.2752495488221354E-4</v>
      </c>
      <c r="W327" s="110">
        <v>1.8736000299776005E-4</v>
      </c>
      <c r="X327" s="157">
        <v>0.44</v>
      </c>
    </row>
    <row r="328" spans="1:24">
      <c r="A328" s="108">
        <v>8000</v>
      </c>
      <c r="B328" s="108">
        <v>9000</v>
      </c>
      <c r="C328" s="109">
        <v>0</v>
      </c>
      <c r="D328" s="109">
        <v>114483</v>
      </c>
      <c r="E328" s="109">
        <v>0</v>
      </c>
      <c r="F328" s="109">
        <v>484808729650</v>
      </c>
      <c r="G328" s="110">
        <v>0</v>
      </c>
      <c r="H328" s="110">
        <v>1.1452330074953375E-2</v>
      </c>
      <c r="I328" s="110" t="e">
        <v>#DIV/0!</v>
      </c>
      <c r="J328" s="110">
        <v>8469.5322388476889</v>
      </c>
      <c r="L328" s="111" t="str">
        <f t="shared" si="17"/>
        <v>(8000, 9000]</v>
      </c>
      <c r="M328" s="112" t="s">
        <v>189</v>
      </c>
      <c r="N328" s="113">
        <v>0</v>
      </c>
      <c r="O328" s="110">
        <f t="shared" si="18"/>
        <v>1.1452330074953375E-2</v>
      </c>
      <c r="P328" s="114">
        <v>0</v>
      </c>
      <c r="Q328" s="114">
        <v>0</v>
      </c>
      <c r="R328" s="115">
        <v>0</v>
      </c>
      <c r="S328" s="110">
        <v>0</v>
      </c>
      <c r="T328" s="116">
        <f>_xlfn.LET(_xlpm.x, _xlfn.XLOOKUP(M328, $I$17:$J$17, I328:J328), IF(ISERROR(_xlpm.x), 0, _xlpm.x) * S328)/Overview!$B$9</f>
        <v>0</v>
      </c>
      <c r="U328" s="118"/>
      <c r="V328" s="110">
        <v>0</v>
      </c>
      <c r="W328" s="110">
        <v>0</v>
      </c>
      <c r="X328" s="157">
        <v>0</v>
      </c>
    </row>
    <row r="329" spans="1:24">
      <c r="A329" s="108">
        <v>9000</v>
      </c>
      <c r="B329" s="108">
        <v>10000</v>
      </c>
      <c r="C329" s="109">
        <v>0</v>
      </c>
      <c r="D329" s="109">
        <v>81567</v>
      </c>
      <c r="E329" s="109">
        <v>0</v>
      </c>
      <c r="F329" s="109">
        <v>386413899925</v>
      </c>
      <c r="G329" s="110">
        <v>0</v>
      </c>
      <c r="H329" s="110">
        <v>8.1595713531591764E-3</v>
      </c>
      <c r="I329" s="110" t="e">
        <v>#DIV/0!</v>
      </c>
      <c r="J329" s="110">
        <v>9474.7606243946702</v>
      </c>
      <c r="L329" s="111" t="str">
        <f t="shared" si="17"/>
        <v>(9000, 10000]</v>
      </c>
      <c r="M329" s="112" t="s">
        <v>189</v>
      </c>
      <c r="N329" s="113">
        <v>0</v>
      </c>
      <c r="O329" s="110">
        <f t="shared" si="18"/>
        <v>8.1595713531591764E-3</v>
      </c>
      <c r="P329" s="114">
        <v>0</v>
      </c>
      <c r="Q329" s="114">
        <v>0</v>
      </c>
      <c r="R329" s="115">
        <v>0</v>
      </c>
      <c r="S329" s="110">
        <v>0</v>
      </c>
      <c r="T329" s="116">
        <f>_xlfn.LET(_xlpm.x, _xlfn.XLOOKUP(M329, $I$17:$J$17, I329:J329), IF(ISERROR(_xlpm.x), 0, _xlpm.x) * S329)/Overview!$B$9</f>
        <v>0</v>
      </c>
      <c r="U329" s="118"/>
      <c r="V329" s="110">
        <v>0</v>
      </c>
      <c r="W329" s="110">
        <v>0</v>
      </c>
      <c r="X329" s="157">
        <v>0</v>
      </c>
    </row>
    <row r="330" spans="1:24">
      <c r="A330" s="108">
        <v>10000</v>
      </c>
      <c r="B330" s="108">
        <v>20000</v>
      </c>
      <c r="C330" s="109">
        <v>0</v>
      </c>
      <c r="D330" s="109">
        <v>336678</v>
      </c>
      <c r="E330" s="109">
        <v>0</v>
      </c>
      <c r="F330" s="109">
        <v>2224702801300</v>
      </c>
      <c r="G330" s="110">
        <v>0</v>
      </c>
      <c r="H330" s="110">
        <v>3.3679651869492871E-2</v>
      </c>
      <c r="I330" s="110" t="e">
        <v>#DIV/0!</v>
      </c>
      <c r="J330" s="110">
        <v>13215.611363379847</v>
      </c>
      <c r="L330" s="111" t="str">
        <f t="shared" si="17"/>
        <v>(10000, 20000]</v>
      </c>
      <c r="M330" s="112" t="s">
        <v>189</v>
      </c>
      <c r="N330" s="113">
        <v>0</v>
      </c>
      <c r="O330" s="110">
        <f t="shared" si="18"/>
        <v>3.3679651869492871E-2</v>
      </c>
      <c r="P330" s="114">
        <v>0</v>
      </c>
      <c r="Q330" s="114">
        <v>0</v>
      </c>
      <c r="R330" s="115">
        <v>0</v>
      </c>
      <c r="S330" s="110">
        <v>0</v>
      </c>
      <c r="T330" s="116">
        <f>_xlfn.LET(_xlpm.x, _xlfn.XLOOKUP(M330, $I$17:$J$17, I330:J330), IF(ISERROR(_xlpm.x), 0, _xlpm.x) * S330)/Overview!$B$9</f>
        <v>0</v>
      </c>
      <c r="U330" s="118"/>
      <c r="V330" s="110">
        <v>0</v>
      </c>
      <c r="W330" s="110">
        <v>0</v>
      </c>
      <c r="X330" s="157">
        <v>0</v>
      </c>
    </row>
    <row r="331" spans="1:24">
      <c r="A331" s="108">
        <v>20000</v>
      </c>
      <c r="B331" s="108">
        <v>30000</v>
      </c>
      <c r="C331" s="109">
        <v>0</v>
      </c>
      <c r="D331" s="109">
        <v>45143</v>
      </c>
      <c r="E331" s="109">
        <v>0</v>
      </c>
      <c r="F331" s="109">
        <v>542414705575</v>
      </c>
      <c r="G331" s="110">
        <v>0</v>
      </c>
      <c r="H331" s="110">
        <v>4.515889141388855E-3</v>
      </c>
      <c r="I331" s="110" t="e">
        <v>#DIV/0!</v>
      </c>
      <c r="J331" s="110">
        <v>24030.95521232528</v>
      </c>
      <c r="L331" s="111" t="str">
        <f t="shared" si="17"/>
        <v>(20000, 30000]</v>
      </c>
      <c r="M331" s="112" t="s">
        <v>189</v>
      </c>
      <c r="N331" s="113">
        <v>0</v>
      </c>
      <c r="O331" s="110">
        <f t="shared" si="18"/>
        <v>4.515889141388855E-3</v>
      </c>
      <c r="P331" s="114">
        <v>0</v>
      </c>
      <c r="Q331" s="114">
        <v>0</v>
      </c>
      <c r="R331" s="115">
        <v>0</v>
      </c>
      <c r="S331" s="110">
        <v>0</v>
      </c>
      <c r="T331" s="116">
        <f>_xlfn.LET(_xlpm.x, _xlfn.XLOOKUP(M331, $I$17:$J$17, I331:J331), IF(ISERROR(_xlpm.x), 0, _xlpm.x) * S331)/Overview!$B$9</f>
        <v>0</v>
      </c>
      <c r="U331" s="118"/>
      <c r="V331" s="110">
        <v>0</v>
      </c>
      <c r="W331" s="110">
        <v>0</v>
      </c>
      <c r="X331" s="157">
        <v>0</v>
      </c>
    </row>
    <row r="332" spans="1:24">
      <c r="A332" s="108">
        <v>30000</v>
      </c>
      <c r="B332" s="108">
        <v>40000</v>
      </c>
      <c r="C332" s="109">
        <v>0</v>
      </c>
      <c r="D332" s="109">
        <v>10993</v>
      </c>
      <c r="E332" s="109">
        <v>0</v>
      </c>
      <c r="F332" s="109">
        <v>184992238975</v>
      </c>
      <c r="G332" s="110">
        <v>0</v>
      </c>
      <c r="H332" s="110">
        <v>1.0996869798482085E-3</v>
      </c>
      <c r="I332" s="108" t="e">
        <v>#DIV/0!</v>
      </c>
      <c r="J332" s="108">
        <v>33656.370231056128</v>
      </c>
      <c r="L332" s="111" t="str">
        <f t="shared" si="17"/>
        <v>(30000, 40000]</v>
      </c>
      <c r="M332" s="112" t="s">
        <v>189</v>
      </c>
      <c r="N332" s="113">
        <v>0</v>
      </c>
      <c r="O332" s="110">
        <f t="shared" si="18"/>
        <v>1.0996869798482085E-3</v>
      </c>
      <c r="P332" s="114">
        <v>0</v>
      </c>
      <c r="Q332" s="114">
        <v>0</v>
      </c>
      <c r="R332" s="115">
        <v>0</v>
      </c>
      <c r="S332" s="110">
        <v>0</v>
      </c>
      <c r="T332" s="116">
        <f>_xlfn.LET(_xlpm.x, _xlfn.XLOOKUP(M332, $I$17:$J$17, I332:J332), IF(ISERROR(_xlpm.x), 0, _xlpm.x) * S332)/Overview!$B$9</f>
        <v>0</v>
      </c>
      <c r="U332" s="118"/>
      <c r="V332" s="110">
        <v>0</v>
      </c>
      <c r="W332" s="110">
        <v>0</v>
      </c>
      <c r="X332" s="157">
        <v>0</v>
      </c>
    </row>
    <row r="333" spans="1:24">
      <c r="A333" s="1"/>
      <c r="B333" s="1"/>
      <c r="L333" s="119"/>
    </row>
    <row r="334" spans="1:2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L334" s="38"/>
    </row>
  </sheetData>
  <mergeCells count="95">
    <mergeCell ref="W210:W211"/>
    <mergeCell ref="V210:V211"/>
    <mergeCell ref="X210:X211"/>
    <mergeCell ref="W274:W275"/>
    <mergeCell ref="V274:V275"/>
    <mergeCell ref="X274:X275"/>
    <mergeCell ref="X16:X17"/>
    <mergeCell ref="W81:W82"/>
    <mergeCell ref="V81:V82"/>
    <mergeCell ref="X81:X82"/>
    <mergeCell ref="R274:R275"/>
    <mergeCell ref="S274:S275"/>
    <mergeCell ref="T274:T275"/>
    <mergeCell ref="W16:W17"/>
    <mergeCell ref="W146:W147"/>
    <mergeCell ref="V146:V147"/>
    <mergeCell ref="R146:R147"/>
    <mergeCell ref="S146:S147"/>
    <mergeCell ref="T146:T147"/>
    <mergeCell ref="R210:R211"/>
    <mergeCell ref="S210:S211"/>
    <mergeCell ref="X146:X147"/>
    <mergeCell ref="M274:M275"/>
    <mergeCell ref="N274:N275"/>
    <mergeCell ref="O274:O275"/>
    <mergeCell ref="P274:P275"/>
    <mergeCell ref="Q274:Q275"/>
    <mergeCell ref="T210:T211"/>
    <mergeCell ref="M146:M147"/>
    <mergeCell ref="N146:N147"/>
    <mergeCell ref="O146:O147"/>
    <mergeCell ref="P146:P147"/>
    <mergeCell ref="Q146:Q147"/>
    <mergeCell ref="M210:M211"/>
    <mergeCell ref="N210:N211"/>
    <mergeCell ref="O210:O211"/>
    <mergeCell ref="P210:P211"/>
    <mergeCell ref="Q210:Q211"/>
    <mergeCell ref="Q16:Q17"/>
    <mergeCell ref="R16:R17"/>
    <mergeCell ref="S16:S17"/>
    <mergeCell ref="T16:T17"/>
    <mergeCell ref="M81:M82"/>
    <mergeCell ref="N81:N82"/>
    <mergeCell ref="O81:O82"/>
    <mergeCell ref="P81:P82"/>
    <mergeCell ref="Q81:Q82"/>
    <mergeCell ref="R81:R82"/>
    <mergeCell ref="S81:S82"/>
    <mergeCell ref="T81:T82"/>
    <mergeCell ref="P16:P17"/>
    <mergeCell ref="M16:M17"/>
    <mergeCell ref="N16:N17"/>
    <mergeCell ref="O16:O17"/>
    <mergeCell ref="G146:H146"/>
    <mergeCell ref="I146:J146"/>
    <mergeCell ref="L146:L147"/>
    <mergeCell ref="A16:A17"/>
    <mergeCell ref="B16:B17"/>
    <mergeCell ref="C16:D16"/>
    <mergeCell ref="E16:F16"/>
    <mergeCell ref="G81:H81"/>
    <mergeCell ref="I81:J81"/>
    <mergeCell ref="L81:L82"/>
    <mergeCell ref="G16:H16"/>
    <mergeCell ref="I16:J16"/>
    <mergeCell ref="L16:L17"/>
    <mergeCell ref="C210:D210"/>
    <mergeCell ref="E210:F210"/>
    <mergeCell ref="A78:F78"/>
    <mergeCell ref="A81:A82"/>
    <mergeCell ref="B81:B82"/>
    <mergeCell ref="C81:D81"/>
    <mergeCell ref="E81:F81"/>
    <mergeCell ref="A143:F143"/>
    <mergeCell ref="A146:A147"/>
    <mergeCell ref="B146:B147"/>
    <mergeCell ref="C146:D146"/>
    <mergeCell ref="E146:F146"/>
    <mergeCell ref="V16:V17"/>
    <mergeCell ref="I274:J274"/>
    <mergeCell ref="L274:L275"/>
    <mergeCell ref="A13:F13"/>
    <mergeCell ref="A274:A275"/>
    <mergeCell ref="B274:B275"/>
    <mergeCell ref="C274:D274"/>
    <mergeCell ref="E274:F274"/>
    <mergeCell ref="G274:H274"/>
    <mergeCell ref="G210:H210"/>
    <mergeCell ref="I210:J210"/>
    <mergeCell ref="L210:L211"/>
    <mergeCell ref="A271:F271"/>
    <mergeCell ref="A207:F207"/>
    <mergeCell ref="A210:A211"/>
    <mergeCell ref="B210:B211"/>
  </mergeCells>
  <phoneticPr fontId="20" type="noConversion"/>
  <conditionalFormatting sqref="S20:S75 V20:W75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{405D87E9-464B-4664-8FC2-13C208DF4B82}</x14:id>
        </ext>
      </extLst>
    </cfRule>
  </conditionalFormatting>
  <conditionalFormatting sqref="T18:T75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{0A82B100-123C-4850-B802-25E4B72CEF39}</x14:id>
        </ext>
      </extLst>
    </cfRule>
  </conditionalFormatting>
  <conditionalFormatting sqref="S85:S139 V85:W139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{5F8FFD52-3B9E-479B-95B9-4A8675BBF516}</x14:id>
        </ext>
      </extLst>
    </cfRule>
  </conditionalFormatting>
  <conditionalFormatting sqref="T83:T139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{3F9B725F-FF0B-4A38-844E-366FC8FFD4B8}</x14:id>
        </ext>
      </extLst>
    </cfRule>
  </conditionalFormatting>
  <conditionalFormatting sqref="S150:S204 V150:W204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{E94B539F-D95D-4DEC-9A2C-68D64284A6AC}</x14:id>
        </ext>
      </extLst>
    </cfRule>
  </conditionalFormatting>
  <conditionalFormatting sqref="T148:T20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{1B0932AC-4609-4DC0-9D9E-F8D0455738A9}</x14:id>
        </ext>
      </extLst>
    </cfRule>
  </conditionalFormatting>
  <conditionalFormatting sqref="S214:S268 V214:W268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{D23E98D6-B17F-4242-911B-DEF35B6F4828}</x14:id>
        </ext>
      </extLst>
    </cfRule>
  </conditionalFormatting>
  <conditionalFormatting sqref="T212:T268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{99181551-0C03-4AA2-99EF-442A7AF3EB24}</x14:id>
        </ext>
      </extLst>
    </cfRule>
  </conditionalFormatting>
  <conditionalFormatting sqref="S278:S332 V278:W33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{82AEB8FB-9A51-49C4-A9DD-14AB716A39C7}</x14:id>
        </ext>
      </extLst>
    </cfRule>
  </conditionalFormatting>
  <conditionalFormatting sqref="T276:T33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{0DBCD0B1-1C2B-4149-B2FD-F95A6B415DDF}</x14:id>
        </ext>
      </extLst>
    </cfRule>
  </conditionalFormatting>
  <conditionalFormatting sqref="O18:O75">
    <cfRule type="cellIs" dxfId="145" priority="5" operator="lessThan">
      <formula>0.001</formula>
    </cfRule>
  </conditionalFormatting>
  <conditionalFormatting sqref="O83:O140">
    <cfRule type="cellIs" dxfId="144" priority="4" operator="lessThan">
      <formula>0.001</formula>
    </cfRule>
  </conditionalFormatting>
  <conditionalFormatting sqref="O148:O204">
    <cfRule type="cellIs" dxfId="143" priority="3" operator="lessThan">
      <formula>0.001</formula>
    </cfRule>
  </conditionalFormatting>
  <conditionalFormatting sqref="O212:O268">
    <cfRule type="cellIs" dxfId="142" priority="2" operator="lessThan">
      <formula>0.001</formula>
    </cfRule>
  </conditionalFormatting>
  <conditionalFormatting sqref="O276:O332">
    <cfRule type="cellIs" dxfId="141" priority="1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5D87E9-464B-4664-8FC2-13C208DF4B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S20:S75 V20:W75</xm:sqref>
        </x14:conditionalFormatting>
        <x14:conditionalFormatting xmlns:xm="http://schemas.microsoft.com/office/excel/2006/main">
          <x14:cfRule type="dataBar" id="{0A82B100-123C-4850-B802-25E4B72CEF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T18:T75</xm:sqref>
        </x14:conditionalFormatting>
        <x14:conditionalFormatting xmlns:xm="http://schemas.microsoft.com/office/excel/2006/main">
          <x14:cfRule type="dataBar" id="{5F8FFD52-3B9E-479B-95B9-4A8675BBF5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S85:S139 V85:W139</xm:sqref>
        </x14:conditionalFormatting>
        <x14:conditionalFormatting xmlns:xm="http://schemas.microsoft.com/office/excel/2006/main">
          <x14:cfRule type="dataBar" id="{3F9B725F-FF0B-4A38-844E-366FC8FFD4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T83:T139</xm:sqref>
        </x14:conditionalFormatting>
        <x14:conditionalFormatting xmlns:xm="http://schemas.microsoft.com/office/excel/2006/main">
          <x14:cfRule type="dataBar" id="{E94B539F-D95D-4DEC-9A2C-68D64284A6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S150:S204 V150:W204</xm:sqref>
        </x14:conditionalFormatting>
        <x14:conditionalFormatting xmlns:xm="http://schemas.microsoft.com/office/excel/2006/main">
          <x14:cfRule type="dataBar" id="{1B0932AC-4609-4DC0-9D9E-F8D0455738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T148:T204</xm:sqref>
        </x14:conditionalFormatting>
        <x14:conditionalFormatting xmlns:xm="http://schemas.microsoft.com/office/excel/2006/main">
          <x14:cfRule type="dataBar" id="{D23E98D6-B17F-4242-911B-DEF35B6F48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S214:S268 V214:W268</xm:sqref>
        </x14:conditionalFormatting>
        <x14:conditionalFormatting xmlns:xm="http://schemas.microsoft.com/office/excel/2006/main">
          <x14:cfRule type="dataBar" id="{99181551-0C03-4AA2-99EF-442A7AF3EB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T212:T268</xm:sqref>
        </x14:conditionalFormatting>
        <x14:conditionalFormatting xmlns:xm="http://schemas.microsoft.com/office/excel/2006/main">
          <x14:cfRule type="dataBar" id="{82AEB8FB-9A51-49C4-A9DD-14AB716A39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S278:S332 V278:W332</xm:sqref>
        </x14:conditionalFormatting>
        <x14:conditionalFormatting xmlns:xm="http://schemas.microsoft.com/office/excel/2006/main">
          <x14:cfRule type="dataBar" id="{0DBCD0B1-1C2B-4149-B2FD-F95A6B415D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T276:T332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27BB-A947-4CD1-99F5-1318A71504E7}">
  <sheetPr>
    <tabColor theme="3" tint="0.59999389629810485"/>
  </sheetPr>
  <dimension ref="B2:F14"/>
  <sheetViews>
    <sheetView workbookViewId="0">
      <selection activeCell="E18" sqref="E18"/>
    </sheetView>
  </sheetViews>
  <sheetFormatPr defaultRowHeight="15.6"/>
  <cols>
    <col min="1" max="1" width="8.88671875" style="37"/>
    <col min="2" max="2" width="27.109375" style="92" bestFit="1" customWidth="1"/>
    <col min="3" max="3" width="24.33203125" style="92" bestFit="1" customWidth="1"/>
    <col min="4" max="6" width="20.33203125" style="92" customWidth="1"/>
    <col min="7" max="16384" width="8.88671875" style="37"/>
  </cols>
  <sheetData>
    <row r="2" spans="2:6">
      <c r="B2" s="92" t="s">
        <v>305</v>
      </c>
    </row>
    <row r="3" spans="2:6">
      <c r="B3" s="92" t="s">
        <v>292</v>
      </c>
    </row>
    <row r="4" spans="2:6">
      <c r="B4" s="170"/>
      <c r="C4" s="170" t="s">
        <v>121</v>
      </c>
      <c r="D4" s="170" t="s">
        <v>293</v>
      </c>
    </row>
    <row r="5" spans="2:6">
      <c r="B5" s="146" t="s">
        <v>292</v>
      </c>
      <c r="C5" s="171">
        <v>5517581100</v>
      </c>
      <c r="D5" s="171">
        <v>5664933900</v>
      </c>
    </row>
    <row r="7" spans="2:6">
      <c r="B7" s="146" t="s">
        <v>294</v>
      </c>
      <c r="C7" s="149">
        <v>10000000000</v>
      </c>
    </row>
    <row r="10" spans="2:6">
      <c r="B10" s="92" t="s">
        <v>306</v>
      </c>
    </row>
    <row r="11" spans="2:6">
      <c r="B11" s="170"/>
      <c r="C11" s="170" t="s">
        <v>121</v>
      </c>
      <c r="D11" s="170" t="s">
        <v>293</v>
      </c>
      <c r="E11" s="170" t="s">
        <v>262</v>
      </c>
      <c r="F11" s="170" t="s">
        <v>263</v>
      </c>
    </row>
    <row r="12" spans="2:6">
      <c r="B12" s="146" t="s">
        <v>292</v>
      </c>
      <c r="C12" s="147">
        <v>5511849100</v>
      </c>
      <c r="D12" s="147">
        <v>5653716200</v>
      </c>
      <c r="E12" s="171">
        <v>58987362676.056343</v>
      </c>
      <c r="F12" s="171">
        <v>55972175999.999992</v>
      </c>
    </row>
    <row r="14" spans="2:6">
      <c r="B14" s="146" t="s">
        <v>294</v>
      </c>
      <c r="C14" s="149">
        <v>10000000000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6E30-5816-4703-9C1D-7498DFCF91EB}">
  <sheetPr codeName="工作表23"/>
  <dimension ref="A1:Q240"/>
  <sheetViews>
    <sheetView topLeftCell="F1" workbookViewId="0"/>
  </sheetViews>
  <sheetFormatPr defaultRowHeight="15.6"/>
  <cols>
    <col min="1" max="1" width="11.77734375" style="37" bestFit="1" customWidth="1"/>
    <col min="2" max="2" width="8.33203125" style="37" bestFit="1" customWidth="1"/>
    <col min="3" max="3" width="22.6640625" style="37" customWidth="1"/>
    <col min="4" max="4" width="12.44140625" style="75" bestFit="1" customWidth="1"/>
    <col min="5" max="5" width="8.21875" style="37" customWidth="1"/>
    <col min="6" max="6" width="15.33203125" style="75" bestFit="1" customWidth="1"/>
    <col min="7" max="7" width="8.88671875" style="37"/>
    <col min="8" max="8" width="24.109375" style="37" customWidth="1"/>
    <col min="9" max="9" width="11" style="75" customWidth="1"/>
    <col min="10" max="10" width="8.21875" style="37" customWidth="1"/>
    <col min="11" max="11" width="27.109375" style="75" bestFit="1" customWidth="1"/>
    <col min="12" max="12" width="8.88671875" style="37"/>
    <col min="13" max="13" width="6.88671875" style="131" customWidth="1"/>
    <col min="14" max="14" width="21.21875" style="135" bestFit="1" customWidth="1"/>
    <col min="15" max="15" width="16.88671875" style="37" bestFit="1" customWidth="1"/>
    <col min="16" max="16" width="8.88671875" style="37"/>
    <col min="17" max="17" width="15.33203125" style="37" bestFit="1" customWidth="1"/>
    <col min="18" max="37" width="8.88671875" style="37"/>
    <col min="38" max="39" width="9.5546875" style="37" bestFit="1" customWidth="1"/>
    <col min="40" max="40" width="8.88671875" style="37"/>
    <col min="41" max="43" width="9" style="37" bestFit="1" customWidth="1"/>
    <col min="44" max="45" width="9.5546875" style="37" bestFit="1" customWidth="1"/>
    <col min="46" max="16384" width="8.88671875" style="37"/>
  </cols>
  <sheetData>
    <row r="1" spans="1:13">
      <c r="A1" s="129">
        <v>500</v>
      </c>
      <c r="B1" s="129"/>
      <c r="C1" s="129" t="s">
        <v>31</v>
      </c>
      <c r="D1" s="130"/>
      <c r="E1" s="129"/>
      <c r="F1" s="130"/>
      <c r="G1" s="129"/>
      <c r="H1" s="129" t="s">
        <v>189</v>
      </c>
      <c r="I1" s="130"/>
      <c r="J1" s="129"/>
      <c r="K1" s="130"/>
      <c r="L1" s="129"/>
    </row>
    <row r="2" spans="1:13">
      <c r="A2" s="37" t="s">
        <v>190</v>
      </c>
      <c r="B2" s="37">
        <v>-1</v>
      </c>
      <c r="C2" s="135" t="s">
        <v>191</v>
      </c>
      <c r="D2" s="37">
        <v>55325589</v>
      </c>
      <c r="F2" s="37"/>
      <c r="H2" s="135" t="s">
        <v>191</v>
      </c>
      <c r="I2" s="37">
        <v>56174458</v>
      </c>
      <c r="K2" s="37"/>
      <c r="M2" s="131">
        <v>-1</v>
      </c>
    </row>
    <row r="3" spans="1:13">
      <c r="B3" s="37">
        <v>0</v>
      </c>
      <c r="C3" s="135" t="s">
        <v>192</v>
      </c>
      <c r="D3" s="37">
        <v>24069989</v>
      </c>
      <c r="E3" s="37" t="s">
        <v>193</v>
      </c>
      <c r="F3" s="37">
        <v>6484275025</v>
      </c>
      <c r="H3" s="135" t="s">
        <v>192</v>
      </c>
      <c r="I3" s="37">
        <v>14293217</v>
      </c>
      <c r="J3" s="37" t="s">
        <v>193</v>
      </c>
      <c r="K3" s="37">
        <v>3231900200</v>
      </c>
      <c r="M3" s="131">
        <v>0</v>
      </c>
    </row>
    <row r="4" spans="1:13">
      <c r="B4" s="37">
        <v>1</v>
      </c>
      <c r="C4" s="135" t="s">
        <v>194</v>
      </c>
      <c r="D4" s="37">
        <v>10599327</v>
      </c>
      <c r="E4" s="37" t="s">
        <v>193</v>
      </c>
      <c r="F4" s="37">
        <v>7916648100</v>
      </c>
      <c r="H4" s="135" t="s">
        <v>194</v>
      </c>
      <c r="I4" s="37">
        <v>7577504</v>
      </c>
      <c r="J4" s="37" t="s">
        <v>193</v>
      </c>
      <c r="K4" s="37">
        <v>6307987850</v>
      </c>
      <c r="M4" s="131">
        <v>1</v>
      </c>
    </row>
    <row r="5" spans="1:13">
      <c r="B5" s="37">
        <v>2</v>
      </c>
      <c r="C5" s="135" t="s">
        <v>195</v>
      </c>
      <c r="D5" s="37">
        <v>4317872</v>
      </c>
      <c r="E5" s="37" t="s">
        <v>193</v>
      </c>
      <c r="F5" s="37">
        <v>5365074350</v>
      </c>
      <c r="H5" s="135" t="s">
        <v>195</v>
      </c>
      <c r="I5" s="37">
        <v>8212762</v>
      </c>
      <c r="J5" s="37" t="s">
        <v>193</v>
      </c>
      <c r="K5" s="37">
        <v>10557718000</v>
      </c>
      <c r="M5" s="131">
        <v>2</v>
      </c>
    </row>
    <row r="6" spans="1:13">
      <c r="B6" s="37">
        <v>3</v>
      </c>
      <c r="C6" s="135" t="s">
        <v>196</v>
      </c>
      <c r="D6" s="37">
        <v>2319169</v>
      </c>
      <c r="E6" s="37" t="s">
        <v>193</v>
      </c>
      <c r="F6" s="37">
        <v>4053262600</v>
      </c>
      <c r="H6" s="135" t="s">
        <v>196</v>
      </c>
      <c r="I6" s="37">
        <v>3584475</v>
      </c>
      <c r="J6" s="37" t="s">
        <v>193</v>
      </c>
      <c r="K6" s="37">
        <v>6293472375</v>
      </c>
      <c r="M6" s="131">
        <v>3</v>
      </c>
    </row>
    <row r="7" spans="1:13">
      <c r="B7" s="37">
        <v>4</v>
      </c>
      <c r="C7" s="135" t="s">
        <v>197</v>
      </c>
      <c r="D7" s="37">
        <v>1225076</v>
      </c>
      <c r="E7" s="37" t="s">
        <v>193</v>
      </c>
      <c r="F7" s="37">
        <v>2763500775</v>
      </c>
      <c r="H7" s="135" t="s">
        <v>197</v>
      </c>
      <c r="I7" s="37">
        <v>2870564</v>
      </c>
      <c r="J7" s="37" t="s">
        <v>193</v>
      </c>
      <c r="K7" s="37">
        <v>6548399325</v>
      </c>
      <c r="M7" s="131">
        <v>4</v>
      </c>
    </row>
    <row r="8" spans="1:13">
      <c r="B8" s="37">
        <v>5</v>
      </c>
      <c r="C8" s="135" t="s">
        <v>198</v>
      </c>
      <c r="D8" s="37">
        <v>635676</v>
      </c>
      <c r="E8" s="37" t="s">
        <v>193</v>
      </c>
      <c r="F8" s="37">
        <v>1744656300</v>
      </c>
      <c r="H8" s="135" t="s">
        <v>198</v>
      </c>
      <c r="I8" s="37">
        <v>1428287</v>
      </c>
      <c r="J8" s="37" t="s">
        <v>193</v>
      </c>
      <c r="K8" s="37">
        <v>3879725800</v>
      </c>
      <c r="M8" s="131">
        <v>5</v>
      </c>
    </row>
    <row r="9" spans="1:13">
      <c r="B9" s="37">
        <v>6</v>
      </c>
      <c r="C9" s="135" t="s">
        <v>199</v>
      </c>
      <c r="D9" s="37">
        <v>344873</v>
      </c>
      <c r="E9" s="37" t="s">
        <v>193</v>
      </c>
      <c r="F9" s="37">
        <v>1117022675</v>
      </c>
      <c r="H9" s="135" t="s">
        <v>199</v>
      </c>
      <c r="I9" s="37">
        <v>667809</v>
      </c>
      <c r="J9" s="37" t="s">
        <v>193</v>
      </c>
      <c r="K9" s="37">
        <v>2174876225</v>
      </c>
      <c r="M9" s="131">
        <v>6</v>
      </c>
    </row>
    <row r="10" spans="1:13">
      <c r="B10" s="37">
        <v>7</v>
      </c>
      <c r="C10" s="135" t="s">
        <v>200</v>
      </c>
      <c r="D10" s="37">
        <v>180642</v>
      </c>
      <c r="E10" s="37" t="s">
        <v>193</v>
      </c>
      <c r="F10" s="37">
        <v>679329150</v>
      </c>
      <c r="H10" s="135" t="s">
        <v>200</v>
      </c>
      <c r="I10" s="37">
        <v>448887</v>
      </c>
      <c r="J10" s="37" t="s">
        <v>193</v>
      </c>
      <c r="K10" s="37">
        <v>1680408050</v>
      </c>
      <c r="M10" s="131">
        <v>7</v>
      </c>
    </row>
    <row r="11" spans="1:13">
      <c r="B11" s="37">
        <v>8</v>
      </c>
      <c r="C11" s="135" t="s">
        <v>201</v>
      </c>
      <c r="D11" s="37">
        <v>115360</v>
      </c>
      <c r="E11" s="37" t="s">
        <v>193</v>
      </c>
      <c r="F11" s="37">
        <v>490405250</v>
      </c>
      <c r="H11" s="135" t="s">
        <v>201</v>
      </c>
      <c r="I11" s="37">
        <v>203025</v>
      </c>
      <c r="J11" s="37" t="s">
        <v>193</v>
      </c>
      <c r="K11" s="37">
        <v>858801925</v>
      </c>
      <c r="M11" s="131">
        <v>8</v>
      </c>
    </row>
    <row r="12" spans="1:13">
      <c r="B12" s="37">
        <v>9</v>
      </c>
      <c r="C12" s="135" t="s">
        <v>202</v>
      </c>
      <c r="D12" s="37">
        <v>110733</v>
      </c>
      <c r="E12" s="37" t="s">
        <v>193</v>
      </c>
      <c r="F12" s="37">
        <v>536395525</v>
      </c>
      <c r="H12" s="135" t="s">
        <v>202</v>
      </c>
      <c r="I12" s="37">
        <v>809720</v>
      </c>
      <c r="J12" s="37" t="s">
        <v>193</v>
      </c>
      <c r="K12" s="37">
        <v>4017884675</v>
      </c>
      <c r="M12" s="131">
        <v>9</v>
      </c>
    </row>
    <row r="13" spans="1:13">
      <c r="B13" s="37">
        <v>10</v>
      </c>
      <c r="C13" s="135" t="s">
        <v>203</v>
      </c>
      <c r="D13" s="37">
        <v>368403</v>
      </c>
      <c r="E13" s="37" t="s">
        <v>193</v>
      </c>
      <c r="F13" s="37">
        <v>2180791300</v>
      </c>
      <c r="H13" s="135" t="s">
        <v>203</v>
      </c>
      <c r="I13" s="37">
        <v>2617397</v>
      </c>
      <c r="J13" s="37" t="s">
        <v>193</v>
      </c>
      <c r="K13" s="37">
        <v>15386252675</v>
      </c>
      <c r="M13" s="131">
        <v>10</v>
      </c>
    </row>
    <row r="14" spans="1:13">
      <c r="B14" s="37">
        <v>15</v>
      </c>
      <c r="C14" s="135" t="s">
        <v>204</v>
      </c>
      <c r="D14" s="37">
        <v>40589</v>
      </c>
      <c r="E14" s="37" t="s">
        <v>193</v>
      </c>
      <c r="F14" s="37">
        <v>337397050</v>
      </c>
      <c r="H14" s="135" t="s">
        <v>204</v>
      </c>
      <c r="I14" s="37">
        <v>376908</v>
      </c>
      <c r="J14" s="37" t="s">
        <v>193</v>
      </c>
      <c r="K14" s="37">
        <v>3135325925</v>
      </c>
      <c r="M14" s="131">
        <v>15</v>
      </c>
    </row>
    <row r="15" spans="1:13">
      <c r="B15" s="37">
        <v>20</v>
      </c>
      <c r="C15" s="135" t="s">
        <v>205</v>
      </c>
      <c r="D15" s="37">
        <v>5841</v>
      </c>
      <c r="E15" s="37" t="s">
        <v>193</v>
      </c>
      <c r="F15" s="37">
        <v>65928150</v>
      </c>
      <c r="H15" s="135" t="s">
        <v>205</v>
      </c>
      <c r="I15" s="37">
        <v>138274</v>
      </c>
      <c r="J15" s="37" t="s">
        <v>193</v>
      </c>
      <c r="K15" s="37">
        <v>1616441950</v>
      </c>
      <c r="M15" s="131">
        <v>20</v>
      </c>
    </row>
    <row r="16" spans="1:13">
      <c r="B16" s="37">
        <v>25</v>
      </c>
      <c r="C16" s="135" t="s">
        <v>206</v>
      </c>
      <c r="D16" s="37">
        <v>9385</v>
      </c>
      <c r="E16" s="37" t="s">
        <v>193</v>
      </c>
      <c r="F16" s="37">
        <v>126385275</v>
      </c>
      <c r="H16" s="135" t="s">
        <v>206</v>
      </c>
      <c r="I16" s="37">
        <v>229026</v>
      </c>
      <c r="J16" s="37" t="s">
        <v>193</v>
      </c>
      <c r="K16" s="37">
        <v>3062165675</v>
      </c>
      <c r="M16" s="131">
        <v>25</v>
      </c>
    </row>
    <row r="17" spans="2:14">
      <c r="B17" s="37">
        <v>30</v>
      </c>
      <c r="C17" s="135" t="s">
        <v>207</v>
      </c>
      <c r="D17" s="37">
        <v>1148</v>
      </c>
      <c r="E17" s="37" t="s">
        <v>193</v>
      </c>
      <c r="F17" s="37">
        <v>18212825</v>
      </c>
      <c r="H17" s="135" t="s">
        <v>207</v>
      </c>
      <c r="I17" s="37">
        <v>31592</v>
      </c>
      <c r="J17" s="37" t="s">
        <v>193</v>
      </c>
      <c r="K17" s="37">
        <v>500248425</v>
      </c>
      <c r="M17" s="131">
        <v>30</v>
      </c>
    </row>
    <row r="18" spans="2:14">
      <c r="B18" s="37">
        <v>35</v>
      </c>
      <c r="C18" s="135" t="s">
        <v>208</v>
      </c>
      <c r="D18" s="37">
        <v>145</v>
      </c>
      <c r="E18" s="37" t="s">
        <v>193</v>
      </c>
      <c r="F18" s="37">
        <v>2666675</v>
      </c>
      <c r="H18" s="135" t="s">
        <v>208</v>
      </c>
      <c r="I18" s="37">
        <v>10163</v>
      </c>
      <c r="J18" s="37" t="s">
        <v>193</v>
      </c>
      <c r="K18" s="37">
        <v>190498500</v>
      </c>
      <c r="M18" s="131">
        <v>35</v>
      </c>
    </row>
    <row r="19" spans="2:14">
      <c r="B19" s="37">
        <v>40</v>
      </c>
      <c r="C19" s="135" t="s">
        <v>209</v>
      </c>
      <c r="D19" s="37">
        <v>25</v>
      </c>
      <c r="E19" s="37" t="s">
        <v>193</v>
      </c>
      <c r="F19" s="37">
        <v>525975</v>
      </c>
      <c r="H19" s="135" t="s">
        <v>209</v>
      </c>
      <c r="I19" s="37">
        <v>3256</v>
      </c>
      <c r="J19" s="37" t="s">
        <v>193</v>
      </c>
      <c r="K19" s="37">
        <v>68189725</v>
      </c>
      <c r="M19" s="131">
        <v>40</v>
      </c>
    </row>
    <row r="20" spans="2:14">
      <c r="B20" s="37">
        <v>45</v>
      </c>
      <c r="C20" s="135" t="s">
        <v>210</v>
      </c>
      <c r="D20" s="37">
        <v>18</v>
      </c>
      <c r="E20" s="37" t="s">
        <v>193</v>
      </c>
      <c r="F20" s="37">
        <v>442325</v>
      </c>
      <c r="H20" s="135" t="s">
        <v>210</v>
      </c>
      <c r="I20" s="37">
        <v>749</v>
      </c>
      <c r="J20" s="37" t="s">
        <v>193</v>
      </c>
      <c r="K20" s="37">
        <v>17849375</v>
      </c>
      <c r="M20" s="131">
        <v>45</v>
      </c>
    </row>
    <row r="21" spans="2:14">
      <c r="B21" s="37">
        <v>50</v>
      </c>
      <c r="C21" s="135" t="s">
        <v>211</v>
      </c>
      <c r="D21" s="37">
        <v>59</v>
      </c>
      <c r="E21" s="37" t="s">
        <v>193</v>
      </c>
      <c r="F21" s="37">
        <v>1563050</v>
      </c>
      <c r="H21" s="135" t="s">
        <v>211</v>
      </c>
      <c r="I21" s="37">
        <v>1175</v>
      </c>
      <c r="J21" s="37" t="s">
        <v>193</v>
      </c>
      <c r="K21" s="37">
        <v>31487375</v>
      </c>
      <c r="M21" s="131">
        <v>50</v>
      </c>
    </row>
    <row r="22" spans="2:14">
      <c r="B22" s="37">
        <v>60</v>
      </c>
      <c r="C22" s="135" t="s">
        <v>212</v>
      </c>
      <c r="D22" s="37">
        <v>3</v>
      </c>
      <c r="E22" s="37" t="s">
        <v>193</v>
      </c>
      <c r="F22" s="37">
        <v>96500</v>
      </c>
      <c r="H22" s="135" t="s">
        <v>212</v>
      </c>
      <c r="I22" s="37">
        <v>133</v>
      </c>
      <c r="J22" s="37" t="s">
        <v>193</v>
      </c>
      <c r="K22" s="37">
        <v>4246600</v>
      </c>
      <c r="M22" s="131">
        <v>60</v>
      </c>
    </row>
    <row r="23" spans="2:14">
      <c r="B23" s="37">
        <v>70</v>
      </c>
      <c r="D23" s="37"/>
      <c r="F23" s="37"/>
      <c r="H23" s="135" t="s">
        <v>269</v>
      </c>
      <c r="I23" s="37">
        <v>15</v>
      </c>
      <c r="J23" s="37" t="s">
        <v>193</v>
      </c>
      <c r="K23" s="37">
        <v>556850</v>
      </c>
      <c r="M23" s="131">
        <v>70</v>
      </c>
    </row>
    <row r="24" spans="2:14">
      <c r="B24" s="37">
        <v>80</v>
      </c>
      <c r="D24" s="37"/>
      <c r="F24" s="37"/>
      <c r="H24" s="135" t="s">
        <v>270</v>
      </c>
      <c r="I24" s="37">
        <v>2</v>
      </c>
      <c r="J24" s="37" t="s">
        <v>193</v>
      </c>
      <c r="K24" s="37">
        <v>81725</v>
      </c>
      <c r="M24" s="131">
        <v>80</v>
      </c>
    </row>
    <row r="25" spans="2:14">
      <c r="B25" s="37">
        <v>90</v>
      </c>
      <c r="D25" s="37"/>
      <c r="F25" s="37"/>
      <c r="I25" s="37"/>
      <c r="K25" s="37"/>
      <c r="M25" s="131">
        <v>90</v>
      </c>
      <c r="N25" s="37"/>
    </row>
    <row r="26" spans="2:14">
      <c r="B26" s="37">
        <v>100</v>
      </c>
      <c r="D26" s="37"/>
      <c r="F26" s="37"/>
      <c r="H26" s="135" t="s">
        <v>278</v>
      </c>
      <c r="I26" s="37">
        <v>1</v>
      </c>
      <c r="J26" s="37" t="s">
        <v>193</v>
      </c>
      <c r="K26" s="37">
        <v>53350</v>
      </c>
      <c r="M26" s="131">
        <v>100</v>
      </c>
    </row>
    <row r="27" spans="2:14">
      <c r="B27" s="37">
        <v>120</v>
      </c>
      <c r="D27" s="37"/>
      <c r="F27" s="37"/>
      <c r="I27" s="37"/>
      <c r="K27" s="37"/>
      <c r="M27" s="131">
        <v>120</v>
      </c>
    </row>
    <row r="28" spans="2:14">
      <c r="B28" s="37">
        <v>140</v>
      </c>
      <c r="D28" s="37"/>
      <c r="F28" s="37"/>
      <c r="I28" s="37"/>
      <c r="K28" s="37"/>
      <c r="M28" s="131">
        <v>140</v>
      </c>
    </row>
    <row r="29" spans="2:14">
      <c r="B29" s="37">
        <v>160</v>
      </c>
      <c r="D29" s="37"/>
      <c r="F29" s="37"/>
      <c r="I29" s="37"/>
      <c r="K29" s="37"/>
      <c r="M29" s="131">
        <v>160</v>
      </c>
    </row>
    <row r="30" spans="2:14">
      <c r="B30" s="37">
        <v>180</v>
      </c>
      <c r="D30" s="37"/>
      <c r="F30" s="37"/>
      <c r="I30" s="37"/>
      <c r="K30" s="37"/>
      <c r="M30" s="131">
        <v>180</v>
      </c>
    </row>
    <row r="31" spans="2:14">
      <c r="B31" s="37">
        <v>200</v>
      </c>
      <c r="D31" s="37"/>
      <c r="F31" s="37"/>
      <c r="I31" s="37"/>
      <c r="K31" s="37"/>
      <c r="M31" s="131">
        <v>200</v>
      </c>
    </row>
    <row r="32" spans="2:14">
      <c r="B32" s="37">
        <v>250</v>
      </c>
      <c r="D32" s="37"/>
      <c r="F32" s="37"/>
      <c r="I32" s="37"/>
      <c r="K32" s="37"/>
      <c r="M32" s="131">
        <v>250</v>
      </c>
    </row>
    <row r="33" spans="2:13">
      <c r="B33" s="37">
        <v>300</v>
      </c>
      <c r="D33" s="37"/>
      <c r="F33" s="37"/>
      <c r="I33" s="37"/>
      <c r="K33" s="37"/>
      <c r="M33" s="131">
        <v>300</v>
      </c>
    </row>
    <row r="34" spans="2:13">
      <c r="B34" s="37">
        <v>350</v>
      </c>
      <c r="D34" s="37"/>
      <c r="F34" s="37"/>
      <c r="I34" s="37"/>
      <c r="K34" s="37"/>
      <c r="M34" s="131">
        <v>350</v>
      </c>
    </row>
    <row r="35" spans="2:13">
      <c r="B35" s="37">
        <v>400</v>
      </c>
      <c r="D35" s="37"/>
      <c r="F35" s="37"/>
      <c r="I35" s="37"/>
      <c r="K35" s="37"/>
      <c r="M35" s="131">
        <v>400</v>
      </c>
    </row>
    <row r="36" spans="2:13">
      <c r="B36" s="37">
        <v>450</v>
      </c>
      <c r="D36" s="37"/>
      <c r="F36" s="37"/>
      <c r="I36" s="37"/>
      <c r="K36" s="37"/>
      <c r="M36" s="131">
        <v>450</v>
      </c>
    </row>
    <row r="37" spans="2:13">
      <c r="B37" s="37">
        <v>500</v>
      </c>
      <c r="D37" s="37"/>
      <c r="F37" s="37"/>
      <c r="I37" s="37"/>
      <c r="K37" s="37"/>
      <c r="M37" s="131">
        <v>500</v>
      </c>
    </row>
    <row r="38" spans="2:13">
      <c r="B38" s="37">
        <v>550</v>
      </c>
      <c r="D38" s="37"/>
      <c r="F38" s="37"/>
      <c r="I38" s="37"/>
      <c r="K38" s="37"/>
      <c r="M38" s="131">
        <v>550</v>
      </c>
    </row>
    <row r="39" spans="2:13">
      <c r="B39" s="37">
        <v>600</v>
      </c>
      <c r="D39" s="37"/>
      <c r="F39" s="37"/>
      <c r="I39" s="37"/>
      <c r="K39" s="37"/>
      <c r="M39" s="131">
        <v>600</v>
      </c>
    </row>
    <row r="40" spans="2:13">
      <c r="B40" s="37">
        <v>650</v>
      </c>
      <c r="D40" s="37"/>
      <c r="F40" s="37"/>
      <c r="I40" s="37"/>
      <c r="K40" s="37"/>
      <c r="M40" s="131">
        <v>650</v>
      </c>
    </row>
    <row r="41" spans="2:13">
      <c r="B41" s="37">
        <v>700</v>
      </c>
      <c r="D41" s="37"/>
      <c r="F41" s="37"/>
      <c r="I41" s="37"/>
      <c r="K41" s="37"/>
      <c r="M41" s="131">
        <v>700</v>
      </c>
    </row>
    <row r="42" spans="2:13">
      <c r="B42" s="37">
        <v>750</v>
      </c>
      <c r="D42" s="37"/>
      <c r="F42" s="37"/>
      <c r="I42" s="37"/>
      <c r="K42" s="37"/>
      <c r="M42" s="131">
        <v>750</v>
      </c>
    </row>
    <row r="43" spans="2:13">
      <c r="B43" s="37">
        <v>800</v>
      </c>
      <c r="D43" s="37"/>
      <c r="F43" s="37"/>
      <c r="I43" s="37"/>
      <c r="K43" s="37"/>
      <c r="M43" s="131">
        <v>800</v>
      </c>
    </row>
    <row r="44" spans="2:13">
      <c r="B44" s="37">
        <v>850</v>
      </c>
      <c r="D44" s="37"/>
      <c r="F44" s="37"/>
      <c r="I44" s="37"/>
      <c r="K44" s="37"/>
      <c r="M44" s="131">
        <v>850</v>
      </c>
    </row>
    <row r="45" spans="2:13">
      <c r="B45" s="37">
        <v>900</v>
      </c>
      <c r="D45" s="37"/>
      <c r="F45" s="37"/>
      <c r="I45" s="37"/>
      <c r="K45" s="37"/>
      <c r="M45" s="131">
        <v>900</v>
      </c>
    </row>
    <row r="46" spans="2:13">
      <c r="B46" s="37">
        <v>950</v>
      </c>
      <c r="D46" s="37"/>
      <c r="F46" s="37"/>
      <c r="I46" s="37"/>
      <c r="K46" s="37"/>
      <c r="M46" s="131">
        <v>950</v>
      </c>
    </row>
    <row r="47" spans="2:13">
      <c r="B47" s="37">
        <v>1000</v>
      </c>
      <c r="D47" s="37"/>
      <c r="F47" s="37"/>
      <c r="I47" s="37"/>
      <c r="K47" s="37"/>
      <c r="M47" s="131">
        <v>1000</v>
      </c>
    </row>
    <row r="48" spans="2:13">
      <c r="B48" s="37">
        <v>2000</v>
      </c>
      <c r="D48" s="37"/>
      <c r="F48" s="37"/>
      <c r="I48" s="37"/>
      <c r="K48" s="37"/>
      <c r="M48" s="131">
        <v>2000</v>
      </c>
    </row>
    <row r="49" spans="1:13">
      <c r="B49" s="37">
        <v>3000</v>
      </c>
      <c r="D49" s="37"/>
      <c r="F49" s="37"/>
      <c r="I49" s="37"/>
      <c r="K49" s="37"/>
      <c r="M49" s="131">
        <v>3000</v>
      </c>
    </row>
    <row r="50" spans="1:13">
      <c r="B50" s="37">
        <v>4000</v>
      </c>
      <c r="D50" s="37"/>
      <c r="F50" s="37"/>
      <c r="I50" s="37"/>
      <c r="K50" s="37"/>
      <c r="M50" s="131">
        <v>4000</v>
      </c>
    </row>
    <row r="51" spans="1:13">
      <c r="B51" s="37">
        <v>5000</v>
      </c>
      <c r="D51" s="37"/>
      <c r="F51" s="37"/>
      <c r="I51" s="37"/>
      <c r="K51" s="37"/>
      <c r="M51" s="131">
        <v>5000</v>
      </c>
    </row>
    <row r="52" spans="1:13">
      <c r="B52" s="37">
        <v>6000</v>
      </c>
      <c r="D52" s="37"/>
      <c r="F52" s="37"/>
      <c r="I52" s="37"/>
      <c r="K52" s="37"/>
      <c r="M52" s="131">
        <v>6000</v>
      </c>
    </row>
    <row r="53" spans="1:13">
      <c r="B53" s="37">
        <v>7000</v>
      </c>
      <c r="D53" s="37"/>
      <c r="F53" s="37"/>
      <c r="I53" s="37"/>
      <c r="K53" s="37"/>
    </row>
    <row r="54" spans="1:13">
      <c r="B54" s="37">
        <v>8000</v>
      </c>
      <c r="D54" s="37"/>
      <c r="F54" s="37"/>
      <c r="I54" s="37"/>
      <c r="K54" s="37"/>
    </row>
    <row r="55" spans="1:13">
      <c r="B55" s="37">
        <v>9000</v>
      </c>
      <c r="D55" s="37"/>
      <c r="F55" s="37"/>
      <c r="I55" s="37"/>
      <c r="K55" s="37"/>
    </row>
    <row r="56" spans="1:13">
      <c r="B56" s="37">
        <v>10000</v>
      </c>
      <c r="D56" s="37"/>
      <c r="F56" s="37"/>
      <c r="I56" s="37"/>
      <c r="K56" s="37"/>
    </row>
    <row r="57" spans="1:13">
      <c r="B57" s="37">
        <v>20000</v>
      </c>
      <c r="D57" s="37"/>
      <c r="F57" s="37"/>
      <c r="I57" s="37"/>
      <c r="K57" s="37"/>
    </row>
    <row r="58" spans="1:13">
      <c r="B58" s="37">
        <v>30000</v>
      </c>
      <c r="D58" s="37"/>
      <c r="F58" s="37"/>
      <c r="I58" s="37"/>
      <c r="K58" s="37"/>
      <c r="M58" s="131">
        <v>7000</v>
      </c>
    </row>
    <row r="59" spans="1:13">
      <c r="D59" s="37">
        <v>330078</v>
      </c>
      <c r="F59" s="37">
        <v>825830650</v>
      </c>
      <c r="I59" s="37"/>
      <c r="K59" s="37"/>
    </row>
    <row r="60" spans="1:13">
      <c r="D60" s="37"/>
      <c r="F60" s="37"/>
      <c r="I60" s="37"/>
      <c r="K60" s="37"/>
    </row>
    <row r="61" spans="1:13">
      <c r="A61" s="129">
        <v>625</v>
      </c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</row>
    <row r="62" spans="1:13">
      <c r="A62" s="37" t="s">
        <v>275</v>
      </c>
      <c r="B62" s="37">
        <v>-1</v>
      </c>
      <c r="C62" s="135" t="s">
        <v>191</v>
      </c>
      <c r="D62" s="37">
        <v>55333008</v>
      </c>
      <c r="F62" s="37"/>
      <c r="H62" s="135" t="s">
        <v>191</v>
      </c>
      <c r="I62" s="37">
        <v>56179854</v>
      </c>
      <c r="K62" s="37"/>
      <c r="M62" s="131">
        <v>-1</v>
      </c>
    </row>
    <row r="63" spans="1:13">
      <c r="B63" s="37">
        <v>0</v>
      </c>
      <c r="C63" s="135" t="s">
        <v>192</v>
      </c>
      <c r="D63" s="37">
        <v>27744523</v>
      </c>
      <c r="E63" s="37" t="s">
        <v>193</v>
      </c>
      <c r="F63" s="37">
        <v>8636244550</v>
      </c>
      <c r="H63" s="135" t="s">
        <v>192</v>
      </c>
      <c r="I63" s="37">
        <v>15073151</v>
      </c>
      <c r="J63" s="37" t="s">
        <v>193</v>
      </c>
      <c r="K63" s="37">
        <v>3700520975</v>
      </c>
      <c r="M63" s="131">
        <v>0</v>
      </c>
    </row>
    <row r="64" spans="1:13">
      <c r="B64" s="37">
        <v>1</v>
      </c>
      <c r="C64" s="135" t="s">
        <v>194</v>
      </c>
      <c r="D64" s="37">
        <v>9525840</v>
      </c>
      <c r="E64" s="37" t="s">
        <v>193</v>
      </c>
      <c r="F64" s="37">
        <v>8753235725</v>
      </c>
      <c r="H64" s="135" t="s">
        <v>194</v>
      </c>
      <c r="I64" s="37">
        <v>11702427</v>
      </c>
      <c r="J64" s="37" t="s">
        <v>193</v>
      </c>
      <c r="K64" s="37">
        <v>11778973375</v>
      </c>
      <c r="M64" s="131">
        <v>1</v>
      </c>
    </row>
    <row r="65" spans="2:13">
      <c r="B65" s="37">
        <v>2</v>
      </c>
      <c r="C65" s="135" t="s">
        <v>195</v>
      </c>
      <c r="D65" s="37">
        <v>3541020</v>
      </c>
      <c r="E65" s="37" t="s">
        <v>193</v>
      </c>
      <c r="F65" s="37">
        <v>5464103775</v>
      </c>
      <c r="H65" s="135" t="s">
        <v>195</v>
      </c>
      <c r="I65" s="37">
        <v>6147203</v>
      </c>
      <c r="J65" s="37" t="s">
        <v>193</v>
      </c>
      <c r="K65" s="37">
        <v>9442462900</v>
      </c>
      <c r="M65" s="131">
        <v>2</v>
      </c>
    </row>
    <row r="66" spans="2:13">
      <c r="B66" s="37">
        <v>3</v>
      </c>
      <c r="C66" s="135" t="s">
        <v>196</v>
      </c>
      <c r="D66" s="37">
        <v>1711584</v>
      </c>
      <c r="E66" s="37" t="s">
        <v>193</v>
      </c>
      <c r="F66" s="37">
        <v>3719451025</v>
      </c>
      <c r="H66" s="135" t="s">
        <v>196</v>
      </c>
      <c r="I66" s="37">
        <v>3605965</v>
      </c>
      <c r="J66" s="37" t="s">
        <v>193</v>
      </c>
      <c r="K66" s="37">
        <v>8013634950</v>
      </c>
      <c r="M66" s="131">
        <v>3</v>
      </c>
    </row>
    <row r="67" spans="2:13">
      <c r="B67" s="37">
        <v>4</v>
      </c>
      <c r="C67" s="135" t="s">
        <v>197</v>
      </c>
      <c r="D67" s="37">
        <v>746426</v>
      </c>
      <c r="E67" s="37" t="s">
        <v>193</v>
      </c>
      <c r="F67" s="37">
        <v>2085377550</v>
      </c>
      <c r="H67" s="135" t="s">
        <v>197</v>
      </c>
      <c r="I67" s="37">
        <v>1656745</v>
      </c>
      <c r="J67" s="37" t="s">
        <v>193</v>
      </c>
      <c r="K67" s="37">
        <v>4586164725</v>
      </c>
      <c r="M67" s="131">
        <v>4</v>
      </c>
    </row>
    <row r="68" spans="2:13">
      <c r="B68" s="37">
        <v>5</v>
      </c>
      <c r="C68" s="135" t="s">
        <v>198</v>
      </c>
      <c r="D68" s="37">
        <v>330117</v>
      </c>
      <c r="E68" s="37" t="s">
        <v>193</v>
      </c>
      <c r="F68" s="37">
        <v>1125528925</v>
      </c>
      <c r="H68" s="135" t="s">
        <v>198</v>
      </c>
      <c r="I68" s="37">
        <v>694946</v>
      </c>
      <c r="J68" s="37" t="s">
        <v>193</v>
      </c>
      <c r="K68" s="37">
        <v>2395910500</v>
      </c>
      <c r="M68" s="131">
        <v>5</v>
      </c>
    </row>
    <row r="69" spans="2:13">
      <c r="B69" s="37">
        <v>6</v>
      </c>
      <c r="C69" s="135" t="s">
        <v>199</v>
      </c>
      <c r="D69" s="37">
        <v>179177</v>
      </c>
      <c r="E69" s="37" t="s">
        <v>193</v>
      </c>
      <c r="F69" s="37">
        <v>727516100</v>
      </c>
      <c r="H69" s="135" t="s">
        <v>199</v>
      </c>
      <c r="I69" s="37">
        <v>363951</v>
      </c>
      <c r="J69" s="37" t="s">
        <v>193</v>
      </c>
      <c r="K69" s="37">
        <v>1463736000</v>
      </c>
      <c r="M69" s="131">
        <v>6</v>
      </c>
    </row>
    <row r="70" spans="2:13">
      <c r="B70" s="37">
        <v>7</v>
      </c>
      <c r="C70" s="135" t="s">
        <v>200</v>
      </c>
      <c r="D70" s="37">
        <v>131988</v>
      </c>
      <c r="E70" s="37" t="s">
        <v>193</v>
      </c>
      <c r="F70" s="37">
        <v>631107400</v>
      </c>
      <c r="H70" s="135" t="s">
        <v>200</v>
      </c>
      <c r="I70" s="37">
        <v>842613</v>
      </c>
      <c r="J70" s="37" t="s">
        <v>193</v>
      </c>
      <c r="K70" s="37">
        <v>4163956250</v>
      </c>
      <c r="M70" s="131">
        <v>7</v>
      </c>
    </row>
    <row r="71" spans="2:13">
      <c r="B71" s="37">
        <v>8</v>
      </c>
      <c r="C71" s="135" t="s">
        <v>201</v>
      </c>
      <c r="D71" s="37">
        <v>157315</v>
      </c>
      <c r="E71" s="37" t="s">
        <v>193</v>
      </c>
      <c r="F71" s="37">
        <v>841829425</v>
      </c>
      <c r="H71" s="135" t="s">
        <v>201</v>
      </c>
      <c r="I71" s="37">
        <v>1177668</v>
      </c>
      <c r="J71" s="37" t="s">
        <v>193</v>
      </c>
      <c r="K71" s="37">
        <v>6232828225</v>
      </c>
      <c r="M71" s="131">
        <v>8</v>
      </c>
    </row>
    <row r="72" spans="2:13">
      <c r="B72" s="37">
        <v>9</v>
      </c>
      <c r="C72" s="135" t="s">
        <v>202</v>
      </c>
      <c r="D72" s="37">
        <v>112950</v>
      </c>
      <c r="E72" s="37" t="s">
        <v>193</v>
      </c>
      <c r="F72" s="37">
        <v>672281775</v>
      </c>
      <c r="H72" s="135" t="s">
        <v>202</v>
      </c>
      <c r="I72" s="37">
        <v>771181</v>
      </c>
      <c r="J72" s="37" t="s">
        <v>193</v>
      </c>
      <c r="K72" s="37">
        <v>4620173325</v>
      </c>
      <c r="M72" s="131">
        <v>9</v>
      </c>
    </row>
    <row r="73" spans="2:13">
      <c r="B73" s="37">
        <v>10</v>
      </c>
      <c r="C73" s="135" t="s">
        <v>203</v>
      </c>
      <c r="D73" s="37">
        <v>135034</v>
      </c>
      <c r="E73" s="37" t="s">
        <v>193</v>
      </c>
      <c r="F73" s="37">
        <v>967881625</v>
      </c>
      <c r="H73" s="135" t="s">
        <v>203</v>
      </c>
      <c r="I73" s="37">
        <v>1017514</v>
      </c>
      <c r="J73" s="37" t="s">
        <v>193</v>
      </c>
      <c r="K73" s="37">
        <v>7390970600</v>
      </c>
      <c r="M73" s="131">
        <v>10</v>
      </c>
    </row>
    <row r="74" spans="2:13">
      <c r="B74" s="37">
        <v>15</v>
      </c>
      <c r="C74" s="135" t="s">
        <v>204</v>
      </c>
      <c r="D74" s="37">
        <v>9004</v>
      </c>
      <c r="E74" s="37" t="s">
        <v>193</v>
      </c>
      <c r="F74" s="37">
        <v>96167750</v>
      </c>
      <c r="H74" s="135" t="s">
        <v>204</v>
      </c>
      <c r="I74" s="37">
        <v>169225</v>
      </c>
      <c r="J74" s="37" t="s">
        <v>193</v>
      </c>
      <c r="K74" s="37">
        <v>1916295950</v>
      </c>
      <c r="M74" s="131">
        <v>15</v>
      </c>
    </row>
    <row r="75" spans="2:13">
      <c r="B75" s="37">
        <v>20</v>
      </c>
      <c r="C75" s="135" t="s">
        <v>205</v>
      </c>
      <c r="D75" s="37">
        <v>10085</v>
      </c>
      <c r="E75" s="37" t="s">
        <v>193</v>
      </c>
      <c r="F75" s="37">
        <v>136890875</v>
      </c>
      <c r="H75" s="135" t="s">
        <v>205</v>
      </c>
      <c r="I75" s="37">
        <v>243275</v>
      </c>
      <c r="J75" s="37" t="s">
        <v>193</v>
      </c>
      <c r="K75" s="37">
        <v>3281942700</v>
      </c>
      <c r="M75" s="131">
        <v>20</v>
      </c>
    </row>
    <row r="76" spans="2:13">
      <c r="B76" s="37">
        <v>25</v>
      </c>
      <c r="C76" s="135" t="s">
        <v>206</v>
      </c>
      <c r="D76" s="37">
        <v>689</v>
      </c>
      <c r="E76" s="37" t="s">
        <v>193</v>
      </c>
      <c r="F76" s="37">
        <v>11436375</v>
      </c>
      <c r="H76" s="135" t="s">
        <v>206</v>
      </c>
      <c r="I76" s="37">
        <v>21173</v>
      </c>
      <c r="J76" s="37" t="s">
        <v>193</v>
      </c>
      <c r="K76" s="37">
        <v>354605500</v>
      </c>
      <c r="M76" s="131">
        <v>25</v>
      </c>
    </row>
    <row r="77" spans="2:13">
      <c r="B77" s="37">
        <v>30</v>
      </c>
      <c r="C77" s="135" t="s">
        <v>207</v>
      </c>
      <c r="D77" s="37">
        <v>75</v>
      </c>
      <c r="E77" s="37" t="s">
        <v>193</v>
      </c>
      <c r="F77" s="37">
        <v>1498125</v>
      </c>
      <c r="H77" s="135" t="s">
        <v>207</v>
      </c>
      <c r="I77" s="37">
        <v>8245</v>
      </c>
      <c r="J77" s="37" t="s">
        <v>193</v>
      </c>
      <c r="K77" s="37">
        <v>163537100</v>
      </c>
      <c r="M77" s="131">
        <v>30</v>
      </c>
    </row>
    <row r="78" spans="2:13">
      <c r="B78" s="37">
        <v>35</v>
      </c>
      <c r="C78" s="135" t="s">
        <v>208</v>
      </c>
      <c r="D78" s="37">
        <v>22</v>
      </c>
      <c r="E78" s="37" t="s">
        <v>193</v>
      </c>
      <c r="F78" s="37">
        <v>531750</v>
      </c>
      <c r="H78" s="135" t="s">
        <v>208</v>
      </c>
      <c r="I78" s="37">
        <v>1168</v>
      </c>
      <c r="J78" s="37" t="s">
        <v>193</v>
      </c>
      <c r="K78" s="37">
        <v>27139125</v>
      </c>
      <c r="M78" s="131">
        <v>35</v>
      </c>
    </row>
    <row r="79" spans="2:13">
      <c r="B79" s="37">
        <v>40</v>
      </c>
      <c r="C79" s="135" t="s">
        <v>209</v>
      </c>
      <c r="D79" s="37">
        <v>71</v>
      </c>
      <c r="E79" s="37" t="s">
        <v>193</v>
      </c>
      <c r="F79" s="37">
        <v>1865450</v>
      </c>
      <c r="H79" s="135" t="s">
        <v>209</v>
      </c>
      <c r="I79" s="37">
        <v>1027</v>
      </c>
      <c r="J79" s="37" t="s">
        <v>193</v>
      </c>
      <c r="K79" s="37">
        <v>27097800</v>
      </c>
      <c r="M79" s="131">
        <v>40</v>
      </c>
    </row>
    <row r="80" spans="2:13">
      <c r="B80" s="37">
        <v>45</v>
      </c>
      <c r="C80" s="135" t="s">
        <v>210</v>
      </c>
      <c r="D80" s="37">
        <v>3</v>
      </c>
      <c r="E80" s="37" t="s">
        <v>193</v>
      </c>
      <c r="F80" s="37">
        <v>88975</v>
      </c>
      <c r="H80" s="135" t="s">
        <v>210</v>
      </c>
      <c r="I80" s="37">
        <v>261</v>
      </c>
      <c r="J80" s="37" t="s">
        <v>193</v>
      </c>
      <c r="K80" s="37">
        <v>7631950</v>
      </c>
      <c r="M80" s="131">
        <v>45</v>
      </c>
    </row>
    <row r="81" spans="2:13">
      <c r="B81" s="37">
        <v>50</v>
      </c>
      <c r="C81" s="135" t="s">
        <v>211</v>
      </c>
      <c r="D81" s="37">
        <v>1</v>
      </c>
      <c r="E81" s="37" t="s">
        <v>193</v>
      </c>
      <c r="F81" s="37">
        <v>31325</v>
      </c>
      <c r="H81" s="135" t="s">
        <v>211</v>
      </c>
      <c r="I81" s="37">
        <v>89</v>
      </c>
      <c r="J81" s="37" t="s">
        <v>193</v>
      </c>
      <c r="K81" s="37">
        <v>2944375</v>
      </c>
      <c r="M81" s="131">
        <v>50</v>
      </c>
    </row>
    <row r="82" spans="2:13">
      <c r="B82" s="37">
        <v>60</v>
      </c>
      <c r="C82" s="135"/>
      <c r="D82" s="37"/>
      <c r="F82" s="37"/>
      <c r="H82" s="135" t="s">
        <v>212</v>
      </c>
      <c r="I82" s="37">
        <v>10</v>
      </c>
      <c r="J82" s="37" t="s">
        <v>193</v>
      </c>
      <c r="K82" s="37">
        <v>392575</v>
      </c>
      <c r="M82" s="131">
        <v>60</v>
      </c>
    </row>
    <row r="83" spans="2:13">
      <c r="B83" s="37">
        <v>70</v>
      </c>
      <c r="C83" s="135"/>
      <c r="D83" s="37"/>
      <c r="F83" s="37"/>
      <c r="H83" s="135" t="s">
        <v>269</v>
      </c>
      <c r="I83" s="37">
        <v>2</v>
      </c>
      <c r="J83" s="37" t="s">
        <v>193</v>
      </c>
      <c r="K83" s="37">
        <v>89575</v>
      </c>
      <c r="M83" s="131">
        <v>70</v>
      </c>
    </row>
    <row r="84" spans="2:13">
      <c r="B84" s="37">
        <v>80</v>
      </c>
      <c r="C84" s="135"/>
      <c r="D84" s="37"/>
      <c r="F84" s="37"/>
      <c r="H84" s="135"/>
      <c r="I84" s="37"/>
      <c r="K84" s="37"/>
      <c r="M84" s="131">
        <v>80</v>
      </c>
    </row>
    <row r="85" spans="2:13">
      <c r="B85" s="37">
        <v>90</v>
      </c>
      <c r="C85" s="135"/>
      <c r="D85" s="37"/>
      <c r="F85" s="37"/>
      <c r="H85" s="135"/>
      <c r="I85" s="37"/>
      <c r="K85" s="37"/>
      <c r="M85" s="131">
        <v>90</v>
      </c>
    </row>
    <row r="86" spans="2:13">
      <c r="B86" s="37">
        <v>100</v>
      </c>
      <c r="C86" s="135"/>
      <c r="D86" s="37"/>
      <c r="F86" s="37"/>
      <c r="H86" s="135"/>
      <c r="I86" s="37"/>
      <c r="K86" s="37"/>
      <c r="M86" s="131">
        <v>100</v>
      </c>
    </row>
    <row r="87" spans="2:13">
      <c r="B87" s="37">
        <v>120</v>
      </c>
      <c r="C87" s="135"/>
      <c r="D87" s="37"/>
      <c r="F87" s="37"/>
      <c r="H87" s="135"/>
      <c r="I87" s="37"/>
      <c r="K87" s="37"/>
      <c r="M87" s="131">
        <v>120</v>
      </c>
    </row>
    <row r="88" spans="2:13">
      <c r="B88" s="37">
        <v>140</v>
      </c>
      <c r="C88" s="135"/>
      <c r="D88" s="37"/>
      <c r="F88" s="37"/>
      <c r="H88" s="135"/>
      <c r="I88" s="37"/>
      <c r="K88" s="37"/>
      <c r="M88" s="131">
        <v>140</v>
      </c>
    </row>
    <row r="89" spans="2:13">
      <c r="B89" s="37">
        <v>160</v>
      </c>
      <c r="C89" s="135"/>
      <c r="D89" s="37"/>
      <c r="F89" s="37"/>
      <c r="H89" s="135"/>
      <c r="I89" s="37"/>
      <c r="K89" s="37"/>
      <c r="M89" s="131">
        <v>160</v>
      </c>
    </row>
    <row r="90" spans="2:13">
      <c r="B90" s="37">
        <v>180</v>
      </c>
      <c r="C90" s="135"/>
      <c r="D90" s="37"/>
      <c r="F90" s="37"/>
      <c r="H90" s="135"/>
      <c r="I90" s="37"/>
      <c r="K90" s="37"/>
      <c r="M90" s="131">
        <v>180</v>
      </c>
    </row>
    <row r="91" spans="2:13">
      <c r="B91" s="37">
        <v>200</v>
      </c>
      <c r="C91" s="135"/>
      <c r="D91" s="37"/>
      <c r="F91" s="37"/>
      <c r="H91" s="135"/>
      <c r="I91" s="37"/>
      <c r="K91" s="37"/>
      <c r="M91" s="131">
        <v>200</v>
      </c>
    </row>
    <row r="92" spans="2:13">
      <c r="B92" s="37">
        <v>250</v>
      </c>
      <c r="C92" s="135"/>
      <c r="D92" s="37"/>
      <c r="F92" s="37"/>
      <c r="H92" s="135"/>
      <c r="I92" s="37"/>
      <c r="K92" s="37"/>
      <c r="M92" s="131">
        <v>250</v>
      </c>
    </row>
    <row r="93" spans="2:13">
      <c r="B93" s="37">
        <v>300</v>
      </c>
      <c r="C93" s="135"/>
      <c r="D93" s="37"/>
      <c r="F93" s="37"/>
      <c r="H93" s="135"/>
      <c r="I93" s="37"/>
      <c r="K93" s="37"/>
      <c r="M93" s="131">
        <v>300</v>
      </c>
    </row>
    <row r="94" spans="2:13">
      <c r="B94" s="37">
        <v>350</v>
      </c>
      <c r="C94" s="135"/>
      <c r="D94" s="37"/>
      <c r="F94" s="37"/>
      <c r="H94" s="135"/>
      <c r="I94" s="37"/>
      <c r="K94" s="37"/>
      <c r="M94" s="131">
        <v>350</v>
      </c>
    </row>
    <row r="95" spans="2:13">
      <c r="B95" s="37">
        <v>400</v>
      </c>
      <c r="C95" s="135"/>
      <c r="D95" s="37"/>
      <c r="F95" s="37"/>
      <c r="H95" s="135"/>
      <c r="I95" s="37"/>
      <c r="K95" s="37"/>
      <c r="M95" s="131">
        <v>400</v>
      </c>
    </row>
    <row r="96" spans="2:13">
      <c r="B96" s="37">
        <v>450</v>
      </c>
      <c r="C96" s="135"/>
      <c r="D96" s="37"/>
      <c r="F96" s="37"/>
      <c r="H96" s="135"/>
      <c r="I96" s="37"/>
      <c r="K96" s="37"/>
      <c r="M96" s="131">
        <v>450</v>
      </c>
    </row>
    <row r="97" spans="2:13">
      <c r="B97" s="37">
        <v>500</v>
      </c>
      <c r="C97" s="135"/>
      <c r="D97" s="37"/>
      <c r="F97" s="37"/>
      <c r="H97" s="135"/>
      <c r="I97" s="37"/>
      <c r="K97" s="37"/>
      <c r="M97" s="131">
        <v>500</v>
      </c>
    </row>
    <row r="98" spans="2:13">
      <c r="B98" s="37">
        <v>550</v>
      </c>
      <c r="C98" s="135"/>
      <c r="D98" s="37"/>
      <c r="F98" s="37"/>
      <c r="H98" s="135"/>
      <c r="I98" s="37"/>
      <c r="K98" s="37"/>
      <c r="M98" s="131">
        <v>550</v>
      </c>
    </row>
    <row r="99" spans="2:13">
      <c r="B99" s="37">
        <v>600</v>
      </c>
      <c r="C99" s="135"/>
      <c r="D99" s="37"/>
      <c r="F99" s="37"/>
      <c r="H99" s="135"/>
      <c r="I99" s="37"/>
      <c r="K99" s="37"/>
      <c r="M99" s="131">
        <v>600</v>
      </c>
    </row>
    <row r="100" spans="2:13">
      <c r="B100" s="37">
        <v>650</v>
      </c>
      <c r="C100" s="135"/>
      <c r="D100" s="37"/>
      <c r="F100" s="37"/>
      <c r="H100" s="135"/>
      <c r="I100" s="37"/>
      <c r="K100" s="37"/>
      <c r="M100" s="131">
        <v>650</v>
      </c>
    </row>
    <row r="101" spans="2:13">
      <c r="B101" s="37">
        <v>700</v>
      </c>
      <c r="C101" s="135"/>
      <c r="D101" s="37"/>
      <c r="F101" s="37"/>
      <c r="H101" s="135"/>
      <c r="I101" s="37"/>
      <c r="K101" s="37"/>
      <c r="M101" s="131">
        <v>700</v>
      </c>
    </row>
    <row r="102" spans="2:13">
      <c r="B102" s="37">
        <v>750</v>
      </c>
      <c r="C102" s="135"/>
      <c r="D102" s="37"/>
      <c r="F102" s="37"/>
      <c r="H102" s="135"/>
      <c r="I102" s="37"/>
      <c r="K102" s="37"/>
      <c r="M102" s="131">
        <v>750</v>
      </c>
    </row>
    <row r="103" spans="2:13">
      <c r="B103" s="37">
        <v>800</v>
      </c>
      <c r="C103" s="135"/>
      <c r="D103" s="37"/>
      <c r="F103" s="37"/>
      <c r="H103" s="135"/>
      <c r="I103" s="37"/>
      <c r="K103" s="37"/>
      <c r="M103" s="131">
        <v>800</v>
      </c>
    </row>
    <row r="104" spans="2:13">
      <c r="B104" s="37">
        <v>850</v>
      </c>
      <c r="C104" s="135"/>
      <c r="D104" s="37"/>
      <c r="F104" s="37"/>
      <c r="H104" s="135"/>
      <c r="I104" s="37"/>
      <c r="K104" s="37"/>
      <c r="M104" s="131">
        <v>850</v>
      </c>
    </row>
    <row r="105" spans="2:13">
      <c r="B105" s="37">
        <v>900</v>
      </c>
      <c r="C105" s="135"/>
      <c r="D105" s="37"/>
      <c r="F105" s="37"/>
      <c r="H105" s="135"/>
      <c r="I105" s="37"/>
      <c r="K105" s="37"/>
      <c r="M105" s="131">
        <v>900</v>
      </c>
    </row>
    <row r="106" spans="2:13">
      <c r="B106" s="37">
        <v>950</v>
      </c>
      <c r="C106" s="135"/>
      <c r="D106" s="37"/>
      <c r="F106" s="37"/>
      <c r="H106" s="135"/>
      <c r="I106" s="37"/>
      <c r="K106" s="37"/>
      <c r="M106" s="131">
        <v>950</v>
      </c>
    </row>
    <row r="107" spans="2:13">
      <c r="B107" s="37">
        <v>1000</v>
      </c>
      <c r="C107" s="135"/>
      <c r="D107" s="37"/>
      <c r="F107" s="37"/>
      <c r="H107" s="135"/>
      <c r="I107" s="37"/>
      <c r="K107" s="37"/>
      <c r="M107" s="131">
        <v>1000</v>
      </c>
    </row>
    <row r="108" spans="2:13">
      <c r="B108" s="37">
        <v>2000</v>
      </c>
      <c r="C108" s="135"/>
      <c r="D108" s="37"/>
      <c r="F108" s="37"/>
      <c r="H108" s="135"/>
      <c r="I108" s="37"/>
      <c r="K108" s="37"/>
      <c r="M108" s="131">
        <v>2000</v>
      </c>
    </row>
    <row r="109" spans="2:13">
      <c r="B109" s="37">
        <v>3000</v>
      </c>
      <c r="C109" s="135"/>
      <c r="D109" s="37"/>
      <c r="F109" s="37"/>
      <c r="H109" s="135"/>
      <c r="I109" s="37"/>
      <c r="K109" s="37"/>
      <c r="M109" s="131">
        <v>3000</v>
      </c>
    </row>
    <row r="110" spans="2:13">
      <c r="B110" s="37">
        <v>4000</v>
      </c>
      <c r="D110" s="37"/>
      <c r="F110" s="37"/>
      <c r="I110" s="37"/>
      <c r="K110" s="37"/>
      <c r="M110" s="131">
        <v>4000</v>
      </c>
    </row>
    <row r="111" spans="2:13">
      <c r="B111" s="37">
        <v>5000</v>
      </c>
      <c r="D111" s="37"/>
      <c r="F111" s="37"/>
      <c r="I111" s="37"/>
      <c r="K111" s="37"/>
      <c r="M111" s="131">
        <v>5000</v>
      </c>
    </row>
    <row r="112" spans="2:13">
      <c r="B112" s="37">
        <v>6000</v>
      </c>
      <c r="D112" s="37"/>
      <c r="F112" s="37"/>
      <c r="I112" s="37"/>
      <c r="K112" s="37"/>
      <c r="M112" s="131">
        <v>6000</v>
      </c>
    </row>
    <row r="113" spans="1:13">
      <c r="B113" s="37">
        <v>7000</v>
      </c>
      <c r="D113" s="37"/>
      <c r="F113" s="37"/>
      <c r="I113" s="37"/>
      <c r="K113" s="37"/>
    </row>
    <row r="114" spans="1:13">
      <c r="B114" s="37">
        <v>8000</v>
      </c>
      <c r="D114" s="37"/>
      <c r="F114" s="37"/>
      <c r="I114" s="37"/>
      <c r="K114" s="37"/>
    </row>
    <row r="115" spans="1:13">
      <c r="B115" s="37">
        <v>9000</v>
      </c>
      <c r="D115" s="37"/>
      <c r="F115" s="37"/>
      <c r="I115" s="37"/>
      <c r="K115" s="37"/>
    </row>
    <row r="116" spans="1:13">
      <c r="B116" s="37">
        <v>10000</v>
      </c>
      <c r="D116" s="37"/>
      <c r="F116" s="37"/>
      <c r="I116" s="37"/>
      <c r="K116" s="37"/>
    </row>
    <row r="117" spans="1:13">
      <c r="B117" s="37">
        <v>20000</v>
      </c>
      <c r="D117" s="37"/>
      <c r="F117" s="37"/>
      <c r="I117" s="37"/>
      <c r="K117" s="37"/>
    </row>
    <row r="118" spans="1:13">
      <c r="B118" s="37">
        <v>30000</v>
      </c>
      <c r="D118" s="37"/>
      <c r="F118" s="37"/>
      <c r="I118" s="37"/>
      <c r="K118" s="37"/>
      <c r="M118" s="131">
        <v>7000</v>
      </c>
    </row>
    <row r="119" spans="1:13">
      <c r="D119" s="37">
        <v>331068</v>
      </c>
      <c r="F119" s="37">
        <v>829719675</v>
      </c>
      <c r="I119" s="37"/>
      <c r="K119" s="37"/>
    </row>
    <row r="120" spans="1:13">
      <c r="D120" s="37"/>
      <c r="F120" s="37"/>
      <c r="I120" s="37"/>
      <c r="K120" s="37"/>
    </row>
    <row r="121" spans="1:13">
      <c r="A121" s="129">
        <v>500</v>
      </c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</row>
    <row r="122" spans="1:13">
      <c r="A122" s="37" t="s">
        <v>213</v>
      </c>
      <c r="B122" s="37">
        <v>-1</v>
      </c>
      <c r="C122" s="135" t="s">
        <v>214</v>
      </c>
      <c r="D122" s="37">
        <v>1735</v>
      </c>
      <c r="F122" s="37"/>
      <c r="H122" s="135" t="s">
        <v>214</v>
      </c>
      <c r="I122" s="37">
        <v>4205</v>
      </c>
      <c r="K122" s="37"/>
      <c r="M122" s="131">
        <v>-1</v>
      </c>
    </row>
    <row r="123" spans="1:13">
      <c r="B123" s="37">
        <v>0</v>
      </c>
      <c r="C123" s="135" t="s">
        <v>215</v>
      </c>
      <c r="D123" s="37">
        <v>2935</v>
      </c>
      <c r="E123" s="37" t="s">
        <v>193</v>
      </c>
      <c r="F123" s="37">
        <v>888275</v>
      </c>
      <c r="H123" s="135" t="s">
        <v>215</v>
      </c>
      <c r="I123" s="37">
        <v>2811</v>
      </c>
      <c r="J123" s="37" t="s">
        <v>193</v>
      </c>
      <c r="K123" s="37">
        <v>815625</v>
      </c>
      <c r="M123" s="131">
        <v>0</v>
      </c>
    </row>
    <row r="124" spans="1:13">
      <c r="B124" s="37">
        <v>1</v>
      </c>
      <c r="C124" s="135" t="s">
        <v>216</v>
      </c>
      <c r="D124" s="37">
        <v>3383</v>
      </c>
      <c r="E124" s="37" t="s">
        <v>193</v>
      </c>
      <c r="F124" s="37">
        <v>2648775</v>
      </c>
      <c r="H124" s="135" t="s">
        <v>216</v>
      </c>
      <c r="I124" s="37">
        <v>2647</v>
      </c>
      <c r="J124" s="37" t="s">
        <v>193</v>
      </c>
      <c r="K124" s="37">
        <v>2113325</v>
      </c>
      <c r="M124" s="131">
        <v>1</v>
      </c>
    </row>
    <row r="125" spans="1:13">
      <c r="B125" s="37">
        <v>2</v>
      </c>
      <c r="C125" s="135" t="s">
        <v>217</v>
      </c>
      <c r="D125" s="37">
        <v>3260</v>
      </c>
      <c r="E125" s="37" t="s">
        <v>193</v>
      </c>
      <c r="F125" s="37">
        <v>4189375</v>
      </c>
      <c r="H125" s="135" t="s">
        <v>217</v>
      </c>
      <c r="I125" s="37">
        <v>2552</v>
      </c>
      <c r="J125" s="37" t="s">
        <v>193</v>
      </c>
      <c r="K125" s="37">
        <v>3346950</v>
      </c>
      <c r="M125" s="131">
        <v>2</v>
      </c>
    </row>
    <row r="126" spans="1:13">
      <c r="B126" s="37">
        <v>3</v>
      </c>
      <c r="C126" s="135" t="s">
        <v>218</v>
      </c>
      <c r="D126" s="37">
        <v>3548</v>
      </c>
      <c r="E126" s="37" t="s">
        <v>193</v>
      </c>
      <c r="F126" s="37">
        <v>6332850</v>
      </c>
      <c r="H126" s="135" t="s">
        <v>218</v>
      </c>
      <c r="I126" s="37">
        <v>2563</v>
      </c>
      <c r="J126" s="37" t="s">
        <v>193</v>
      </c>
      <c r="K126" s="37">
        <v>4638725</v>
      </c>
      <c r="M126" s="131">
        <v>3</v>
      </c>
    </row>
    <row r="127" spans="1:13">
      <c r="B127" s="37">
        <v>4</v>
      </c>
      <c r="C127" s="135" t="s">
        <v>219</v>
      </c>
      <c r="D127" s="37">
        <v>3472</v>
      </c>
      <c r="E127" s="37" t="s">
        <v>193</v>
      </c>
      <c r="F127" s="37">
        <v>7936625</v>
      </c>
      <c r="H127" s="135" t="s">
        <v>219</v>
      </c>
      <c r="I127" s="37">
        <v>2447</v>
      </c>
      <c r="J127" s="37" t="s">
        <v>193</v>
      </c>
      <c r="K127" s="37">
        <v>5660150</v>
      </c>
      <c r="M127" s="131">
        <v>4</v>
      </c>
    </row>
    <row r="128" spans="1:13">
      <c r="B128" s="37">
        <v>5</v>
      </c>
      <c r="C128" s="135" t="s">
        <v>220</v>
      </c>
      <c r="D128" s="37">
        <v>3670</v>
      </c>
      <c r="E128" s="37" t="s">
        <v>193</v>
      </c>
      <c r="F128" s="37">
        <v>10194000</v>
      </c>
      <c r="H128" s="135" t="s">
        <v>220</v>
      </c>
      <c r="I128" s="37">
        <v>2676</v>
      </c>
      <c r="J128" s="37" t="s">
        <v>193</v>
      </c>
      <c r="K128" s="37">
        <v>7530975</v>
      </c>
      <c r="M128" s="131">
        <v>5</v>
      </c>
    </row>
    <row r="129" spans="2:13">
      <c r="B129" s="37">
        <v>6</v>
      </c>
      <c r="C129" s="135" t="s">
        <v>221</v>
      </c>
      <c r="D129" s="37">
        <v>3554</v>
      </c>
      <c r="E129" s="37" t="s">
        <v>193</v>
      </c>
      <c r="F129" s="37">
        <v>11636025</v>
      </c>
      <c r="H129" s="135" t="s">
        <v>221</v>
      </c>
      <c r="I129" s="37">
        <v>2462</v>
      </c>
      <c r="J129" s="37" t="s">
        <v>193</v>
      </c>
      <c r="K129" s="37">
        <v>8094775</v>
      </c>
      <c r="M129" s="131">
        <v>6</v>
      </c>
    </row>
    <row r="130" spans="2:13">
      <c r="B130" s="37">
        <v>7</v>
      </c>
      <c r="C130" s="135" t="s">
        <v>222</v>
      </c>
      <c r="D130" s="37">
        <v>3817</v>
      </c>
      <c r="E130" s="37" t="s">
        <v>193</v>
      </c>
      <c r="F130" s="37">
        <v>14399725</v>
      </c>
      <c r="H130" s="135" t="s">
        <v>222</v>
      </c>
      <c r="I130" s="37">
        <v>2864</v>
      </c>
      <c r="J130" s="37" t="s">
        <v>193</v>
      </c>
      <c r="K130" s="37">
        <v>10886025</v>
      </c>
      <c r="M130" s="131">
        <v>7</v>
      </c>
    </row>
    <row r="131" spans="2:13">
      <c r="B131" s="37">
        <v>8</v>
      </c>
      <c r="C131" s="135" t="s">
        <v>223</v>
      </c>
      <c r="D131" s="37">
        <v>3752</v>
      </c>
      <c r="E131" s="37" t="s">
        <v>193</v>
      </c>
      <c r="F131" s="37">
        <v>16052900</v>
      </c>
      <c r="H131" s="135" t="s">
        <v>223</v>
      </c>
      <c r="I131" s="37">
        <v>2615</v>
      </c>
      <c r="J131" s="37" t="s">
        <v>193</v>
      </c>
      <c r="K131" s="37">
        <v>11266650</v>
      </c>
      <c r="M131" s="131">
        <v>8</v>
      </c>
    </row>
    <row r="132" spans="2:13">
      <c r="B132" s="37">
        <v>9</v>
      </c>
      <c r="C132" s="135" t="s">
        <v>224</v>
      </c>
      <c r="D132" s="37">
        <v>3817</v>
      </c>
      <c r="E132" s="37" t="s">
        <v>193</v>
      </c>
      <c r="F132" s="37">
        <v>18217050</v>
      </c>
      <c r="H132" s="135" t="s">
        <v>224</v>
      </c>
      <c r="I132" s="37">
        <v>2880</v>
      </c>
      <c r="J132" s="37" t="s">
        <v>193</v>
      </c>
      <c r="K132" s="37">
        <v>13821675</v>
      </c>
      <c r="M132" s="131">
        <v>9</v>
      </c>
    </row>
    <row r="133" spans="2:13">
      <c r="B133" s="37">
        <v>10</v>
      </c>
      <c r="C133" s="135" t="s">
        <v>225</v>
      </c>
      <c r="D133" s="37">
        <v>19138</v>
      </c>
      <c r="E133" s="37" t="s">
        <v>193</v>
      </c>
      <c r="F133" s="37">
        <v>120122950</v>
      </c>
      <c r="H133" s="135" t="s">
        <v>225</v>
      </c>
      <c r="I133" s="37">
        <v>13720</v>
      </c>
      <c r="J133" s="37" t="s">
        <v>193</v>
      </c>
      <c r="K133" s="37">
        <v>86354725</v>
      </c>
      <c r="M133" s="131">
        <v>10</v>
      </c>
    </row>
    <row r="134" spans="2:13">
      <c r="B134" s="37">
        <v>15</v>
      </c>
      <c r="C134" s="135" t="s">
        <v>226</v>
      </c>
      <c r="D134" s="37">
        <v>18904</v>
      </c>
      <c r="E134" s="37" t="s">
        <v>193</v>
      </c>
      <c r="F134" s="37">
        <v>165756275</v>
      </c>
      <c r="H134" s="135" t="s">
        <v>226</v>
      </c>
      <c r="I134" s="37">
        <v>14035</v>
      </c>
      <c r="J134" s="37" t="s">
        <v>193</v>
      </c>
      <c r="K134" s="37">
        <v>123464775</v>
      </c>
      <c r="M134" s="131">
        <v>15</v>
      </c>
    </row>
    <row r="135" spans="2:13">
      <c r="B135" s="37">
        <v>20</v>
      </c>
      <c r="C135" s="135" t="s">
        <v>227</v>
      </c>
      <c r="D135" s="37">
        <v>18072</v>
      </c>
      <c r="E135" s="37" t="s">
        <v>193</v>
      </c>
      <c r="F135" s="37">
        <v>203554825</v>
      </c>
      <c r="H135" s="135" t="s">
        <v>227</v>
      </c>
      <c r="I135" s="37">
        <v>13635</v>
      </c>
      <c r="J135" s="37" t="s">
        <v>193</v>
      </c>
      <c r="K135" s="37">
        <v>153879800</v>
      </c>
      <c r="M135" s="131">
        <v>20</v>
      </c>
    </row>
    <row r="136" spans="2:13">
      <c r="B136" s="37">
        <v>25</v>
      </c>
      <c r="C136" s="135" t="s">
        <v>228</v>
      </c>
      <c r="D136" s="37">
        <v>17428</v>
      </c>
      <c r="E136" s="37" t="s">
        <v>193</v>
      </c>
      <c r="F136" s="37">
        <v>239673900</v>
      </c>
      <c r="H136" s="135" t="s">
        <v>228</v>
      </c>
      <c r="I136" s="37">
        <v>13292</v>
      </c>
      <c r="J136" s="37" t="s">
        <v>193</v>
      </c>
      <c r="K136" s="37">
        <v>183265975</v>
      </c>
      <c r="M136" s="131">
        <v>25</v>
      </c>
    </row>
    <row r="137" spans="2:13">
      <c r="B137" s="37">
        <v>30</v>
      </c>
      <c r="C137" s="135" t="s">
        <v>229</v>
      </c>
      <c r="D137" s="37">
        <v>16180</v>
      </c>
      <c r="E137" s="37" t="s">
        <v>193</v>
      </c>
      <c r="F137" s="37">
        <v>263051975</v>
      </c>
      <c r="H137" s="135" t="s">
        <v>229</v>
      </c>
      <c r="I137" s="37">
        <v>12753</v>
      </c>
      <c r="J137" s="37" t="s">
        <v>193</v>
      </c>
      <c r="K137" s="37">
        <v>207531875</v>
      </c>
      <c r="M137" s="131">
        <v>30</v>
      </c>
    </row>
    <row r="138" spans="2:13">
      <c r="B138" s="37">
        <v>35</v>
      </c>
      <c r="C138" s="135" t="s">
        <v>230</v>
      </c>
      <c r="D138" s="37">
        <v>14977</v>
      </c>
      <c r="E138" s="37" t="s">
        <v>193</v>
      </c>
      <c r="F138" s="37">
        <v>280752750</v>
      </c>
      <c r="H138" s="135" t="s">
        <v>230</v>
      </c>
      <c r="I138" s="37">
        <v>12369</v>
      </c>
      <c r="J138" s="37" t="s">
        <v>193</v>
      </c>
      <c r="K138" s="37">
        <v>232149425</v>
      </c>
      <c r="M138" s="131">
        <v>35</v>
      </c>
    </row>
    <row r="139" spans="2:13">
      <c r="B139" s="37">
        <v>40</v>
      </c>
      <c r="C139" s="135" t="s">
        <v>231</v>
      </c>
      <c r="D139" s="37">
        <v>13914</v>
      </c>
      <c r="E139" s="37" t="s">
        <v>193</v>
      </c>
      <c r="F139" s="37">
        <v>295798650</v>
      </c>
      <c r="H139" s="135" t="s">
        <v>231</v>
      </c>
      <c r="I139" s="37">
        <v>11757</v>
      </c>
      <c r="J139" s="37" t="s">
        <v>193</v>
      </c>
      <c r="K139" s="37">
        <v>250148500</v>
      </c>
      <c r="M139" s="131">
        <v>40</v>
      </c>
    </row>
    <row r="140" spans="2:13">
      <c r="B140" s="37">
        <v>45</v>
      </c>
      <c r="C140" s="135" t="s">
        <v>232</v>
      </c>
      <c r="D140" s="37">
        <v>12976</v>
      </c>
      <c r="E140" s="37" t="s">
        <v>193</v>
      </c>
      <c r="F140" s="37">
        <v>308238625</v>
      </c>
      <c r="H140" s="135" t="s">
        <v>232</v>
      </c>
      <c r="I140" s="37">
        <v>11370</v>
      </c>
      <c r="J140" s="37" t="s">
        <v>193</v>
      </c>
      <c r="K140" s="37">
        <v>270422050</v>
      </c>
      <c r="M140" s="131">
        <v>45</v>
      </c>
    </row>
    <row r="141" spans="2:13">
      <c r="B141" s="37">
        <v>50</v>
      </c>
      <c r="C141" s="135" t="s">
        <v>233</v>
      </c>
      <c r="D141" s="37">
        <v>23224</v>
      </c>
      <c r="E141" s="37" t="s">
        <v>193</v>
      </c>
      <c r="F141" s="37">
        <v>637697750</v>
      </c>
      <c r="H141" s="135" t="s">
        <v>233</v>
      </c>
      <c r="I141" s="37">
        <v>20723</v>
      </c>
      <c r="J141" s="37" t="s">
        <v>193</v>
      </c>
      <c r="K141" s="37">
        <v>569321250</v>
      </c>
      <c r="M141" s="131">
        <v>50</v>
      </c>
    </row>
    <row r="142" spans="2:13">
      <c r="B142" s="37">
        <v>60</v>
      </c>
      <c r="C142" s="135" t="s">
        <v>234</v>
      </c>
      <c r="D142" s="37">
        <v>19493</v>
      </c>
      <c r="E142" s="37" t="s">
        <v>193</v>
      </c>
      <c r="F142" s="37">
        <v>632539625</v>
      </c>
      <c r="H142" s="135" t="s">
        <v>234</v>
      </c>
      <c r="I142" s="37">
        <v>18124</v>
      </c>
      <c r="J142" s="37" t="s">
        <v>193</v>
      </c>
      <c r="K142" s="37">
        <v>588742000</v>
      </c>
      <c r="M142" s="131">
        <v>60</v>
      </c>
    </row>
    <row r="143" spans="2:13">
      <c r="B143" s="37">
        <v>70</v>
      </c>
      <c r="C143" s="135" t="s">
        <v>235</v>
      </c>
      <c r="D143" s="37">
        <v>16601</v>
      </c>
      <c r="E143" s="37" t="s">
        <v>193</v>
      </c>
      <c r="F143" s="37">
        <v>621444900</v>
      </c>
      <c r="H143" s="135" t="s">
        <v>235</v>
      </c>
      <c r="I143" s="37">
        <v>16148</v>
      </c>
      <c r="J143" s="37" t="s">
        <v>193</v>
      </c>
      <c r="K143" s="37">
        <v>605014725</v>
      </c>
      <c r="M143" s="131">
        <v>70</v>
      </c>
    </row>
    <row r="144" spans="2:13">
      <c r="B144" s="37">
        <v>80</v>
      </c>
      <c r="C144" s="135" t="s">
        <v>236</v>
      </c>
      <c r="D144" s="37">
        <v>13909</v>
      </c>
      <c r="E144" s="37" t="s">
        <v>193</v>
      </c>
      <c r="F144" s="37">
        <v>590238350</v>
      </c>
      <c r="H144" s="135" t="s">
        <v>236</v>
      </c>
      <c r="I144" s="37">
        <v>14191</v>
      </c>
      <c r="J144" s="37" t="s">
        <v>193</v>
      </c>
      <c r="K144" s="37">
        <v>602721550</v>
      </c>
      <c r="M144" s="131">
        <v>80</v>
      </c>
    </row>
    <row r="145" spans="2:13">
      <c r="B145" s="37">
        <v>90</v>
      </c>
      <c r="C145" s="135" t="s">
        <v>237</v>
      </c>
      <c r="D145" s="37">
        <v>11792</v>
      </c>
      <c r="E145" s="37" t="s">
        <v>193</v>
      </c>
      <c r="F145" s="37">
        <v>559578975</v>
      </c>
      <c r="H145" s="135" t="s">
        <v>237</v>
      </c>
      <c r="I145" s="37">
        <v>12767</v>
      </c>
      <c r="J145" s="37" t="s">
        <v>193</v>
      </c>
      <c r="K145" s="37">
        <v>605840725</v>
      </c>
      <c r="M145" s="131">
        <v>90</v>
      </c>
    </row>
    <row r="146" spans="2:13">
      <c r="B146" s="37">
        <v>100</v>
      </c>
      <c r="C146" s="135" t="s">
        <v>238</v>
      </c>
      <c r="D146" s="37">
        <v>18185</v>
      </c>
      <c r="E146" s="37" t="s">
        <v>193</v>
      </c>
      <c r="F146" s="37">
        <v>995111650</v>
      </c>
      <c r="H146" s="135" t="s">
        <v>238</v>
      </c>
      <c r="I146" s="37">
        <v>20625</v>
      </c>
      <c r="J146" s="37" t="s">
        <v>193</v>
      </c>
      <c r="K146" s="37">
        <v>1129905925</v>
      </c>
      <c r="M146" s="131">
        <v>100</v>
      </c>
    </row>
    <row r="147" spans="2:13">
      <c r="B147" s="37">
        <v>120</v>
      </c>
      <c r="C147" s="135" t="s">
        <v>239</v>
      </c>
      <c r="D147" s="37">
        <v>13464</v>
      </c>
      <c r="E147" s="37" t="s">
        <v>193</v>
      </c>
      <c r="F147" s="37">
        <v>871974550</v>
      </c>
      <c r="H147" s="135" t="s">
        <v>239</v>
      </c>
      <c r="I147" s="37">
        <v>16163</v>
      </c>
      <c r="J147" s="37" t="s">
        <v>193</v>
      </c>
      <c r="K147" s="37">
        <v>1047769125</v>
      </c>
      <c r="M147" s="131">
        <v>120</v>
      </c>
    </row>
    <row r="148" spans="2:13">
      <c r="B148" s="37">
        <v>140</v>
      </c>
      <c r="C148" s="135" t="s">
        <v>240</v>
      </c>
      <c r="D148" s="37">
        <v>9885</v>
      </c>
      <c r="E148" s="37" t="s">
        <v>193</v>
      </c>
      <c r="F148" s="37">
        <v>739105625</v>
      </c>
      <c r="H148" s="135" t="s">
        <v>240</v>
      </c>
      <c r="I148" s="37">
        <v>12898</v>
      </c>
      <c r="J148" s="37" t="s">
        <v>193</v>
      </c>
      <c r="K148" s="37">
        <v>965642600</v>
      </c>
      <c r="M148" s="131">
        <v>140</v>
      </c>
    </row>
    <row r="149" spans="2:13">
      <c r="B149" s="37">
        <v>160</v>
      </c>
      <c r="C149" s="135" t="s">
        <v>241</v>
      </c>
      <c r="D149" s="37">
        <v>7271</v>
      </c>
      <c r="E149" s="37" t="s">
        <v>193</v>
      </c>
      <c r="F149" s="37">
        <v>616080475</v>
      </c>
      <c r="H149" s="135" t="s">
        <v>241</v>
      </c>
      <c r="I149" s="37">
        <v>9941</v>
      </c>
      <c r="J149" s="37" t="s">
        <v>193</v>
      </c>
      <c r="K149" s="37">
        <v>843227650</v>
      </c>
      <c r="M149" s="131">
        <v>160</v>
      </c>
    </row>
    <row r="150" spans="2:13">
      <c r="B150" s="37">
        <v>180</v>
      </c>
      <c r="C150" s="135" t="s">
        <v>242</v>
      </c>
      <c r="D150" s="37">
        <v>5695</v>
      </c>
      <c r="E150" s="37" t="s">
        <v>193</v>
      </c>
      <c r="F150" s="37">
        <v>540050150</v>
      </c>
      <c r="H150" s="135" t="s">
        <v>242</v>
      </c>
      <c r="I150" s="37">
        <v>7995</v>
      </c>
      <c r="J150" s="37" t="s">
        <v>193</v>
      </c>
      <c r="K150" s="37">
        <v>758157750</v>
      </c>
      <c r="M150" s="131">
        <v>180</v>
      </c>
    </row>
    <row r="151" spans="2:13">
      <c r="B151" s="37">
        <v>200</v>
      </c>
      <c r="C151" s="135" t="s">
        <v>243</v>
      </c>
      <c r="D151" s="37">
        <v>9039</v>
      </c>
      <c r="E151" s="37" t="s">
        <v>193</v>
      </c>
      <c r="F151" s="37">
        <v>1005218475</v>
      </c>
      <c r="H151" s="135" t="s">
        <v>243</v>
      </c>
      <c r="I151" s="37">
        <v>13268</v>
      </c>
      <c r="J151" s="37" t="s">
        <v>193</v>
      </c>
      <c r="K151" s="37">
        <v>1477886150</v>
      </c>
      <c r="M151" s="131">
        <v>200</v>
      </c>
    </row>
    <row r="152" spans="2:13">
      <c r="B152" s="37">
        <v>250</v>
      </c>
      <c r="C152" s="135" t="s">
        <v>244</v>
      </c>
      <c r="D152" s="37">
        <v>4887</v>
      </c>
      <c r="E152" s="37" t="s">
        <v>193</v>
      </c>
      <c r="F152" s="37">
        <v>665726850</v>
      </c>
      <c r="H152" s="135" t="s">
        <v>244</v>
      </c>
      <c r="I152" s="37">
        <v>8124</v>
      </c>
      <c r="J152" s="37" t="s">
        <v>193</v>
      </c>
      <c r="K152" s="37">
        <v>1110002100</v>
      </c>
      <c r="M152" s="131">
        <v>250</v>
      </c>
    </row>
    <row r="153" spans="2:13">
      <c r="B153" s="37">
        <v>300</v>
      </c>
      <c r="C153" s="135" t="s">
        <v>245</v>
      </c>
      <c r="D153" s="37">
        <v>2829</v>
      </c>
      <c r="E153" s="37" t="s">
        <v>193</v>
      </c>
      <c r="F153" s="37">
        <v>456719775</v>
      </c>
      <c r="H153" s="135" t="s">
        <v>245</v>
      </c>
      <c r="I153" s="37">
        <v>4956</v>
      </c>
      <c r="J153" s="37" t="s">
        <v>193</v>
      </c>
      <c r="K153" s="37">
        <v>801371450</v>
      </c>
      <c r="M153" s="131">
        <v>300</v>
      </c>
    </row>
    <row r="154" spans="2:13">
      <c r="B154" s="37">
        <v>350</v>
      </c>
      <c r="C154" s="135" t="s">
        <v>246</v>
      </c>
      <c r="D154" s="37">
        <v>1697</v>
      </c>
      <c r="E154" s="37" t="s">
        <v>193</v>
      </c>
      <c r="F154" s="37">
        <v>316742375</v>
      </c>
      <c r="H154" s="135" t="s">
        <v>246</v>
      </c>
      <c r="I154" s="37">
        <v>3256</v>
      </c>
      <c r="J154" s="37" t="s">
        <v>193</v>
      </c>
      <c r="K154" s="37">
        <v>607963425</v>
      </c>
      <c r="M154" s="131">
        <v>350</v>
      </c>
    </row>
    <row r="155" spans="2:13">
      <c r="B155" s="37">
        <v>400</v>
      </c>
      <c r="C155" s="135" t="s">
        <v>247</v>
      </c>
      <c r="D155" s="37">
        <v>1120</v>
      </c>
      <c r="E155" s="37" t="s">
        <v>193</v>
      </c>
      <c r="F155" s="37">
        <v>237259150</v>
      </c>
      <c r="H155" s="135" t="s">
        <v>247</v>
      </c>
      <c r="I155" s="37">
        <v>2175</v>
      </c>
      <c r="J155" s="37" t="s">
        <v>193</v>
      </c>
      <c r="K155" s="37">
        <v>460532825</v>
      </c>
      <c r="M155" s="131">
        <v>400</v>
      </c>
    </row>
    <row r="156" spans="2:13">
      <c r="B156" s="37">
        <v>450</v>
      </c>
      <c r="C156" s="135" t="s">
        <v>248</v>
      </c>
      <c r="D156" s="37">
        <v>731</v>
      </c>
      <c r="E156" s="37" t="s">
        <v>193</v>
      </c>
      <c r="F156" s="37">
        <v>172911275</v>
      </c>
      <c r="H156" s="135" t="s">
        <v>248</v>
      </c>
      <c r="I156" s="37">
        <v>1473</v>
      </c>
      <c r="J156" s="37" t="s">
        <v>193</v>
      </c>
      <c r="K156" s="37">
        <v>348721825</v>
      </c>
      <c r="M156" s="131">
        <v>450</v>
      </c>
    </row>
    <row r="157" spans="2:13">
      <c r="B157" s="37">
        <v>500</v>
      </c>
      <c r="C157" s="135" t="s">
        <v>249</v>
      </c>
      <c r="D157" s="37">
        <v>437</v>
      </c>
      <c r="E157" s="37" t="s">
        <v>193</v>
      </c>
      <c r="F157" s="37">
        <v>114329150</v>
      </c>
      <c r="H157" s="135" t="s">
        <v>249</v>
      </c>
      <c r="I157" s="37">
        <v>1068</v>
      </c>
      <c r="J157" s="37" t="s">
        <v>193</v>
      </c>
      <c r="K157" s="37">
        <v>279512500</v>
      </c>
      <c r="M157" s="131">
        <v>500</v>
      </c>
    </row>
    <row r="158" spans="2:13">
      <c r="B158" s="37">
        <v>550</v>
      </c>
      <c r="C158" s="135" t="s">
        <v>250</v>
      </c>
      <c r="D158" s="37">
        <v>347</v>
      </c>
      <c r="E158" s="37" t="s">
        <v>193</v>
      </c>
      <c r="F158" s="37">
        <v>99583500</v>
      </c>
      <c r="H158" s="135" t="s">
        <v>250</v>
      </c>
      <c r="I158" s="37">
        <v>729</v>
      </c>
      <c r="J158" s="37" t="s">
        <v>193</v>
      </c>
      <c r="K158" s="37">
        <v>209095475</v>
      </c>
      <c r="M158" s="131">
        <v>550</v>
      </c>
    </row>
    <row r="159" spans="2:13">
      <c r="B159" s="37">
        <v>600</v>
      </c>
      <c r="C159" s="135" t="s">
        <v>251</v>
      </c>
      <c r="D159" s="37">
        <v>228</v>
      </c>
      <c r="E159" s="37" t="s">
        <v>193</v>
      </c>
      <c r="F159" s="37">
        <v>71222200</v>
      </c>
      <c r="H159" s="135" t="s">
        <v>251</v>
      </c>
      <c r="I159" s="37">
        <v>525</v>
      </c>
      <c r="J159" s="37" t="s">
        <v>193</v>
      </c>
      <c r="K159" s="37">
        <v>164084100</v>
      </c>
      <c r="M159" s="131">
        <v>600</v>
      </c>
    </row>
    <row r="160" spans="2:13">
      <c r="B160" s="37">
        <v>650</v>
      </c>
      <c r="C160" s="135" t="s">
        <v>252</v>
      </c>
      <c r="D160" s="37">
        <v>187</v>
      </c>
      <c r="E160" s="37" t="s">
        <v>193</v>
      </c>
      <c r="F160" s="37">
        <v>63021375</v>
      </c>
      <c r="H160" s="135" t="s">
        <v>252</v>
      </c>
      <c r="I160" s="37">
        <v>381</v>
      </c>
      <c r="J160" s="37" t="s">
        <v>193</v>
      </c>
      <c r="K160" s="37">
        <v>128241975</v>
      </c>
      <c r="M160" s="131">
        <v>650</v>
      </c>
    </row>
    <row r="161" spans="2:13">
      <c r="B161" s="37">
        <v>700</v>
      </c>
      <c r="C161" s="135" t="s">
        <v>253</v>
      </c>
      <c r="D161" s="37">
        <v>129</v>
      </c>
      <c r="E161" s="37" t="s">
        <v>193</v>
      </c>
      <c r="F161" s="37">
        <v>46737575</v>
      </c>
      <c r="H161" s="135" t="s">
        <v>253</v>
      </c>
      <c r="I161" s="37">
        <v>289</v>
      </c>
      <c r="J161" s="37" t="s">
        <v>193</v>
      </c>
      <c r="K161" s="37">
        <v>104721525</v>
      </c>
      <c r="M161" s="131">
        <v>700</v>
      </c>
    </row>
    <row r="162" spans="2:13">
      <c r="B162" s="37">
        <v>750</v>
      </c>
      <c r="C162" s="135" t="s">
        <v>254</v>
      </c>
      <c r="D162" s="37">
        <v>85</v>
      </c>
      <c r="E162" s="37" t="s">
        <v>193</v>
      </c>
      <c r="F162" s="37">
        <v>32767700</v>
      </c>
      <c r="H162" s="135" t="s">
        <v>254</v>
      </c>
      <c r="I162" s="37">
        <v>233</v>
      </c>
      <c r="J162" s="37" t="s">
        <v>193</v>
      </c>
      <c r="K162" s="37">
        <v>90234150</v>
      </c>
      <c r="M162" s="131">
        <v>750</v>
      </c>
    </row>
    <row r="163" spans="2:13">
      <c r="B163" s="37">
        <v>800</v>
      </c>
      <c r="C163" s="135" t="s">
        <v>255</v>
      </c>
      <c r="D163" s="37">
        <v>66</v>
      </c>
      <c r="E163" s="37" t="s">
        <v>193</v>
      </c>
      <c r="F163" s="37">
        <v>27139425</v>
      </c>
      <c r="H163" s="135" t="s">
        <v>255</v>
      </c>
      <c r="I163" s="37">
        <v>180</v>
      </c>
      <c r="J163" s="37" t="s">
        <v>193</v>
      </c>
      <c r="K163" s="37">
        <v>74247250</v>
      </c>
      <c r="M163" s="131">
        <v>800</v>
      </c>
    </row>
    <row r="164" spans="2:13">
      <c r="B164" s="37">
        <v>850</v>
      </c>
      <c r="C164" s="135" t="s">
        <v>256</v>
      </c>
      <c r="D164" s="37">
        <v>47</v>
      </c>
      <c r="E164" s="37" t="s">
        <v>193</v>
      </c>
      <c r="F164" s="37">
        <v>20544025</v>
      </c>
      <c r="H164" s="135" t="s">
        <v>256</v>
      </c>
      <c r="I164" s="37">
        <v>138</v>
      </c>
      <c r="J164" s="37" t="s">
        <v>193</v>
      </c>
      <c r="K164" s="37">
        <v>60328325</v>
      </c>
      <c r="M164" s="131">
        <v>850</v>
      </c>
    </row>
    <row r="165" spans="2:13">
      <c r="B165" s="37">
        <v>900</v>
      </c>
      <c r="C165" s="135" t="s">
        <v>257</v>
      </c>
      <c r="D165" s="37">
        <v>41</v>
      </c>
      <c r="E165" s="37" t="s">
        <v>193</v>
      </c>
      <c r="F165" s="37">
        <v>19019600</v>
      </c>
      <c r="H165" s="135" t="s">
        <v>257</v>
      </c>
      <c r="I165" s="37">
        <v>117</v>
      </c>
      <c r="J165" s="37" t="s">
        <v>193</v>
      </c>
      <c r="K165" s="37">
        <v>54030575</v>
      </c>
      <c r="M165" s="131">
        <v>900</v>
      </c>
    </row>
    <row r="166" spans="2:13">
      <c r="B166" s="37">
        <v>950</v>
      </c>
      <c r="C166" s="135" t="s">
        <v>258</v>
      </c>
      <c r="D166" s="37">
        <v>30</v>
      </c>
      <c r="E166" s="37" t="s">
        <v>193</v>
      </c>
      <c r="F166" s="37">
        <v>14626475</v>
      </c>
      <c r="H166" s="135" t="s">
        <v>258</v>
      </c>
      <c r="I166" s="37">
        <v>76</v>
      </c>
      <c r="J166" s="37" t="s">
        <v>193</v>
      </c>
      <c r="K166" s="37">
        <v>37067725</v>
      </c>
      <c r="M166" s="131">
        <v>950</v>
      </c>
    </row>
    <row r="167" spans="2:13">
      <c r="B167" s="37">
        <v>1000</v>
      </c>
      <c r="C167" s="135" t="s">
        <v>259</v>
      </c>
      <c r="D167" s="37">
        <v>122</v>
      </c>
      <c r="E167" s="37" t="s">
        <v>193</v>
      </c>
      <c r="F167" s="37">
        <v>72992400</v>
      </c>
      <c r="H167" s="135" t="s">
        <v>259</v>
      </c>
      <c r="I167" s="37">
        <v>361</v>
      </c>
      <c r="J167" s="37" t="s">
        <v>193</v>
      </c>
      <c r="K167" s="37">
        <v>223375475</v>
      </c>
      <c r="M167" s="131">
        <v>1000</v>
      </c>
    </row>
    <row r="168" spans="2:13">
      <c r="B168" s="37">
        <v>2000</v>
      </c>
      <c r="C168" s="135" t="s">
        <v>260</v>
      </c>
      <c r="D168" s="37">
        <v>4</v>
      </c>
      <c r="E168" s="37" t="s">
        <v>193</v>
      </c>
      <c r="F168" s="37">
        <v>4907225</v>
      </c>
      <c r="H168" s="135" t="s">
        <v>260</v>
      </c>
      <c r="I168" s="37">
        <v>20</v>
      </c>
      <c r="J168" s="37" t="s">
        <v>193</v>
      </c>
      <c r="K168" s="37">
        <v>22511450</v>
      </c>
      <c r="M168" s="131">
        <v>2000</v>
      </c>
    </row>
    <row r="169" spans="2:13">
      <c r="B169" s="37">
        <v>3000</v>
      </c>
      <c r="C169" s="135" t="s">
        <v>261</v>
      </c>
      <c r="D169" s="37">
        <v>1</v>
      </c>
      <c r="E169" s="37" t="s">
        <v>193</v>
      </c>
      <c r="F169" s="37">
        <v>1762075</v>
      </c>
      <c r="H169" s="135" t="s">
        <v>261</v>
      </c>
      <c r="I169" s="37">
        <v>4</v>
      </c>
      <c r="J169" s="37" t="s">
        <v>193</v>
      </c>
      <c r="K169" s="37">
        <v>6622425</v>
      </c>
      <c r="M169" s="131">
        <v>3000</v>
      </c>
    </row>
    <row r="170" spans="2:13">
      <c r="B170" s="37">
        <v>4000</v>
      </c>
      <c r="D170" s="37"/>
      <c r="F170" s="37"/>
      <c r="I170" s="37"/>
      <c r="K170" s="37"/>
      <c r="M170" s="131">
        <v>4000</v>
      </c>
    </row>
    <row r="171" spans="2:13">
      <c r="B171" s="37">
        <v>5000</v>
      </c>
      <c r="D171" s="37"/>
      <c r="F171" s="37"/>
      <c r="I171" s="37"/>
      <c r="K171" s="37"/>
      <c r="M171" s="131">
        <v>5000</v>
      </c>
    </row>
    <row r="172" spans="2:13">
      <c r="B172" s="37">
        <v>6000</v>
      </c>
      <c r="D172" s="37"/>
      <c r="F172" s="37"/>
      <c r="I172" s="37"/>
      <c r="K172" s="37"/>
      <c r="M172" s="131">
        <v>6000</v>
      </c>
    </row>
    <row r="173" spans="2:13">
      <c r="B173" s="37">
        <v>7000</v>
      </c>
      <c r="D173" s="37"/>
      <c r="F173" s="37"/>
      <c r="I173" s="37"/>
      <c r="K173" s="37"/>
    </row>
    <row r="174" spans="2:13">
      <c r="B174" s="37">
        <v>8000</v>
      </c>
      <c r="D174" s="37"/>
      <c r="F174" s="37"/>
      <c r="I174" s="37"/>
      <c r="K174" s="37"/>
    </row>
    <row r="175" spans="2:13">
      <c r="B175" s="37">
        <v>9000</v>
      </c>
      <c r="D175" s="37"/>
      <c r="F175" s="37"/>
      <c r="I175" s="37"/>
      <c r="K175" s="37"/>
    </row>
    <row r="176" spans="2:13">
      <c r="B176" s="37">
        <v>10000</v>
      </c>
      <c r="D176" s="37"/>
      <c r="F176" s="37"/>
      <c r="I176" s="37"/>
      <c r="K176" s="37"/>
    </row>
    <row r="177" spans="1:17">
      <c r="B177" s="37">
        <v>20000</v>
      </c>
      <c r="D177" s="37"/>
      <c r="F177" s="37"/>
      <c r="I177" s="37"/>
      <c r="K177" s="37"/>
    </row>
    <row r="178" spans="1:17">
      <c r="B178" s="37">
        <v>30000</v>
      </c>
      <c r="D178" s="37"/>
      <c r="F178" s="37"/>
      <c r="I178" s="37"/>
      <c r="K178" s="37"/>
      <c r="M178" s="131">
        <v>7000</v>
      </c>
    </row>
    <row r="179" spans="1:17">
      <c r="D179" s="37"/>
      <c r="F179" s="37"/>
      <c r="I179" s="37"/>
      <c r="K179" s="37"/>
    </row>
    <row r="180" spans="1:17">
      <c r="B180" s="37">
        <v>250000</v>
      </c>
      <c r="D180" s="37"/>
      <c r="F180" s="37"/>
      <c r="I180" s="37"/>
      <c r="K180" s="37"/>
    </row>
    <row r="181" spans="1:17">
      <c r="A181" s="129">
        <v>500</v>
      </c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</row>
    <row r="182" spans="1:17">
      <c r="A182" s="37" t="s">
        <v>279</v>
      </c>
      <c r="B182" s="37">
        <v>-1</v>
      </c>
      <c r="C182" s="135" t="s">
        <v>214</v>
      </c>
      <c r="D182" s="37">
        <v>4205</v>
      </c>
      <c r="F182" s="37"/>
      <c r="H182" s="37" t="s">
        <v>214</v>
      </c>
      <c r="I182" s="37">
        <v>131162</v>
      </c>
      <c r="K182" s="37"/>
      <c r="M182" s="131">
        <v>-1</v>
      </c>
      <c r="N182" s="37" t="s">
        <v>214</v>
      </c>
      <c r="O182" s="37">
        <v>131162</v>
      </c>
    </row>
    <row r="183" spans="1:17">
      <c r="B183" s="37">
        <v>0</v>
      </c>
      <c r="C183" s="135" t="s">
        <v>215</v>
      </c>
      <c r="D183" s="37">
        <v>2811</v>
      </c>
      <c r="E183" s="37" t="s">
        <v>193</v>
      </c>
      <c r="F183" s="37">
        <v>815625</v>
      </c>
      <c r="H183" s="37" t="s">
        <v>215</v>
      </c>
      <c r="I183" s="37">
        <v>73173</v>
      </c>
      <c r="J183" s="37" t="s">
        <v>193</v>
      </c>
      <c r="K183" s="37">
        <v>19651025</v>
      </c>
      <c r="M183" s="131">
        <v>0</v>
      </c>
      <c r="N183" s="37" t="s">
        <v>215</v>
      </c>
      <c r="O183" s="37">
        <v>73173</v>
      </c>
      <c r="P183" s="37" t="s">
        <v>193</v>
      </c>
      <c r="Q183" s="37">
        <v>19651025</v>
      </c>
    </row>
    <row r="184" spans="1:17">
      <c r="B184" s="37">
        <v>1</v>
      </c>
      <c r="C184" s="135" t="s">
        <v>216</v>
      </c>
      <c r="D184" s="37">
        <v>2647</v>
      </c>
      <c r="E184" s="37" t="s">
        <v>193</v>
      </c>
      <c r="F184" s="37">
        <v>2113325</v>
      </c>
      <c r="H184" s="37" t="s">
        <v>216</v>
      </c>
      <c r="I184" s="37">
        <v>43225</v>
      </c>
      <c r="J184" s="37" t="s">
        <v>193</v>
      </c>
      <c r="K184" s="37">
        <v>33493525</v>
      </c>
      <c r="M184" s="131">
        <v>1</v>
      </c>
      <c r="N184" s="37" t="s">
        <v>216</v>
      </c>
      <c r="O184" s="37">
        <v>43225</v>
      </c>
      <c r="P184" s="37" t="s">
        <v>193</v>
      </c>
      <c r="Q184" s="37">
        <v>33493525</v>
      </c>
    </row>
    <row r="185" spans="1:17">
      <c r="B185" s="37">
        <v>2</v>
      </c>
      <c r="C185" s="135" t="s">
        <v>217</v>
      </c>
      <c r="D185" s="37">
        <v>2552</v>
      </c>
      <c r="E185" s="37" t="s">
        <v>193</v>
      </c>
      <c r="F185" s="37">
        <v>3346950</v>
      </c>
      <c r="H185" s="37" t="s">
        <v>217</v>
      </c>
      <c r="I185" s="37">
        <v>21132</v>
      </c>
      <c r="J185" s="37" t="s">
        <v>193</v>
      </c>
      <c r="K185" s="37">
        <v>26722300</v>
      </c>
      <c r="M185" s="131">
        <v>2</v>
      </c>
      <c r="N185" s="37" t="s">
        <v>217</v>
      </c>
      <c r="O185" s="37">
        <v>21132</v>
      </c>
      <c r="P185" s="37" t="s">
        <v>193</v>
      </c>
      <c r="Q185" s="37">
        <v>26722300</v>
      </c>
    </row>
    <row r="186" spans="1:17">
      <c r="B186" s="37">
        <v>3</v>
      </c>
      <c r="C186" s="135" t="s">
        <v>218</v>
      </c>
      <c r="D186" s="37">
        <v>2563</v>
      </c>
      <c r="E186" s="37" t="s">
        <v>193</v>
      </c>
      <c r="F186" s="37">
        <v>4638725</v>
      </c>
      <c r="H186" s="37" t="s">
        <v>218</v>
      </c>
      <c r="I186" s="37">
        <v>10547</v>
      </c>
      <c r="J186" s="37" t="s">
        <v>193</v>
      </c>
      <c r="K186" s="37">
        <v>18599650</v>
      </c>
      <c r="M186" s="131">
        <v>3</v>
      </c>
      <c r="N186" s="37" t="s">
        <v>218</v>
      </c>
      <c r="O186" s="37">
        <v>10547</v>
      </c>
      <c r="P186" s="37" t="s">
        <v>193</v>
      </c>
      <c r="Q186" s="37">
        <v>18599650</v>
      </c>
    </row>
    <row r="187" spans="1:17">
      <c r="B187" s="37">
        <v>4</v>
      </c>
      <c r="C187" s="135" t="s">
        <v>219</v>
      </c>
      <c r="D187" s="37">
        <v>2447</v>
      </c>
      <c r="E187" s="37" t="s">
        <v>193</v>
      </c>
      <c r="F187" s="37">
        <v>5660150</v>
      </c>
      <c r="H187" s="37" t="s">
        <v>219</v>
      </c>
      <c r="I187" s="37">
        <v>12615</v>
      </c>
      <c r="J187" s="37" t="s">
        <v>193</v>
      </c>
      <c r="K187" s="37">
        <v>30200275</v>
      </c>
      <c r="M187" s="131">
        <v>4</v>
      </c>
      <c r="N187" s="37" t="s">
        <v>219</v>
      </c>
      <c r="O187" s="37">
        <v>12615</v>
      </c>
      <c r="P187" s="37" t="s">
        <v>193</v>
      </c>
      <c r="Q187" s="37">
        <v>30200275</v>
      </c>
    </row>
    <row r="188" spans="1:17">
      <c r="B188" s="37">
        <v>5</v>
      </c>
      <c r="C188" s="135" t="s">
        <v>220</v>
      </c>
      <c r="D188" s="37">
        <v>2676</v>
      </c>
      <c r="E188" s="37" t="s">
        <v>193</v>
      </c>
      <c r="F188" s="37">
        <v>7530975</v>
      </c>
      <c r="H188" s="37" t="s">
        <v>220</v>
      </c>
      <c r="I188" s="37">
        <v>6296</v>
      </c>
      <c r="J188" s="37" t="s">
        <v>193</v>
      </c>
      <c r="K188" s="37">
        <v>17354200</v>
      </c>
      <c r="M188" s="131">
        <v>5</v>
      </c>
      <c r="N188" s="37" t="s">
        <v>220</v>
      </c>
      <c r="O188" s="37">
        <v>6296</v>
      </c>
      <c r="P188" s="37" t="s">
        <v>193</v>
      </c>
      <c r="Q188" s="37">
        <v>17354200</v>
      </c>
    </row>
    <row r="189" spans="1:17">
      <c r="B189" s="37">
        <v>6</v>
      </c>
      <c r="C189" s="135" t="s">
        <v>221</v>
      </c>
      <c r="D189" s="37">
        <v>2462</v>
      </c>
      <c r="E189" s="37" t="s">
        <v>193</v>
      </c>
      <c r="F189" s="37">
        <v>8094775</v>
      </c>
      <c r="H189" s="37" t="s">
        <v>221</v>
      </c>
      <c r="I189" s="37">
        <v>13107</v>
      </c>
      <c r="J189" s="37" t="s">
        <v>193</v>
      </c>
      <c r="K189" s="37">
        <v>42029525</v>
      </c>
      <c r="M189" s="131">
        <v>6</v>
      </c>
      <c r="N189" s="37" t="s">
        <v>221</v>
      </c>
      <c r="O189" s="37">
        <v>13107</v>
      </c>
      <c r="P189" s="37" t="s">
        <v>193</v>
      </c>
      <c r="Q189" s="37">
        <v>42029525</v>
      </c>
    </row>
    <row r="190" spans="1:17">
      <c r="B190" s="37">
        <v>7</v>
      </c>
      <c r="C190" s="135" t="s">
        <v>222</v>
      </c>
      <c r="D190" s="37">
        <v>2864</v>
      </c>
      <c r="E190" s="37" t="s">
        <v>193</v>
      </c>
      <c r="F190" s="37">
        <v>10886025</v>
      </c>
      <c r="H190" s="37" t="s">
        <v>222</v>
      </c>
      <c r="I190" s="37">
        <v>8687</v>
      </c>
      <c r="J190" s="37" t="s">
        <v>193</v>
      </c>
      <c r="K190" s="37">
        <v>33753050</v>
      </c>
      <c r="M190" s="131">
        <v>7</v>
      </c>
      <c r="N190" s="37" t="s">
        <v>222</v>
      </c>
      <c r="O190" s="37">
        <v>8687</v>
      </c>
      <c r="P190" s="37" t="s">
        <v>193</v>
      </c>
      <c r="Q190" s="37">
        <v>33753050</v>
      </c>
    </row>
    <row r="191" spans="1:17">
      <c r="B191" s="37">
        <v>8</v>
      </c>
      <c r="C191" s="135" t="s">
        <v>223</v>
      </c>
      <c r="D191" s="37">
        <v>2615</v>
      </c>
      <c r="E191" s="37" t="s">
        <v>193</v>
      </c>
      <c r="F191" s="37">
        <v>11266650</v>
      </c>
      <c r="H191" s="37" t="s">
        <v>223</v>
      </c>
      <c r="I191" s="37">
        <v>4439</v>
      </c>
      <c r="J191" s="37" t="s">
        <v>193</v>
      </c>
      <c r="K191" s="37">
        <v>18904675</v>
      </c>
      <c r="M191" s="131">
        <v>8</v>
      </c>
      <c r="N191" s="37" t="s">
        <v>223</v>
      </c>
      <c r="O191" s="37">
        <v>4439</v>
      </c>
      <c r="P191" s="37" t="s">
        <v>193</v>
      </c>
      <c r="Q191" s="37">
        <v>18904675</v>
      </c>
    </row>
    <row r="192" spans="1:17">
      <c r="B192" s="37">
        <v>9</v>
      </c>
      <c r="C192" s="135" t="s">
        <v>224</v>
      </c>
      <c r="D192" s="37">
        <v>2880</v>
      </c>
      <c r="E192" s="37" t="s">
        <v>193</v>
      </c>
      <c r="F192" s="37">
        <v>13821675</v>
      </c>
      <c r="H192" s="37" t="s">
        <v>224</v>
      </c>
      <c r="I192" s="37">
        <v>13455</v>
      </c>
      <c r="J192" s="37" t="s">
        <v>193</v>
      </c>
      <c r="K192" s="37">
        <v>66713475</v>
      </c>
      <c r="M192" s="131">
        <v>9</v>
      </c>
      <c r="N192" s="37" t="s">
        <v>224</v>
      </c>
      <c r="O192" s="37">
        <v>13455</v>
      </c>
      <c r="P192" s="37" t="s">
        <v>193</v>
      </c>
      <c r="Q192" s="37">
        <v>66713475</v>
      </c>
    </row>
    <row r="193" spans="2:17">
      <c r="B193" s="37">
        <v>10</v>
      </c>
      <c r="C193" s="135" t="s">
        <v>225</v>
      </c>
      <c r="D193" s="37">
        <v>13720</v>
      </c>
      <c r="E193" s="37" t="s">
        <v>193</v>
      </c>
      <c r="F193" s="37">
        <v>86354725</v>
      </c>
      <c r="H193" s="37" t="s">
        <v>225</v>
      </c>
      <c r="I193" s="37">
        <v>50149</v>
      </c>
      <c r="J193" s="37" t="s">
        <v>193</v>
      </c>
      <c r="K193" s="37">
        <v>314993675</v>
      </c>
      <c r="M193" s="131">
        <v>10</v>
      </c>
      <c r="N193" s="37" t="s">
        <v>225</v>
      </c>
      <c r="O193" s="37">
        <v>50149</v>
      </c>
      <c r="P193" s="37" t="s">
        <v>193</v>
      </c>
      <c r="Q193" s="37">
        <v>314993675</v>
      </c>
    </row>
    <row r="194" spans="2:17">
      <c r="B194" s="37">
        <v>15</v>
      </c>
      <c r="C194" s="135" t="s">
        <v>226</v>
      </c>
      <c r="D194" s="37">
        <v>14035</v>
      </c>
      <c r="E194" s="37" t="s">
        <v>193</v>
      </c>
      <c r="F194" s="37">
        <v>123464775</v>
      </c>
      <c r="H194" s="37" t="s">
        <v>226</v>
      </c>
      <c r="I194" s="37">
        <v>49457</v>
      </c>
      <c r="J194" s="37" t="s">
        <v>193</v>
      </c>
      <c r="K194" s="37">
        <v>449108175</v>
      </c>
      <c r="M194" s="131">
        <v>15</v>
      </c>
      <c r="N194" s="37" t="s">
        <v>226</v>
      </c>
      <c r="O194" s="37">
        <v>49457</v>
      </c>
      <c r="P194" s="37" t="s">
        <v>193</v>
      </c>
      <c r="Q194" s="37">
        <v>449108175</v>
      </c>
    </row>
    <row r="195" spans="2:17">
      <c r="B195" s="37">
        <v>20</v>
      </c>
      <c r="C195" s="135" t="s">
        <v>227</v>
      </c>
      <c r="D195" s="37">
        <v>13635</v>
      </c>
      <c r="E195" s="37" t="s">
        <v>193</v>
      </c>
      <c r="F195" s="37">
        <v>153879800</v>
      </c>
      <c r="H195" s="37" t="s">
        <v>227</v>
      </c>
      <c r="I195" s="37">
        <v>49873</v>
      </c>
      <c r="J195" s="37" t="s">
        <v>193</v>
      </c>
      <c r="K195" s="37">
        <v>578511975</v>
      </c>
      <c r="M195" s="131">
        <v>20</v>
      </c>
      <c r="N195" s="37" t="s">
        <v>227</v>
      </c>
      <c r="O195" s="37">
        <v>49873</v>
      </c>
      <c r="P195" s="37" t="s">
        <v>193</v>
      </c>
      <c r="Q195" s="37">
        <v>578511975</v>
      </c>
    </row>
    <row r="196" spans="2:17">
      <c r="B196" s="37">
        <v>25</v>
      </c>
      <c r="C196" s="135" t="s">
        <v>228</v>
      </c>
      <c r="D196" s="37">
        <v>13292</v>
      </c>
      <c r="E196" s="37" t="s">
        <v>193</v>
      </c>
      <c r="F196" s="37">
        <v>183265975</v>
      </c>
      <c r="H196" s="37" t="s">
        <v>228</v>
      </c>
      <c r="I196" s="37">
        <v>47620</v>
      </c>
      <c r="J196" s="37" t="s">
        <v>193</v>
      </c>
      <c r="K196" s="37">
        <v>662826500</v>
      </c>
      <c r="M196" s="131">
        <v>25</v>
      </c>
      <c r="N196" s="37" t="s">
        <v>228</v>
      </c>
      <c r="O196" s="37">
        <v>47620</v>
      </c>
      <c r="P196" s="37" t="s">
        <v>193</v>
      </c>
      <c r="Q196" s="37">
        <v>662826500</v>
      </c>
    </row>
    <row r="197" spans="2:17">
      <c r="B197" s="37">
        <v>30</v>
      </c>
      <c r="C197" s="135" t="s">
        <v>229</v>
      </c>
      <c r="D197" s="37">
        <v>12753</v>
      </c>
      <c r="E197" s="37" t="s">
        <v>193</v>
      </c>
      <c r="F197" s="37">
        <v>207531875</v>
      </c>
      <c r="H197" s="37" t="s">
        <v>229</v>
      </c>
      <c r="I197" s="37">
        <v>44038</v>
      </c>
      <c r="J197" s="37" t="s">
        <v>193</v>
      </c>
      <c r="K197" s="37">
        <v>714861675</v>
      </c>
      <c r="M197" s="131">
        <v>30</v>
      </c>
      <c r="N197" s="37" t="s">
        <v>229</v>
      </c>
      <c r="O197" s="37">
        <v>44038</v>
      </c>
      <c r="P197" s="37" t="s">
        <v>193</v>
      </c>
      <c r="Q197" s="37">
        <v>714861675</v>
      </c>
    </row>
    <row r="198" spans="2:17">
      <c r="B198" s="37">
        <v>35</v>
      </c>
      <c r="C198" s="135" t="s">
        <v>230</v>
      </c>
      <c r="D198" s="37">
        <v>12369</v>
      </c>
      <c r="E198" s="37" t="s">
        <v>193</v>
      </c>
      <c r="F198" s="37">
        <v>232149425</v>
      </c>
      <c r="H198" s="37" t="s">
        <v>230</v>
      </c>
      <c r="I198" s="37">
        <v>59832</v>
      </c>
      <c r="J198" s="37" t="s">
        <v>193</v>
      </c>
      <c r="K198" s="37">
        <v>1138015275</v>
      </c>
      <c r="M198" s="131">
        <v>35</v>
      </c>
      <c r="N198" s="37" t="s">
        <v>230</v>
      </c>
      <c r="O198" s="37">
        <v>59832</v>
      </c>
      <c r="P198" s="37" t="s">
        <v>193</v>
      </c>
      <c r="Q198" s="37">
        <v>1138015275</v>
      </c>
    </row>
    <row r="199" spans="2:17">
      <c r="B199" s="37">
        <v>40</v>
      </c>
      <c r="C199" s="135" t="s">
        <v>231</v>
      </c>
      <c r="D199" s="37">
        <v>11757</v>
      </c>
      <c r="E199" s="37" t="s">
        <v>193</v>
      </c>
      <c r="F199" s="37">
        <v>250148500</v>
      </c>
      <c r="H199" s="37" t="s">
        <v>231</v>
      </c>
      <c r="I199" s="37">
        <v>44419</v>
      </c>
      <c r="J199" s="37" t="s">
        <v>193</v>
      </c>
      <c r="K199" s="37">
        <v>945631325</v>
      </c>
      <c r="M199" s="131">
        <v>40</v>
      </c>
      <c r="N199" s="37" t="s">
        <v>231</v>
      </c>
      <c r="O199" s="37">
        <v>44419</v>
      </c>
      <c r="P199" s="37" t="s">
        <v>193</v>
      </c>
      <c r="Q199" s="37">
        <v>945631325</v>
      </c>
    </row>
    <row r="200" spans="2:17">
      <c r="B200" s="37">
        <v>45</v>
      </c>
      <c r="C200" s="135" t="s">
        <v>232</v>
      </c>
      <c r="D200" s="37">
        <v>11370</v>
      </c>
      <c r="E200" s="37" t="s">
        <v>193</v>
      </c>
      <c r="F200" s="37">
        <v>270422050</v>
      </c>
      <c r="H200" s="37" t="s">
        <v>232</v>
      </c>
      <c r="I200" s="37">
        <v>50998</v>
      </c>
      <c r="J200" s="37" t="s">
        <v>193</v>
      </c>
      <c r="K200" s="37">
        <v>1232500175</v>
      </c>
      <c r="M200" s="131">
        <v>45</v>
      </c>
      <c r="N200" s="37" t="s">
        <v>232</v>
      </c>
      <c r="O200" s="37">
        <v>50998</v>
      </c>
      <c r="P200" s="37" t="s">
        <v>193</v>
      </c>
      <c r="Q200" s="37">
        <v>1232500175</v>
      </c>
    </row>
    <row r="201" spans="2:17">
      <c r="B201" s="37">
        <v>50</v>
      </c>
      <c r="C201" s="135" t="s">
        <v>233</v>
      </c>
      <c r="D201" s="37">
        <v>20723</v>
      </c>
      <c r="E201" s="37" t="s">
        <v>193</v>
      </c>
      <c r="F201" s="37">
        <v>569321250</v>
      </c>
      <c r="H201" s="37" t="s">
        <v>233</v>
      </c>
      <c r="I201" s="37">
        <v>88504</v>
      </c>
      <c r="J201" s="37" t="s">
        <v>193</v>
      </c>
      <c r="K201" s="37">
        <v>2441407350</v>
      </c>
      <c r="M201" s="131">
        <v>50</v>
      </c>
      <c r="N201" s="37" t="s">
        <v>233</v>
      </c>
      <c r="O201" s="37">
        <v>88504</v>
      </c>
      <c r="P201" s="37" t="s">
        <v>193</v>
      </c>
      <c r="Q201" s="37">
        <v>2441407350</v>
      </c>
    </row>
    <row r="202" spans="2:17">
      <c r="B202" s="37">
        <v>60</v>
      </c>
      <c r="C202" s="135" t="s">
        <v>234</v>
      </c>
      <c r="D202" s="37">
        <v>18124</v>
      </c>
      <c r="E202" s="37" t="s">
        <v>193</v>
      </c>
      <c r="F202" s="37">
        <v>588742000</v>
      </c>
      <c r="H202" s="37" t="s">
        <v>234</v>
      </c>
      <c r="I202" s="37">
        <v>83703</v>
      </c>
      <c r="J202" s="37" t="s">
        <v>193</v>
      </c>
      <c r="K202" s="37">
        <v>2724404825</v>
      </c>
      <c r="M202" s="131">
        <v>60</v>
      </c>
      <c r="N202" s="37" t="s">
        <v>234</v>
      </c>
      <c r="O202" s="37">
        <v>83703</v>
      </c>
      <c r="P202" s="37" t="s">
        <v>193</v>
      </c>
      <c r="Q202" s="37">
        <v>2724404825</v>
      </c>
    </row>
    <row r="203" spans="2:17">
      <c r="B203" s="37">
        <v>70</v>
      </c>
      <c r="C203" s="135" t="s">
        <v>235</v>
      </c>
      <c r="D203" s="37">
        <v>16148</v>
      </c>
      <c r="E203" s="37" t="s">
        <v>193</v>
      </c>
      <c r="F203" s="37">
        <v>605014725</v>
      </c>
      <c r="H203" s="37" t="s">
        <v>235</v>
      </c>
      <c r="I203" s="37">
        <v>86905</v>
      </c>
      <c r="J203" s="37" t="s">
        <v>193</v>
      </c>
      <c r="K203" s="37">
        <v>3280992025</v>
      </c>
      <c r="M203" s="131">
        <v>70</v>
      </c>
      <c r="N203" s="37" t="s">
        <v>235</v>
      </c>
      <c r="O203" s="37">
        <v>86905</v>
      </c>
      <c r="P203" s="37" t="s">
        <v>193</v>
      </c>
      <c r="Q203" s="37">
        <v>3280992025</v>
      </c>
    </row>
    <row r="204" spans="2:17">
      <c r="B204" s="37">
        <v>80</v>
      </c>
      <c r="C204" s="135" t="s">
        <v>236</v>
      </c>
      <c r="D204" s="37">
        <v>14191</v>
      </c>
      <c r="E204" s="37" t="s">
        <v>193</v>
      </c>
      <c r="F204" s="37">
        <v>602721550</v>
      </c>
      <c r="H204" s="37" t="s">
        <v>236</v>
      </c>
      <c r="I204" s="37">
        <v>76627</v>
      </c>
      <c r="J204" s="37" t="s">
        <v>193</v>
      </c>
      <c r="K204" s="37">
        <v>3271482375</v>
      </c>
      <c r="M204" s="131">
        <v>80</v>
      </c>
      <c r="N204" s="37" t="s">
        <v>236</v>
      </c>
      <c r="O204" s="37">
        <v>76627</v>
      </c>
      <c r="P204" s="37" t="s">
        <v>193</v>
      </c>
      <c r="Q204" s="37">
        <v>3271482375</v>
      </c>
    </row>
    <row r="205" spans="2:17">
      <c r="B205" s="37">
        <v>90</v>
      </c>
      <c r="C205" s="135" t="s">
        <v>237</v>
      </c>
      <c r="D205" s="37">
        <v>12767</v>
      </c>
      <c r="E205" s="37" t="s">
        <v>193</v>
      </c>
      <c r="F205" s="37">
        <v>605840725</v>
      </c>
      <c r="H205" s="37" t="s">
        <v>237</v>
      </c>
      <c r="I205" s="37">
        <v>75967</v>
      </c>
      <c r="J205" s="37" t="s">
        <v>193</v>
      </c>
      <c r="K205" s="37">
        <v>3627269900</v>
      </c>
      <c r="M205" s="131">
        <v>90</v>
      </c>
      <c r="N205" s="37" t="s">
        <v>237</v>
      </c>
      <c r="O205" s="37">
        <v>75967</v>
      </c>
      <c r="P205" s="37" t="s">
        <v>193</v>
      </c>
      <c r="Q205" s="37">
        <v>3627269900</v>
      </c>
    </row>
    <row r="206" spans="2:17">
      <c r="B206" s="37">
        <v>100</v>
      </c>
      <c r="C206" s="135" t="s">
        <v>238</v>
      </c>
      <c r="D206" s="37">
        <v>20625</v>
      </c>
      <c r="E206" s="37" t="s">
        <v>193</v>
      </c>
      <c r="F206" s="37">
        <v>1129905925</v>
      </c>
      <c r="H206" s="37" t="s">
        <v>238</v>
      </c>
      <c r="I206" s="37">
        <v>141393</v>
      </c>
      <c r="J206" s="37" t="s">
        <v>193</v>
      </c>
      <c r="K206" s="37">
        <v>7791454725</v>
      </c>
      <c r="M206" s="131">
        <v>100</v>
      </c>
      <c r="N206" s="37" t="s">
        <v>238</v>
      </c>
      <c r="O206" s="37">
        <v>141393</v>
      </c>
      <c r="P206" s="37" t="s">
        <v>193</v>
      </c>
      <c r="Q206" s="37">
        <v>7791454725</v>
      </c>
    </row>
    <row r="207" spans="2:17">
      <c r="B207" s="37">
        <v>120</v>
      </c>
      <c r="C207" s="135" t="s">
        <v>239</v>
      </c>
      <c r="D207" s="37">
        <v>16163</v>
      </c>
      <c r="E207" s="37" t="s">
        <v>193</v>
      </c>
      <c r="F207" s="37">
        <v>1047769125</v>
      </c>
      <c r="H207" s="37" t="s">
        <v>239</v>
      </c>
      <c r="I207" s="37">
        <v>126227</v>
      </c>
      <c r="J207" s="37" t="s">
        <v>193</v>
      </c>
      <c r="K207" s="37">
        <v>8217708650</v>
      </c>
      <c r="M207" s="131">
        <v>120</v>
      </c>
      <c r="N207" s="37" t="s">
        <v>239</v>
      </c>
      <c r="O207" s="37">
        <v>126227</v>
      </c>
      <c r="P207" s="37" t="s">
        <v>193</v>
      </c>
      <c r="Q207" s="37">
        <v>8217708650</v>
      </c>
    </row>
    <row r="208" spans="2:17">
      <c r="B208" s="37">
        <v>140</v>
      </c>
      <c r="C208" s="135" t="s">
        <v>240</v>
      </c>
      <c r="D208" s="37">
        <v>12898</v>
      </c>
      <c r="E208" s="37" t="s">
        <v>193</v>
      </c>
      <c r="F208" s="37">
        <v>965642600</v>
      </c>
      <c r="H208" s="37" t="s">
        <v>240</v>
      </c>
      <c r="I208" s="37">
        <v>122690</v>
      </c>
      <c r="J208" s="37" t="s">
        <v>193</v>
      </c>
      <c r="K208" s="37">
        <v>9217982600</v>
      </c>
      <c r="M208" s="131">
        <v>140</v>
      </c>
      <c r="N208" s="37" t="s">
        <v>240</v>
      </c>
      <c r="O208" s="37">
        <v>122690</v>
      </c>
      <c r="P208" s="37" t="s">
        <v>193</v>
      </c>
      <c r="Q208" s="37">
        <v>9217982600</v>
      </c>
    </row>
    <row r="209" spans="2:17">
      <c r="B209" s="37">
        <v>160</v>
      </c>
      <c r="C209" s="135" t="s">
        <v>241</v>
      </c>
      <c r="D209" s="37">
        <v>9941</v>
      </c>
      <c r="E209" s="37" t="s">
        <v>193</v>
      </c>
      <c r="F209" s="37">
        <v>843227650</v>
      </c>
      <c r="H209" s="37" t="s">
        <v>241</v>
      </c>
      <c r="I209" s="37">
        <v>108723</v>
      </c>
      <c r="J209" s="37" t="s">
        <v>193</v>
      </c>
      <c r="K209" s="37">
        <v>9259132200</v>
      </c>
      <c r="M209" s="131">
        <v>160</v>
      </c>
      <c r="N209" s="37" t="s">
        <v>241</v>
      </c>
      <c r="O209" s="37">
        <v>108723</v>
      </c>
      <c r="P209" s="37" t="s">
        <v>193</v>
      </c>
      <c r="Q209" s="37">
        <v>9259132200</v>
      </c>
    </row>
    <row r="210" spans="2:17">
      <c r="B210" s="37">
        <v>180</v>
      </c>
      <c r="C210" s="135" t="s">
        <v>242</v>
      </c>
      <c r="D210" s="37">
        <v>7995</v>
      </c>
      <c r="E210" s="37" t="s">
        <v>193</v>
      </c>
      <c r="F210" s="37">
        <v>758157750</v>
      </c>
      <c r="H210" s="37" t="s">
        <v>242</v>
      </c>
      <c r="I210" s="37">
        <v>104352</v>
      </c>
      <c r="J210" s="37" t="s">
        <v>193</v>
      </c>
      <c r="K210" s="37">
        <v>9927568925</v>
      </c>
      <c r="M210" s="131">
        <v>180</v>
      </c>
      <c r="N210" s="37" t="s">
        <v>242</v>
      </c>
      <c r="O210" s="37">
        <v>104352</v>
      </c>
      <c r="P210" s="37" t="s">
        <v>193</v>
      </c>
      <c r="Q210" s="37">
        <v>9927568925</v>
      </c>
    </row>
    <row r="211" spans="2:17">
      <c r="B211" s="37">
        <v>200</v>
      </c>
      <c r="C211" s="135" t="s">
        <v>243</v>
      </c>
      <c r="D211" s="37">
        <v>13268</v>
      </c>
      <c r="E211" s="37" t="s">
        <v>193</v>
      </c>
      <c r="F211" s="37">
        <v>1477886150</v>
      </c>
      <c r="H211" s="37" t="s">
        <v>243</v>
      </c>
      <c r="I211" s="37">
        <v>234944</v>
      </c>
      <c r="J211" s="37" t="s">
        <v>193</v>
      </c>
      <c r="K211" s="37">
        <v>26484530925</v>
      </c>
      <c r="M211" s="131">
        <v>200</v>
      </c>
      <c r="N211" s="37" t="s">
        <v>243</v>
      </c>
      <c r="O211" s="37">
        <v>234944</v>
      </c>
      <c r="P211" s="37" t="s">
        <v>193</v>
      </c>
      <c r="Q211" s="37">
        <v>26484530925</v>
      </c>
    </row>
    <row r="212" spans="2:17">
      <c r="B212" s="37">
        <v>250</v>
      </c>
      <c r="C212" s="135" t="s">
        <v>244</v>
      </c>
      <c r="D212" s="37">
        <v>8124</v>
      </c>
      <c r="E212" s="37" t="s">
        <v>193</v>
      </c>
      <c r="F212" s="37">
        <v>1110002100</v>
      </c>
      <c r="H212" s="37" t="s">
        <v>244</v>
      </c>
      <c r="I212" s="37">
        <v>289015</v>
      </c>
      <c r="J212" s="37" t="s">
        <v>193</v>
      </c>
      <c r="K212" s="37">
        <v>39677249525</v>
      </c>
      <c r="M212" s="131">
        <v>250</v>
      </c>
      <c r="N212" s="37" t="s">
        <v>244</v>
      </c>
      <c r="O212" s="37">
        <v>289015</v>
      </c>
      <c r="P212" s="37" t="s">
        <v>193</v>
      </c>
      <c r="Q212" s="37">
        <v>39677249525</v>
      </c>
    </row>
    <row r="213" spans="2:17">
      <c r="B213" s="37">
        <v>300</v>
      </c>
      <c r="C213" s="135" t="s">
        <v>245</v>
      </c>
      <c r="D213" s="37">
        <v>4956</v>
      </c>
      <c r="E213" s="37" t="s">
        <v>193</v>
      </c>
      <c r="F213" s="37">
        <v>801371450</v>
      </c>
      <c r="H213" s="37" t="s">
        <v>245</v>
      </c>
      <c r="I213" s="37">
        <v>231617</v>
      </c>
      <c r="J213" s="37" t="s">
        <v>193</v>
      </c>
      <c r="K213" s="37">
        <v>37566709550</v>
      </c>
      <c r="M213" s="131">
        <v>300</v>
      </c>
      <c r="N213" s="37" t="s">
        <v>245</v>
      </c>
      <c r="O213" s="37">
        <v>231617</v>
      </c>
      <c r="P213" s="37" t="s">
        <v>193</v>
      </c>
      <c r="Q213" s="37">
        <v>37566709550</v>
      </c>
    </row>
    <row r="214" spans="2:17">
      <c r="B214" s="37">
        <v>350</v>
      </c>
      <c r="C214" s="135" t="s">
        <v>246</v>
      </c>
      <c r="D214" s="37">
        <v>3256</v>
      </c>
      <c r="E214" s="37" t="s">
        <v>193</v>
      </c>
      <c r="F214" s="37">
        <v>607963425</v>
      </c>
      <c r="H214" s="37" t="s">
        <v>246</v>
      </c>
      <c r="I214" s="37">
        <v>190747</v>
      </c>
      <c r="J214" s="37" t="s">
        <v>193</v>
      </c>
      <c r="K214" s="37">
        <v>35781618425</v>
      </c>
      <c r="M214" s="131">
        <v>350</v>
      </c>
      <c r="N214" s="37" t="s">
        <v>246</v>
      </c>
      <c r="O214" s="37">
        <v>190747</v>
      </c>
      <c r="P214" s="37" t="s">
        <v>193</v>
      </c>
      <c r="Q214" s="37">
        <v>35781618425</v>
      </c>
    </row>
    <row r="215" spans="2:17">
      <c r="B215" s="37">
        <v>400</v>
      </c>
      <c r="C215" s="135" t="s">
        <v>247</v>
      </c>
      <c r="D215" s="37">
        <v>2175</v>
      </c>
      <c r="E215" s="37" t="s">
        <v>193</v>
      </c>
      <c r="F215" s="37">
        <v>460532825</v>
      </c>
      <c r="H215" s="37" t="s">
        <v>247</v>
      </c>
      <c r="I215" s="37">
        <v>209501</v>
      </c>
      <c r="J215" s="37" t="s">
        <v>193</v>
      </c>
      <c r="K215" s="37">
        <v>44510842525</v>
      </c>
      <c r="M215" s="131">
        <v>400</v>
      </c>
      <c r="N215" s="37" t="s">
        <v>247</v>
      </c>
      <c r="O215" s="37">
        <v>209501</v>
      </c>
      <c r="P215" s="37" t="s">
        <v>193</v>
      </c>
      <c r="Q215" s="37">
        <v>44510842525</v>
      </c>
    </row>
    <row r="216" spans="2:17">
      <c r="B216" s="37">
        <v>450</v>
      </c>
      <c r="C216" s="135" t="s">
        <v>248</v>
      </c>
      <c r="D216" s="37">
        <v>1473</v>
      </c>
      <c r="E216" s="37" t="s">
        <v>193</v>
      </c>
      <c r="F216" s="37">
        <v>348721825</v>
      </c>
      <c r="H216" s="37" t="s">
        <v>248</v>
      </c>
      <c r="I216" s="37">
        <v>184338</v>
      </c>
      <c r="J216" s="37" t="s">
        <v>193</v>
      </c>
      <c r="K216" s="37">
        <v>43818306000</v>
      </c>
      <c r="M216" s="131">
        <v>450</v>
      </c>
      <c r="N216" s="37" t="s">
        <v>248</v>
      </c>
      <c r="O216" s="37">
        <v>184338</v>
      </c>
      <c r="P216" s="37" t="s">
        <v>193</v>
      </c>
      <c r="Q216" s="37">
        <v>43818306000</v>
      </c>
    </row>
    <row r="217" spans="2:17">
      <c r="B217" s="37">
        <v>500</v>
      </c>
      <c r="C217" s="135" t="s">
        <v>249</v>
      </c>
      <c r="D217" s="37">
        <v>1068</v>
      </c>
      <c r="E217" s="37" t="s">
        <v>193</v>
      </c>
      <c r="F217" s="37">
        <v>279512500</v>
      </c>
      <c r="H217" s="37" t="s">
        <v>249</v>
      </c>
      <c r="I217" s="37">
        <v>208135</v>
      </c>
      <c r="J217" s="37" t="s">
        <v>193</v>
      </c>
      <c r="K217" s="37">
        <v>54609261450</v>
      </c>
      <c r="M217" s="131">
        <v>500</v>
      </c>
      <c r="N217" s="37" t="s">
        <v>249</v>
      </c>
      <c r="O217" s="37">
        <v>208135</v>
      </c>
      <c r="P217" s="37" t="s">
        <v>193</v>
      </c>
      <c r="Q217" s="37">
        <v>54609261450</v>
      </c>
    </row>
    <row r="218" spans="2:17">
      <c r="B218" s="37">
        <v>550</v>
      </c>
      <c r="C218" s="135" t="s">
        <v>250</v>
      </c>
      <c r="D218" s="37">
        <v>729</v>
      </c>
      <c r="E218" s="37" t="s">
        <v>193</v>
      </c>
      <c r="F218" s="37">
        <v>209095475</v>
      </c>
      <c r="H218" s="37" t="s">
        <v>250</v>
      </c>
      <c r="I218" s="37">
        <v>177403</v>
      </c>
      <c r="J218" s="37" t="s">
        <v>193</v>
      </c>
      <c r="K218" s="37">
        <v>50949596325</v>
      </c>
      <c r="M218" s="131">
        <v>550</v>
      </c>
      <c r="N218" s="37" t="s">
        <v>250</v>
      </c>
      <c r="O218" s="37">
        <v>177403</v>
      </c>
      <c r="P218" s="37" t="s">
        <v>193</v>
      </c>
      <c r="Q218" s="37">
        <v>50949596325</v>
      </c>
    </row>
    <row r="219" spans="2:17">
      <c r="B219" s="37">
        <v>600</v>
      </c>
      <c r="C219" s="135" t="s">
        <v>251</v>
      </c>
      <c r="D219" s="37">
        <v>525</v>
      </c>
      <c r="E219" s="37" t="s">
        <v>193</v>
      </c>
      <c r="F219" s="37">
        <v>164084100</v>
      </c>
      <c r="H219" s="37" t="s">
        <v>251</v>
      </c>
      <c r="I219" s="37">
        <v>145955</v>
      </c>
      <c r="J219" s="37" t="s">
        <v>193</v>
      </c>
      <c r="K219" s="37">
        <v>45591794450</v>
      </c>
      <c r="M219" s="131">
        <v>600</v>
      </c>
      <c r="N219" s="37" t="s">
        <v>251</v>
      </c>
      <c r="O219" s="37">
        <v>145955</v>
      </c>
      <c r="P219" s="37" t="s">
        <v>193</v>
      </c>
      <c r="Q219" s="37">
        <v>45591794450</v>
      </c>
    </row>
    <row r="220" spans="2:17">
      <c r="B220" s="37">
        <v>650</v>
      </c>
      <c r="C220" s="135" t="s">
        <v>252</v>
      </c>
      <c r="D220" s="37">
        <v>381</v>
      </c>
      <c r="E220" s="37" t="s">
        <v>193</v>
      </c>
      <c r="F220" s="37">
        <v>128241975</v>
      </c>
      <c r="H220" s="37" t="s">
        <v>252</v>
      </c>
      <c r="I220" s="37">
        <v>136805</v>
      </c>
      <c r="J220" s="37" t="s">
        <v>193</v>
      </c>
      <c r="K220" s="37">
        <v>46163243300</v>
      </c>
      <c r="M220" s="131">
        <v>650</v>
      </c>
      <c r="N220" s="37" t="s">
        <v>252</v>
      </c>
      <c r="O220" s="37">
        <v>136805</v>
      </c>
      <c r="P220" s="37" t="s">
        <v>193</v>
      </c>
      <c r="Q220" s="37">
        <v>46163243300</v>
      </c>
    </row>
    <row r="221" spans="2:17">
      <c r="B221" s="37">
        <v>700</v>
      </c>
      <c r="C221" s="135" t="s">
        <v>253</v>
      </c>
      <c r="D221" s="37">
        <v>289</v>
      </c>
      <c r="E221" s="37" t="s">
        <v>193</v>
      </c>
      <c r="F221" s="37">
        <v>104721525</v>
      </c>
      <c r="H221" s="37" t="s">
        <v>253</v>
      </c>
      <c r="I221" s="37">
        <v>123244</v>
      </c>
      <c r="J221" s="37" t="s">
        <v>193</v>
      </c>
      <c r="K221" s="37">
        <v>44692400625</v>
      </c>
      <c r="M221" s="131">
        <v>700</v>
      </c>
      <c r="N221" s="37" t="s">
        <v>253</v>
      </c>
      <c r="O221" s="37">
        <v>123244</v>
      </c>
      <c r="P221" s="37" t="s">
        <v>193</v>
      </c>
      <c r="Q221" s="37">
        <v>44692400625</v>
      </c>
    </row>
    <row r="222" spans="2:17">
      <c r="B222" s="37">
        <v>750</v>
      </c>
      <c r="C222" s="135" t="s">
        <v>254</v>
      </c>
      <c r="D222" s="37">
        <v>233</v>
      </c>
      <c r="E222" s="37" t="s">
        <v>193</v>
      </c>
      <c r="F222" s="37">
        <v>90234150</v>
      </c>
      <c r="H222" s="37" t="s">
        <v>254</v>
      </c>
      <c r="I222" s="37">
        <v>133767</v>
      </c>
      <c r="J222" s="37" t="s">
        <v>193</v>
      </c>
      <c r="K222" s="37">
        <v>51876398025</v>
      </c>
      <c r="M222" s="131">
        <v>750</v>
      </c>
      <c r="N222" s="37" t="s">
        <v>254</v>
      </c>
      <c r="O222" s="37">
        <v>133767</v>
      </c>
      <c r="P222" s="37" t="s">
        <v>193</v>
      </c>
      <c r="Q222" s="37">
        <v>51876398025</v>
      </c>
    </row>
    <row r="223" spans="2:17">
      <c r="B223" s="37">
        <v>800</v>
      </c>
      <c r="C223" s="135" t="s">
        <v>255</v>
      </c>
      <c r="D223" s="37">
        <v>180</v>
      </c>
      <c r="E223" s="37" t="s">
        <v>193</v>
      </c>
      <c r="F223" s="37">
        <v>74247250</v>
      </c>
      <c r="H223" s="37" t="s">
        <v>255</v>
      </c>
      <c r="I223" s="37">
        <v>145056</v>
      </c>
      <c r="J223" s="37" t="s">
        <v>193</v>
      </c>
      <c r="K223" s="37">
        <v>59844608550</v>
      </c>
      <c r="M223" s="131">
        <v>800</v>
      </c>
      <c r="N223" s="37" t="s">
        <v>255</v>
      </c>
      <c r="O223" s="37">
        <v>145056</v>
      </c>
      <c r="P223" s="37" t="s">
        <v>193</v>
      </c>
      <c r="Q223" s="37">
        <v>59844608550</v>
      </c>
    </row>
    <row r="224" spans="2:17">
      <c r="B224" s="37">
        <v>850</v>
      </c>
      <c r="C224" s="135" t="s">
        <v>256</v>
      </c>
      <c r="D224" s="37">
        <v>138</v>
      </c>
      <c r="E224" s="37" t="s">
        <v>193</v>
      </c>
      <c r="F224" s="37">
        <v>60328325</v>
      </c>
      <c r="H224" s="37" t="s">
        <v>256</v>
      </c>
      <c r="I224" s="37">
        <v>131493</v>
      </c>
      <c r="J224" s="37" t="s">
        <v>193</v>
      </c>
      <c r="K224" s="37">
        <v>57539785225</v>
      </c>
      <c r="M224" s="131">
        <v>850</v>
      </c>
      <c r="N224" s="37" t="s">
        <v>256</v>
      </c>
      <c r="O224" s="37">
        <v>131493</v>
      </c>
      <c r="P224" s="37" t="s">
        <v>193</v>
      </c>
      <c r="Q224" s="37">
        <v>57539785225</v>
      </c>
    </row>
    <row r="225" spans="2:17">
      <c r="B225" s="37">
        <v>900</v>
      </c>
      <c r="C225" s="135" t="s">
        <v>257</v>
      </c>
      <c r="D225" s="37">
        <v>117</v>
      </c>
      <c r="E225" s="37" t="s">
        <v>193</v>
      </c>
      <c r="F225" s="37">
        <v>54030575</v>
      </c>
      <c r="H225" s="37" t="s">
        <v>257</v>
      </c>
      <c r="I225" s="37">
        <v>130553</v>
      </c>
      <c r="J225" s="37" t="s">
        <v>193</v>
      </c>
      <c r="K225" s="37">
        <v>60386684350</v>
      </c>
      <c r="M225" s="131">
        <v>900</v>
      </c>
      <c r="N225" s="37" t="s">
        <v>257</v>
      </c>
      <c r="O225" s="37">
        <v>130553</v>
      </c>
      <c r="P225" s="37" t="s">
        <v>193</v>
      </c>
      <c r="Q225" s="37">
        <v>60386684350</v>
      </c>
    </row>
    <row r="226" spans="2:17">
      <c r="B226" s="37">
        <v>950</v>
      </c>
      <c r="C226" s="135" t="s">
        <v>258</v>
      </c>
      <c r="D226" s="37">
        <v>76</v>
      </c>
      <c r="E226" s="37" t="s">
        <v>193</v>
      </c>
      <c r="F226" s="37">
        <v>37067725</v>
      </c>
      <c r="H226" s="37" t="s">
        <v>258</v>
      </c>
      <c r="I226" s="37">
        <v>118558</v>
      </c>
      <c r="J226" s="37" t="s">
        <v>193</v>
      </c>
      <c r="K226" s="37">
        <v>57819893050</v>
      </c>
      <c r="M226" s="131">
        <v>950</v>
      </c>
      <c r="N226" s="37" t="s">
        <v>258</v>
      </c>
      <c r="O226" s="37">
        <v>118558</v>
      </c>
      <c r="P226" s="37" t="s">
        <v>193</v>
      </c>
      <c r="Q226" s="37">
        <v>57819893050</v>
      </c>
    </row>
    <row r="227" spans="2:17">
      <c r="B227" s="37">
        <v>1000</v>
      </c>
      <c r="C227" s="135" t="s">
        <v>259</v>
      </c>
      <c r="D227" s="37">
        <v>361</v>
      </c>
      <c r="E227" s="37" t="s">
        <v>193</v>
      </c>
      <c r="F227" s="37">
        <v>223375475</v>
      </c>
      <c r="H227" s="37" t="s">
        <v>259</v>
      </c>
      <c r="I227" s="37">
        <v>1737379</v>
      </c>
      <c r="J227" s="37" t="s">
        <v>193</v>
      </c>
      <c r="K227" s="37">
        <v>1268694740775</v>
      </c>
      <c r="M227" s="131">
        <v>1000</v>
      </c>
      <c r="N227" s="37" t="s">
        <v>259</v>
      </c>
      <c r="O227" s="37">
        <v>1737379</v>
      </c>
      <c r="P227" s="37" t="s">
        <v>193</v>
      </c>
      <c r="Q227" s="37">
        <v>1268694740775</v>
      </c>
    </row>
    <row r="228" spans="2:17">
      <c r="B228" s="37">
        <v>2000</v>
      </c>
      <c r="C228" s="135" t="s">
        <v>260</v>
      </c>
      <c r="D228" s="37">
        <v>20</v>
      </c>
      <c r="E228" s="37" t="s">
        <v>193</v>
      </c>
      <c r="F228" s="37">
        <v>22511450</v>
      </c>
      <c r="H228" s="37" t="s">
        <v>260</v>
      </c>
      <c r="I228" s="37">
        <v>1129652</v>
      </c>
      <c r="J228" s="37" t="s">
        <v>193</v>
      </c>
      <c r="K228" s="37">
        <v>1389682334275</v>
      </c>
      <c r="M228" s="131">
        <v>2000</v>
      </c>
      <c r="N228" s="37" t="s">
        <v>260</v>
      </c>
      <c r="O228" s="37">
        <v>1129652</v>
      </c>
      <c r="P228" s="37" t="s">
        <v>193</v>
      </c>
      <c r="Q228" s="37">
        <v>1389682334275</v>
      </c>
    </row>
    <row r="229" spans="2:17">
      <c r="B229" s="37">
        <v>3000</v>
      </c>
      <c r="C229" s="135" t="s">
        <v>261</v>
      </c>
      <c r="D229" s="37">
        <v>4</v>
      </c>
      <c r="E229" s="37" t="s">
        <v>193</v>
      </c>
      <c r="F229" s="37">
        <v>6622425</v>
      </c>
      <c r="H229" s="37" t="s">
        <v>261</v>
      </c>
      <c r="I229" s="37">
        <v>740232</v>
      </c>
      <c r="J229" s="37" t="s">
        <v>193</v>
      </c>
      <c r="K229" s="37">
        <v>1281258964150</v>
      </c>
      <c r="M229" s="131">
        <v>3000</v>
      </c>
      <c r="N229" s="37" t="s">
        <v>261</v>
      </c>
      <c r="O229" s="37">
        <v>740232</v>
      </c>
      <c r="P229" s="37" t="s">
        <v>193</v>
      </c>
      <c r="Q229" s="37">
        <v>1281258964150</v>
      </c>
    </row>
    <row r="230" spans="2:17">
      <c r="B230" s="37">
        <v>4000</v>
      </c>
      <c r="D230" s="37"/>
      <c r="F230" s="37"/>
      <c r="H230" s="37" t="s">
        <v>280</v>
      </c>
      <c r="I230" s="37">
        <v>502466</v>
      </c>
      <c r="J230" s="37" t="s">
        <v>193</v>
      </c>
      <c r="K230" s="37">
        <v>1121888278950</v>
      </c>
      <c r="M230" s="131">
        <v>4000</v>
      </c>
      <c r="N230" s="37" t="s">
        <v>280</v>
      </c>
      <c r="O230" s="37">
        <v>502466</v>
      </c>
      <c r="P230" s="37" t="s">
        <v>193</v>
      </c>
      <c r="Q230" s="37">
        <v>1121888278950</v>
      </c>
    </row>
    <row r="231" spans="2:17">
      <c r="B231" s="37">
        <v>5000</v>
      </c>
      <c r="D231" s="37"/>
      <c r="F231" s="37"/>
      <c r="H231" s="37" t="s">
        <v>281</v>
      </c>
      <c r="I231" s="37">
        <v>352427</v>
      </c>
      <c r="J231" s="37" t="s">
        <v>193</v>
      </c>
      <c r="K231" s="37">
        <v>963555836925</v>
      </c>
      <c r="M231" s="131">
        <v>5000</v>
      </c>
      <c r="N231" s="37" t="s">
        <v>281</v>
      </c>
      <c r="O231" s="37">
        <v>352427</v>
      </c>
      <c r="P231" s="37" t="s">
        <v>193</v>
      </c>
      <c r="Q231" s="37">
        <v>963555836925</v>
      </c>
    </row>
    <row r="232" spans="2:17">
      <c r="B232" s="37">
        <v>6000</v>
      </c>
      <c r="D232" s="37"/>
      <c r="F232" s="37"/>
      <c r="H232" s="37" t="s">
        <v>282</v>
      </c>
      <c r="I232" s="37">
        <v>241200</v>
      </c>
      <c r="J232" s="37" t="s">
        <v>193</v>
      </c>
      <c r="K232" s="37">
        <v>779815191650</v>
      </c>
      <c r="M232" s="131">
        <v>6000</v>
      </c>
      <c r="N232" s="37" t="s">
        <v>282</v>
      </c>
      <c r="O232" s="37">
        <v>241200</v>
      </c>
      <c r="P232" s="37" t="s">
        <v>193</v>
      </c>
      <c r="Q232" s="37">
        <v>779815191650</v>
      </c>
    </row>
    <row r="233" spans="2:17">
      <c r="B233" s="37">
        <v>7000</v>
      </c>
      <c r="D233" s="37"/>
      <c r="F233" s="37"/>
      <c r="H233" s="135" t="s">
        <v>283</v>
      </c>
      <c r="I233" s="37">
        <v>163815</v>
      </c>
      <c r="J233" s="37" t="s">
        <v>193</v>
      </c>
      <c r="K233" s="37">
        <v>611783297625</v>
      </c>
      <c r="M233" s="131">
        <v>7000</v>
      </c>
      <c r="N233" s="135" t="s">
        <v>283</v>
      </c>
      <c r="O233" s="37">
        <v>163815</v>
      </c>
      <c r="P233" s="37" t="s">
        <v>193</v>
      </c>
      <c r="Q233" s="37">
        <v>611783297625</v>
      </c>
    </row>
    <row r="234" spans="2:17">
      <c r="B234" s="37">
        <v>8000</v>
      </c>
      <c r="D234" s="37"/>
      <c r="F234" s="37"/>
      <c r="H234" s="135" t="s">
        <v>285</v>
      </c>
      <c r="I234" s="37">
        <v>114483</v>
      </c>
      <c r="J234" s="37" t="s">
        <v>193</v>
      </c>
      <c r="K234" s="37">
        <v>484808729650</v>
      </c>
      <c r="N234" s="135" t="s">
        <v>285</v>
      </c>
      <c r="O234" s="37">
        <v>114483</v>
      </c>
      <c r="P234" s="37" t="s">
        <v>193</v>
      </c>
      <c r="Q234" s="37">
        <v>484808729650</v>
      </c>
    </row>
    <row r="235" spans="2:17">
      <c r="B235" s="37">
        <v>9000</v>
      </c>
      <c r="D235" s="37"/>
      <c r="F235" s="37"/>
      <c r="H235" s="135" t="s">
        <v>286</v>
      </c>
      <c r="I235" s="37">
        <v>81567</v>
      </c>
      <c r="J235" s="37" t="s">
        <v>193</v>
      </c>
      <c r="K235" s="37">
        <v>386413899925</v>
      </c>
      <c r="N235" s="135" t="s">
        <v>286</v>
      </c>
      <c r="O235" s="37">
        <v>81567</v>
      </c>
      <c r="P235" s="37" t="s">
        <v>193</v>
      </c>
      <c r="Q235" s="37">
        <v>386413899925</v>
      </c>
    </row>
    <row r="236" spans="2:17">
      <c r="B236" s="37">
        <v>10000</v>
      </c>
      <c r="D236" s="37"/>
      <c r="F236" s="37"/>
      <c r="H236" s="135" t="s">
        <v>287</v>
      </c>
      <c r="I236" s="37">
        <v>336678</v>
      </c>
      <c r="J236" s="37" t="s">
        <v>193</v>
      </c>
      <c r="K236" s="37">
        <v>2224702801300</v>
      </c>
      <c r="N236" s="135" t="s">
        <v>287</v>
      </c>
      <c r="O236" s="37">
        <v>336678</v>
      </c>
      <c r="P236" s="37" t="s">
        <v>193</v>
      </c>
      <c r="Q236" s="37">
        <v>2224702801300</v>
      </c>
    </row>
    <row r="237" spans="2:17">
      <c r="B237" s="37">
        <v>20000</v>
      </c>
      <c r="D237" s="37"/>
      <c r="F237" s="37"/>
      <c r="H237" s="135" t="s">
        <v>288</v>
      </c>
      <c r="I237" s="37">
        <v>45143</v>
      </c>
      <c r="J237" s="37" t="s">
        <v>193</v>
      </c>
      <c r="K237" s="37">
        <v>542414705575</v>
      </c>
      <c r="N237" s="135" t="s">
        <v>288</v>
      </c>
      <c r="O237" s="37">
        <v>45143</v>
      </c>
      <c r="P237" s="37" t="s">
        <v>193</v>
      </c>
      <c r="Q237" s="37">
        <v>542414705575</v>
      </c>
    </row>
    <row r="238" spans="2:17">
      <c r="B238" s="37">
        <v>30000</v>
      </c>
      <c r="D238" s="37"/>
      <c r="F238" s="37"/>
      <c r="H238" s="135" t="s">
        <v>289</v>
      </c>
      <c r="I238" s="37">
        <v>10993</v>
      </c>
      <c r="J238" s="37" t="s">
        <v>193</v>
      </c>
      <c r="K238" s="37">
        <v>184992238975</v>
      </c>
      <c r="N238" s="135" t="s">
        <v>289</v>
      </c>
      <c r="O238" s="37">
        <v>10993</v>
      </c>
      <c r="P238" s="37" t="s">
        <v>193</v>
      </c>
      <c r="Q238" s="37">
        <v>184992238975</v>
      </c>
    </row>
    <row r="239" spans="2:17">
      <c r="D239" s="37"/>
      <c r="F239" s="37"/>
      <c r="H239" s="135" t="s">
        <v>290</v>
      </c>
      <c r="I239" s="37">
        <v>3519</v>
      </c>
      <c r="J239" s="37" t="s">
        <v>193</v>
      </c>
      <c r="K239" s="37">
        <v>91245366950</v>
      </c>
      <c r="N239" s="135" t="s">
        <v>290</v>
      </c>
      <c r="O239" s="37">
        <v>3519</v>
      </c>
      <c r="P239" s="37" t="s">
        <v>193</v>
      </c>
      <c r="Q239" s="37">
        <v>91245366950</v>
      </c>
    </row>
    <row r="240" spans="2:17">
      <c r="D240" s="37"/>
      <c r="F240" s="37"/>
      <c r="I240" s="37"/>
      <c r="K240" s="37"/>
    </row>
  </sheetData>
  <phoneticPr fontId="20" type="noConversion"/>
  <conditionalFormatting sqref="N35 N26:N27 N29:N31 L25:M36 L2:N24 A1:N1 G2:G60 L121:N180 A2:B60 C37:F60 H37:N60 C121:K121 A121:B180 G171:G180 H240:K240 N182:N233">
    <cfRule type="cellIs" dxfId="140" priority="39" operator="equal">
      <formula>0</formula>
    </cfRule>
  </conditionalFormatting>
  <conditionalFormatting sqref="C23:F29 C31:F32 C171:F180">
    <cfRule type="cellIs" dxfId="139" priority="36" operator="equal">
      <formula>0</formula>
    </cfRule>
  </conditionalFormatting>
  <conditionalFormatting sqref="H35:K35 H27:K27 H29:K31 H171:K180">
    <cfRule type="cellIs" dxfId="138" priority="32" operator="equal">
      <formula>0</formula>
    </cfRule>
  </conditionalFormatting>
  <conditionalFormatting sqref="G61:G120 L61:N120 A62:B120 H61:K61 B61:F61">
    <cfRule type="cellIs" dxfId="137" priority="25" operator="equal">
      <formula>0</formula>
    </cfRule>
  </conditionalFormatting>
  <conditionalFormatting sqref="C110:F118 C120:F120 C119">
    <cfRule type="cellIs" dxfId="136" priority="24" operator="equal">
      <formula>0</formula>
    </cfRule>
  </conditionalFormatting>
  <conditionalFormatting sqref="H110:K120">
    <cfRule type="cellIs" dxfId="135" priority="23" operator="equal">
      <formula>0</formula>
    </cfRule>
  </conditionalFormatting>
  <conditionalFormatting sqref="A61">
    <cfRule type="cellIs" dxfId="134" priority="22" operator="equal">
      <formula>0</formula>
    </cfRule>
  </conditionalFormatting>
  <conditionalFormatting sqref="C2:C22">
    <cfRule type="cellIs" dxfId="133" priority="21" operator="equal">
      <formula>0</formula>
    </cfRule>
  </conditionalFormatting>
  <conditionalFormatting sqref="C82:C109">
    <cfRule type="cellIs" dxfId="132" priority="20" operator="equal">
      <formula>0</formula>
    </cfRule>
  </conditionalFormatting>
  <conditionalFormatting sqref="H26 H2:H24">
    <cfRule type="cellIs" dxfId="131" priority="19" operator="equal">
      <formula>0</formula>
    </cfRule>
  </conditionalFormatting>
  <conditionalFormatting sqref="H84:H109">
    <cfRule type="cellIs" dxfId="130" priority="18" operator="equal">
      <formula>0</formula>
    </cfRule>
  </conditionalFormatting>
  <conditionalFormatting sqref="G122:G170">
    <cfRule type="cellIs" dxfId="129" priority="17" operator="equal">
      <formula>0</formula>
    </cfRule>
  </conditionalFormatting>
  <conditionalFormatting sqref="C170:F170">
    <cfRule type="cellIs" dxfId="128" priority="16" operator="equal">
      <formula>0</formula>
    </cfRule>
  </conditionalFormatting>
  <conditionalFormatting sqref="H170:K170">
    <cfRule type="cellIs" dxfId="127" priority="15" operator="equal">
      <formula>0</formula>
    </cfRule>
  </conditionalFormatting>
  <conditionalFormatting sqref="C122:C169">
    <cfRule type="cellIs" dxfId="126" priority="14" operator="equal">
      <formula>0</formula>
    </cfRule>
  </conditionalFormatting>
  <conditionalFormatting sqref="H122:H169">
    <cfRule type="cellIs" dxfId="125" priority="13" operator="equal">
      <formula>0</formula>
    </cfRule>
  </conditionalFormatting>
  <conditionalFormatting sqref="C181:K181 A181:B240 G231:G240 L181:M240">
    <cfRule type="cellIs" dxfId="124" priority="12" operator="equal">
      <formula>0</formula>
    </cfRule>
  </conditionalFormatting>
  <conditionalFormatting sqref="C231:F240">
    <cfRule type="cellIs" dxfId="123" priority="11" operator="equal">
      <formula>0</formula>
    </cfRule>
  </conditionalFormatting>
  <conditionalFormatting sqref="G182:G230">
    <cfRule type="cellIs" dxfId="122" priority="9" operator="equal">
      <formula>0</formula>
    </cfRule>
  </conditionalFormatting>
  <conditionalFormatting sqref="C230:F230">
    <cfRule type="cellIs" dxfId="121" priority="8" operator="equal">
      <formula>0</formula>
    </cfRule>
  </conditionalFormatting>
  <conditionalFormatting sqref="C62:C81">
    <cfRule type="cellIs" dxfId="120" priority="4" operator="equal">
      <formula>0</formula>
    </cfRule>
  </conditionalFormatting>
  <conditionalFormatting sqref="D119:F119">
    <cfRule type="cellIs" dxfId="119" priority="3" operator="equal">
      <formula>0</formula>
    </cfRule>
  </conditionalFormatting>
  <conditionalFormatting sqref="H62:H83">
    <cfRule type="cellIs" dxfId="118" priority="2" operator="equal">
      <formula>0</formula>
    </cfRule>
  </conditionalFormatting>
  <conditionalFormatting sqref="H182:H233">
    <cfRule type="cellIs" dxfId="117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4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D15" si="1">COUNTIF(M:M,$A4)</f>
        <v>0</v>
      </c>
      <c r="E4" s="36">
        <f t="shared" ref="E4:E15" si="2">COUNTIF(N:N,$A4)</f>
        <v>0</v>
      </c>
      <c r="F4" s="36">
        <f t="shared" ref="F4:F15" si="3">COUNTIF(O:O,$A4)</f>
        <v>0</v>
      </c>
      <c r="G4" s="36">
        <f t="shared" ref="G4:G15" si="4">COUNTIF(P:P,$A4)</f>
        <v>0</v>
      </c>
      <c r="H4" s="36">
        <f t="shared" ref="H4:H15" si="5">COUNTIF(Q:Q,$A4)</f>
        <v>0</v>
      </c>
      <c r="I4" s="11" cm="1">
        <f t="array" ref="I4:I15">Overview!I58:I69</f>
        <v>0</v>
      </c>
      <c r="J4" s="10"/>
      <c r="K4" s="44" cm="1">
        <f t="array" ref="K4:K303">_xlfn.SEQUENCE(300)-1</f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6">VLOOKUP(M4,$A$4:$I$15,9,FALSE)</f>
        <v>11</v>
      </c>
      <c r="U4" s="46">
        <f t="shared" si="6"/>
        <v>6</v>
      </c>
      <c r="V4" s="46">
        <f t="shared" si="6"/>
        <v>5</v>
      </c>
      <c r="W4" s="46">
        <f t="shared" si="6"/>
        <v>9</v>
      </c>
      <c r="X4" s="46">
        <f t="shared" si="6"/>
        <v>10</v>
      </c>
      <c r="Z4" s="47" t="str">
        <f t="shared" ref="Z4:Z35" si="7">VLOOKUP(L4,$A$4:$I$15,2,FALSE)</f>
        <v>Bananas</v>
      </c>
      <c r="AA4" s="47" t="str">
        <f t="shared" ref="AA4:AA35" si="8">VLOOKUP(M4,$A$4:$I$15,2,FALSE)</f>
        <v>Bananas</v>
      </c>
      <c r="AB4" s="47" t="str">
        <f t="shared" ref="AB4:AB35" si="9">VLOOKUP(N4,$A$4:$I$15,2,FALSE)</f>
        <v>Rectangle</v>
      </c>
      <c r="AC4" s="47" t="str">
        <f t="shared" ref="AC4:AC35" si="10">VLOOKUP(O4,$A$4:$I$15,2,FALSE)</f>
        <v>pentagon</v>
      </c>
      <c r="AD4" s="47" t="str">
        <f t="shared" ref="AD4:AD35" si="11">VLOOKUP(P4,$A$4:$I$15,2,FALSE)</f>
        <v>Watermelon</v>
      </c>
      <c r="AE4" s="47" t="str">
        <f t="shared" ref="AE4:AE35" si="12">VLOOKUP(Q4,$A$4:$I$15,2,FALSE)</f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13">COUNTIF(L:L,$A5)</f>
        <v>4</v>
      </c>
      <c r="D5" s="36">
        <f t="shared" si="1"/>
        <v>6</v>
      </c>
      <c r="E5" s="36">
        <f t="shared" si="2"/>
        <v>2</v>
      </c>
      <c r="F5" s="36">
        <f t="shared" si="3"/>
        <v>4</v>
      </c>
      <c r="G5" s="36">
        <f t="shared" si="4"/>
        <v>4</v>
      </c>
      <c r="H5" s="36">
        <f t="shared" si="5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 t="shared" ref="S5:X59" si="14">VLOOKUP(L5,$A$4:$I$15,9,FALSE)</f>
        <v>11</v>
      </c>
      <c r="T5" s="12">
        <f t="shared" si="6"/>
        <v>11</v>
      </c>
      <c r="U5" s="12">
        <f t="shared" si="6"/>
        <v>6</v>
      </c>
      <c r="V5" s="12">
        <f t="shared" si="6"/>
        <v>5</v>
      </c>
      <c r="W5" s="12">
        <f t="shared" si="6"/>
        <v>9</v>
      </c>
      <c r="X5" s="12">
        <f t="shared" si="6"/>
        <v>10</v>
      </c>
      <c r="Z5" s="26" t="str">
        <f t="shared" si="7"/>
        <v>Bananas</v>
      </c>
      <c r="AA5" s="26" t="str">
        <f t="shared" si="8"/>
        <v>Bananas</v>
      </c>
      <c r="AB5" s="26" t="str">
        <f t="shared" si="9"/>
        <v>Rectangle</v>
      </c>
      <c r="AC5" s="26" t="str">
        <f t="shared" si="10"/>
        <v>pentagon</v>
      </c>
      <c r="AD5" s="26" t="str">
        <f t="shared" si="11"/>
        <v>Watermelon</v>
      </c>
      <c r="AE5" s="26" t="str">
        <f t="shared" si="12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13"/>
        <v>0</v>
      </c>
      <c r="D6" s="36">
        <f t="shared" si="1"/>
        <v>0</v>
      </c>
      <c r="E6" s="36">
        <f t="shared" si="2"/>
        <v>0</v>
      </c>
      <c r="F6" s="36">
        <f t="shared" si="3"/>
        <v>0</v>
      </c>
      <c r="G6" s="36">
        <f t="shared" si="4"/>
        <v>0</v>
      </c>
      <c r="H6" s="36">
        <f t="shared" si="5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si="14"/>
        <v>8</v>
      </c>
      <c r="T6" s="12">
        <f t="shared" si="6"/>
        <v>10</v>
      </c>
      <c r="U6" s="12">
        <f t="shared" si="6"/>
        <v>3</v>
      </c>
      <c r="V6" s="12">
        <f t="shared" si="6"/>
        <v>8</v>
      </c>
      <c r="W6" s="12">
        <f t="shared" si="6"/>
        <v>5</v>
      </c>
      <c r="X6" s="12">
        <f t="shared" si="6"/>
        <v>1</v>
      </c>
      <c r="Z6" s="26" t="str">
        <f t="shared" si="7"/>
        <v>Peaches</v>
      </c>
      <c r="AA6" s="26" t="str">
        <f t="shared" si="8"/>
        <v>Grapes</v>
      </c>
      <c r="AB6" s="26" t="str">
        <f t="shared" si="9"/>
        <v>Heart</v>
      </c>
      <c r="AC6" s="26" t="str">
        <f t="shared" si="10"/>
        <v>Peaches</v>
      </c>
      <c r="AD6" s="26" t="str">
        <f t="shared" si="11"/>
        <v>pentagon</v>
      </c>
      <c r="AE6" s="26" t="str">
        <f t="shared" si="12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13"/>
        <v>6</v>
      </c>
      <c r="D7" s="36">
        <f t="shared" si="1"/>
        <v>6</v>
      </c>
      <c r="E7" s="36">
        <f t="shared" si="2"/>
        <v>16</v>
      </c>
      <c r="F7" s="36">
        <f t="shared" si="3"/>
        <v>12</v>
      </c>
      <c r="G7" s="36">
        <f t="shared" si="4"/>
        <v>6</v>
      </c>
      <c r="H7" s="36">
        <f t="shared" si="5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14"/>
        <v>8</v>
      </c>
      <c r="T7" s="12">
        <f t="shared" si="6"/>
        <v>10</v>
      </c>
      <c r="U7" s="12">
        <f t="shared" si="6"/>
        <v>3</v>
      </c>
      <c r="V7" s="12">
        <f t="shared" si="6"/>
        <v>8</v>
      </c>
      <c r="W7" s="12">
        <f t="shared" si="6"/>
        <v>5</v>
      </c>
      <c r="X7" s="12">
        <f t="shared" si="6"/>
        <v>9</v>
      </c>
      <c r="Z7" s="26" t="str">
        <f t="shared" si="7"/>
        <v>Peaches</v>
      </c>
      <c r="AA7" s="26" t="str">
        <f t="shared" si="8"/>
        <v>Grapes</v>
      </c>
      <c r="AB7" s="26" t="str">
        <f t="shared" si="9"/>
        <v>Heart</v>
      </c>
      <c r="AC7" s="26" t="str">
        <f t="shared" si="10"/>
        <v>Peaches</v>
      </c>
      <c r="AD7" s="26" t="str">
        <f t="shared" si="11"/>
        <v>pentagon</v>
      </c>
      <c r="AE7" s="26" t="str">
        <f t="shared" si="12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13"/>
        <v>12</v>
      </c>
      <c r="D8" s="36">
        <f t="shared" si="1"/>
        <v>12</v>
      </c>
      <c r="E8" s="36">
        <f t="shared" si="2"/>
        <v>18</v>
      </c>
      <c r="F8" s="36">
        <f t="shared" si="3"/>
        <v>12</v>
      </c>
      <c r="G8" s="36">
        <f t="shared" si="4"/>
        <v>12</v>
      </c>
      <c r="H8" s="36">
        <f t="shared" si="5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14"/>
        <v>7</v>
      </c>
      <c r="T8" s="12">
        <f t="shared" si="6"/>
        <v>6</v>
      </c>
      <c r="U8" s="12">
        <f t="shared" si="6"/>
        <v>11</v>
      </c>
      <c r="V8" s="12">
        <f t="shared" si="6"/>
        <v>4</v>
      </c>
      <c r="W8" s="12">
        <f t="shared" si="6"/>
        <v>6</v>
      </c>
      <c r="X8" s="12">
        <f t="shared" si="6"/>
        <v>9</v>
      </c>
      <c r="Z8" s="26" t="str">
        <f t="shared" si="7"/>
        <v>Apples</v>
      </c>
      <c r="AA8" s="26" t="str">
        <f t="shared" si="8"/>
        <v>Rectangle</v>
      </c>
      <c r="AB8" s="26" t="str">
        <f t="shared" si="9"/>
        <v>Bananas</v>
      </c>
      <c r="AC8" s="26" t="str">
        <f t="shared" si="10"/>
        <v>Square</v>
      </c>
      <c r="AD8" s="26" t="str">
        <f t="shared" si="11"/>
        <v>Rectangle</v>
      </c>
      <c r="AE8" s="26" t="str">
        <f t="shared" si="12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13"/>
        <v>12</v>
      </c>
      <c r="D9" s="36">
        <f t="shared" si="1"/>
        <v>12</v>
      </c>
      <c r="E9" s="36">
        <f t="shared" si="2"/>
        <v>12</v>
      </c>
      <c r="F9" s="36">
        <f t="shared" si="3"/>
        <v>20</v>
      </c>
      <c r="G9" s="36">
        <f t="shared" si="4"/>
        <v>18</v>
      </c>
      <c r="H9" s="36">
        <f t="shared" si="5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14"/>
        <v>7</v>
      </c>
      <c r="T9" s="12">
        <f t="shared" si="6"/>
        <v>6</v>
      </c>
      <c r="U9" s="12">
        <f t="shared" si="6"/>
        <v>11</v>
      </c>
      <c r="V9" s="12">
        <f t="shared" si="6"/>
        <v>4</v>
      </c>
      <c r="W9" s="12">
        <f t="shared" si="6"/>
        <v>6</v>
      </c>
      <c r="X9" s="12">
        <f t="shared" si="6"/>
        <v>10</v>
      </c>
      <c r="Z9" s="26" t="str">
        <f t="shared" si="7"/>
        <v>Apples</v>
      </c>
      <c r="AA9" s="26" t="str">
        <f t="shared" si="8"/>
        <v>Rectangle</v>
      </c>
      <c r="AB9" s="26" t="str">
        <f t="shared" si="9"/>
        <v>Bananas</v>
      </c>
      <c r="AC9" s="26" t="str">
        <f t="shared" si="10"/>
        <v>Square</v>
      </c>
      <c r="AD9" s="26" t="str">
        <f t="shared" si="11"/>
        <v>Rectangle</v>
      </c>
      <c r="AE9" s="26" t="str">
        <f t="shared" si="12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13"/>
        <v>18</v>
      </c>
      <c r="D10" s="36">
        <f t="shared" si="1"/>
        <v>20</v>
      </c>
      <c r="E10" s="36">
        <f t="shared" si="2"/>
        <v>20</v>
      </c>
      <c r="F10" s="36">
        <f t="shared" si="3"/>
        <v>24</v>
      </c>
      <c r="G10" s="36">
        <f t="shared" si="4"/>
        <v>20</v>
      </c>
      <c r="H10" s="36">
        <f t="shared" si="5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14"/>
        <v>4</v>
      </c>
      <c r="T10" s="12">
        <f t="shared" si="6"/>
        <v>5</v>
      </c>
      <c r="U10" s="12">
        <f t="shared" si="6"/>
        <v>9</v>
      </c>
      <c r="V10" s="12">
        <f t="shared" si="6"/>
        <v>11</v>
      </c>
      <c r="W10" s="12">
        <f t="shared" si="6"/>
        <v>3</v>
      </c>
      <c r="X10" s="12">
        <f t="shared" si="6"/>
        <v>10</v>
      </c>
      <c r="Z10" s="26" t="str">
        <f t="shared" si="7"/>
        <v>Square</v>
      </c>
      <c r="AA10" s="26" t="str">
        <f t="shared" si="8"/>
        <v>pentagon</v>
      </c>
      <c r="AB10" s="26" t="str">
        <f t="shared" si="9"/>
        <v>Watermelon</v>
      </c>
      <c r="AC10" s="26" t="str">
        <f t="shared" si="10"/>
        <v>Bananas</v>
      </c>
      <c r="AD10" s="26" t="str">
        <f t="shared" si="11"/>
        <v>Heart</v>
      </c>
      <c r="AE10" s="26" t="str">
        <f t="shared" si="12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13"/>
        <v>22</v>
      </c>
      <c r="D11" s="36">
        <f t="shared" si="1"/>
        <v>20</v>
      </c>
      <c r="E11" s="36">
        <f t="shared" si="2"/>
        <v>22</v>
      </c>
      <c r="F11" s="36">
        <f t="shared" si="3"/>
        <v>12</v>
      </c>
      <c r="G11" s="36">
        <f t="shared" si="4"/>
        <v>16</v>
      </c>
      <c r="H11" s="36">
        <f t="shared" si="5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14"/>
        <v>4</v>
      </c>
      <c r="T11" s="12">
        <f t="shared" si="6"/>
        <v>5</v>
      </c>
      <c r="U11" s="12">
        <f t="shared" si="6"/>
        <v>9</v>
      </c>
      <c r="V11" s="12">
        <f t="shared" si="6"/>
        <v>11</v>
      </c>
      <c r="W11" s="12">
        <f t="shared" si="6"/>
        <v>3</v>
      </c>
      <c r="X11" s="12">
        <f t="shared" si="6"/>
        <v>4</v>
      </c>
      <c r="Z11" s="26" t="str">
        <f t="shared" si="7"/>
        <v>Square</v>
      </c>
      <c r="AA11" s="26" t="str">
        <f t="shared" si="8"/>
        <v>pentagon</v>
      </c>
      <c r="AB11" s="26" t="str">
        <f t="shared" si="9"/>
        <v>Watermelon</v>
      </c>
      <c r="AC11" s="26" t="str">
        <f t="shared" si="10"/>
        <v>Bananas</v>
      </c>
      <c r="AD11" s="26" t="str">
        <f t="shared" si="11"/>
        <v>Heart</v>
      </c>
      <c r="AE11" s="26" t="str">
        <f t="shared" si="12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13"/>
        <v>24</v>
      </c>
      <c r="D12" s="36">
        <f t="shared" si="1"/>
        <v>24</v>
      </c>
      <c r="E12" s="36">
        <f t="shared" si="2"/>
        <v>30</v>
      </c>
      <c r="F12" s="36">
        <f t="shared" si="3"/>
        <v>12</v>
      </c>
      <c r="G12" s="36">
        <f t="shared" si="4"/>
        <v>24</v>
      </c>
      <c r="H12" s="36">
        <f t="shared" si="5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14"/>
        <v>9</v>
      </c>
      <c r="T12" s="12">
        <f t="shared" si="6"/>
        <v>9</v>
      </c>
      <c r="U12" s="12">
        <f t="shared" si="6"/>
        <v>6</v>
      </c>
      <c r="V12" s="12">
        <f t="shared" si="6"/>
        <v>9</v>
      </c>
      <c r="W12" s="12">
        <f t="shared" si="6"/>
        <v>6</v>
      </c>
      <c r="X12" s="12">
        <f t="shared" si="6"/>
        <v>4</v>
      </c>
      <c r="Z12" s="26" t="str">
        <f t="shared" si="7"/>
        <v>Watermelon</v>
      </c>
      <c r="AA12" s="26" t="str">
        <f t="shared" si="8"/>
        <v>Watermelon</v>
      </c>
      <c r="AB12" s="26" t="str">
        <f t="shared" si="9"/>
        <v>Rectangle</v>
      </c>
      <c r="AC12" s="26" t="str">
        <f t="shared" si="10"/>
        <v>Watermelon</v>
      </c>
      <c r="AD12" s="26" t="str">
        <f t="shared" si="11"/>
        <v>Rectangle</v>
      </c>
      <c r="AE12" s="26" t="str">
        <f t="shared" si="12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13"/>
        <v>24</v>
      </c>
      <c r="D13" s="36">
        <f t="shared" si="1"/>
        <v>30</v>
      </c>
      <c r="E13" s="36">
        <f t="shared" si="2"/>
        <v>20</v>
      </c>
      <c r="F13" s="36">
        <f t="shared" si="3"/>
        <v>24</v>
      </c>
      <c r="G13" s="36">
        <f t="shared" si="4"/>
        <v>46</v>
      </c>
      <c r="H13" s="36">
        <f t="shared" si="5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14"/>
        <v>9</v>
      </c>
      <c r="T13" s="12">
        <f t="shared" si="6"/>
        <v>9</v>
      </c>
      <c r="U13" s="12">
        <f t="shared" si="6"/>
        <v>6</v>
      </c>
      <c r="V13" s="12">
        <f t="shared" si="6"/>
        <v>9</v>
      </c>
      <c r="W13" s="12">
        <f t="shared" si="6"/>
        <v>6</v>
      </c>
      <c r="X13" s="12">
        <f t="shared" si="6"/>
        <v>7</v>
      </c>
      <c r="Z13" s="26" t="str">
        <f t="shared" si="7"/>
        <v>Watermelon</v>
      </c>
      <c r="AA13" s="26" t="str">
        <f t="shared" si="8"/>
        <v>Watermelon</v>
      </c>
      <c r="AB13" s="26" t="str">
        <f t="shared" si="9"/>
        <v>Rectangle</v>
      </c>
      <c r="AC13" s="26" t="str">
        <f t="shared" si="10"/>
        <v>Watermelon</v>
      </c>
      <c r="AD13" s="26" t="str">
        <f t="shared" si="11"/>
        <v>Rectangle</v>
      </c>
      <c r="AE13" s="26" t="str">
        <f t="shared" si="12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13"/>
        <v>40</v>
      </c>
      <c r="D14" s="36">
        <f t="shared" si="1"/>
        <v>30</v>
      </c>
      <c r="E14" s="36">
        <f t="shared" si="2"/>
        <v>30</v>
      </c>
      <c r="F14" s="36">
        <f t="shared" si="3"/>
        <v>34</v>
      </c>
      <c r="G14" s="36">
        <f t="shared" si="4"/>
        <v>24</v>
      </c>
      <c r="H14" s="36">
        <f t="shared" si="5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14"/>
        <v>10</v>
      </c>
      <c r="T14" s="12">
        <f t="shared" si="6"/>
        <v>10</v>
      </c>
      <c r="U14" s="12">
        <f t="shared" si="6"/>
        <v>1</v>
      </c>
      <c r="V14" s="12">
        <f t="shared" si="6"/>
        <v>11</v>
      </c>
      <c r="W14" s="12">
        <f t="shared" si="6"/>
        <v>7</v>
      </c>
      <c r="X14" s="12">
        <f t="shared" si="6"/>
        <v>7</v>
      </c>
      <c r="Z14" s="26" t="str">
        <f t="shared" si="7"/>
        <v>Grapes</v>
      </c>
      <c r="AA14" s="26" t="str">
        <f t="shared" si="8"/>
        <v>Grapes</v>
      </c>
      <c r="AB14" s="26" t="str">
        <f t="shared" si="9"/>
        <v>Scatter</v>
      </c>
      <c r="AC14" s="26" t="str">
        <f t="shared" si="10"/>
        <v>Bananas</v>
      </c>
      <c r="AD14" s="26" t="str">
        <f t="shared" si="11"/>
        <v>Apples</v>
      </c>
      <c r="AE14" s="26" t="str">
        <f t="shared" si="12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13"/>
        <v>38</v>
      </c>
      <c r="D15" s="36">
        <f t="shared" si="1"/>
        <v>40</v>
      </c>
      <c r="E15" s="36">
        <f t="shared" si="2"/>
        <v>30</v>
      </c>
      <c r="F15" s="36">
        <f t="shared" si="3"/>
        <v>46</v>
      </c>
      <c r="G15" s="36">
        <f t="shared" si="4"/>
        <v>30</v>
      </c>
      <c r="H15" s="36">
        <f t="shared" si="5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14"/>
        <v>10</v>
      </c>
      <c r="T15" s="12">
        <f t="shared" si="6"/>
        <v>10</v>
      </c>
      <c r="U15" s="12">
        <f t="shared" si="6"/>
        <v>8</v>
      </c>
      <c r="V15" s="12">
        <f t="shared" si="6"/>
        <v>11</v>
      </c>
      <c r="W15" s="12">
        <f t="shared" si="6"/>
        <v>7</v>
      </c>
      <c r="X15" s="12">
        <f t="shared" si="6"/>
        <v>6</v>
      </c>
      <c r="Z15" s="26" t="str">
        <f t="shared" si="7"/>
        <v>Grapes</v>
      </c>
      <c r="AA15" s="26" t="str">
        <f t="shared" si="8"/>
        <v>Grapes</v>
      </c>
      <c r="AB15" s="26" t="str">
        <f t="shared" si="9"/>
        <v>Peaches</v>
      </c>
      <c r="AC15" s="26" t="str">
        <f t="shared" si="10"/>
        <v>Bananas</v>
      </c>
      <c r="AD15" s="26" t="str">
        <f t="shared" si="11"/>
        <v>Apples</v>
      </c>
      <c r="AE15" s="26" t="str">
        <f t="shared" si="12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14"/>
        <v>8</v>
      </c>
      <c r="T16" s="12">
        <f t="shared" si="6"/>
        <v>11</v>
      </c>
      <c r="U16" s="12">
        <f t="shared" si="6"/>
        <v>8</v>
      </c>
      <c r="V16" s="12">
        <f t="shared" si="6"/>
        <v>6</v>
      </c>
      <c r="W16" s="12">
        <f t="shared" si="6"/>
        <v>11</v>
      </c>
      <c r="X16" s="12">
        <f t="shared" si="6"/>
        <v>6</v>
      </c>
      <c r="Z16" s="26" t="str">
        <f t="shared" si="7"/>
        <v>Peaches</v>
      </c>
      <c r="AA16" s="26" t="str">
        <f t="shared" si="8"/>
        <v>Bananas</v>
      </c>
      <c r="AB16" s="26" t="str">
        <f t="shared" si="9"/>
        <v>Peaches</v>
      </c>
      <c r="AC16" s="26" t="str">
        <f t="shared" si="10"/>
        <v>Rectangle</v>
      </c>
      <c r="AD16" s="26" t="str">
        <f t="shared" si="11"/>
        <v>Bananas</v>
      </c>
      <c r="AE16" s="26" t="str">
        <f t="shared" si="12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14"/>
        <v>8</v>
      </c>
      <c r="T17" s="12">
        <f t="shared" si="6"/>
        <v>11</v>
      </c>
      <c r="U17" s="12">
        <f t="shared" si="6"/>
        <v>10</v>
      </c>
      <c r="V17" s="12">
        <f t="shared" si="6"/>
        <v>6</v>
      </c>
      <c r="W17" s="12">
        <f t="shared" si="6"/>
        <v>11</v>
      </c>
      <c r="X17" s="12">
        <f t="shared" si="6"/>
        <v>11</v>
      </c>
      <c r="Z17" s="26" t="str">
        <f t="shared" si="7"/>
        <v>Peaches</v>
      </c>
      <c r="AA17" s="26" t="str">
        <f t="shared" si="8"/>
        <v>Bananas</v>
      </c>
      <c r="AB17" s="26" t="str">
        <f t="shared" si="9"/>
        <v>Grapes</v>
      </c>
      <c r="AC17" s="26" t="str">
        <f t="shared" si="10"/>
        <v>Rectangle</v>
      </c>
      <c r="AD17" s="26" t="str">
        <f t="shared" si="11"/>
        <v>Bananas</v>
      </c>
      <c r="AE17" s="26" t="str">
        <f t="shared" si="12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14"/>
        <v>4</v>
      </c>
      <c r="T18" s="12">
        <f t="shared" si="6"/>
        <v>9</v>
      </c>
      <c r="U18" s="12">
        <f t="shared" si="6"/>
        <v>10</v>
      </c>
      <c r="V18" s="12">
        <f t="shared" si="6"/>
        <v>8</v>
      </c>
      <c r="W18" s="12">
        <f t="shared" si="6"/>
        <v>6</v>
      </c>
      <c r="X18" s="12">
        <f t="shared" si="6"/>
        <v>11</v>
      </c>
      <c r="Z18" s="26" t="str">
        <f t="shared" si="7"/>
        <v>Square</v>
      </c>
      <c r="AA18" s="26" t="str">
        <f t="shared" si="8"/>
        <v>Watermelon</v>
      </c>
      <c r="AB18" s="26" t="str">
        <f t="shared" si="9"/>
        <v>Grapes</v>
      </c>
      <c r="AC18" s="26" t="str">
        <f t="shared" si="10"/>
        <v>Peaches</v>
      </c>
      <c r="AD18" s="26" t="str">
        <f t="shared" si="11"/>
        <v>Rectangle</v>
      </c>
      <c r="AE18" s="26" t="str">
        <f t="shared" si="12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14"/>
        <v>4</v>
      </c>
      <c r="T19" s="12">
        <f t="shared" si="6"/>
        <v>9</v>
      </c>
      <c r="U19" s="12">
        <f t="shared" si="6"/>
        <v>4</v>
      </c>
      <c r="V19" s="12">
        <f t="shared" si="6"/>
        <v>8</v>
      </c>
      <c r="W19" s="12">
        <f t="shared" si="6"/>
        <v>6</v>
      </c>
      <c r="X19" s="12">
        <f t="shared" si="6"/>
        <v>4</v>
      </c>
      <c r="Z19" s="26" t="str">
        <f t="shared" si="7"/>
        <v>Square</v>
      </c>
      <c r="AA19" s="26" t="str">
        <f t="shared" si="8"/>
        <v>Watermelon</v>
      </c>
      <c r="AB19" s="26" t="str">
        <f t="shared" si="9"/>
        <v>Square</v>
      </c>
      <c r="AC19" s="26" t="str">
        <f t="shared" si="10"/>
        <v>Peaches</v>
      </c>
      <c r="AD19" s="26" t="str">
        <f t="shared" si="11"/>
        <v>Rectangle</v>
      </c>
      <c r="AE19" s="26" t="str">
        <f t="shared" si="12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14"/>
        <v>1</v>
      </c>
      <c r="T20" s="12">
        <f t="shared" si="14"/>
        <v>11</v>
      </c>
      <c r="U20" s="12">
        <f t="shared" si="14"/>
        <v>4</v>
      </c>
      <c r="V20" s="12">
        <f t="shared" si="14"/>
        <v>7</v>
      </c>
      <c r="W20" s="12">
        <f t="shared" si="14"/>
        <v>4</v>
      </c>
      <c r="X20" s="12">
        <f t="shared" si="14"/>
        <v>4</v>
      </c>
      <c r="Z20" s="26" t="str">
        <f t="shared" si="7"/>
        <v>Scatter</v>
      </c>
      <c r="AA20" s="26" t="str">
        <f t="shared" si="8"/>
        <v>Bananas</v>
      </c>
      <c r="AB20" s="26" t="str">
        <f t="shared" si="9"/>
        <v>Square</v>
      </c>
      <c r="AC20" s="26" t="str">
        <f t="shared" si="10"/>
        <v>Apples</v>
      </c>
      <c r="AD20" s="26" t="str">
        <f t="shared" si="11"/>
        <v>Square</v>
      </c>
      <c r="AE20" s="26" t="str">
        <f t="shared" si="12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14"/>
        <v>11</v>
      </c>
      <c r="T21" s="12">
        <f t="shared" si="14"/>
        <v>11</v>
      </c>
      <c r="U21" s="12">
        <f t="shared" si="14"/>
        <v>11</v>
      </c>
      <c r="V21" s="12">
        <f t="shared" si="14"/>
        <v>7</v>
      </c>
      <c r="W21" s="12">
        <f t="shared" si="14"/>
        <v>4</v>
      </c>
      <c r="X21" s="12">
        <f t="shared" si="14"/>
        <v>5</v>
      </c>
      <c r="Z21" s="26" t="str">
        <f t="shared" si="7"/>
        <v>Bananas</v>
      </c>
      <c r="AA21" s="26" t="str">
        <f t="shared" si="8"/>
        <v>Bananas</v>
      </c>
      <c r="AB21" s="26" t="str">
        <f t="shared" si="9"/>
        <v>Bananas</v>
      </c>
      <c r="AC21" s="26" t="str">
        <f t="shared" si="10"/>
        <v>Apples</v>
      </c>
      <c r="AD21" s="26" t="str">
        <f t="shared" si="11"/>
        <v>Square</v>
      </c>
      <c r="AE21" s="26" t="str">
        <f t="shared" si="12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14"/>
        <v>11</v>
      </c>
      <c r="T22" s="12">
        <f t="shared" si="14"/>
        <v>4</v>
      </c>
      <c r="U22" s="12">
        <f t="shared" si="14"/>
        <v>11</v>
      </c>
      <c r="V22" s="12">
        <f t="shared" si="14"/>
        <v>3</v>
      </c>
      <c r="W22" s="12">
        <f t="shared" si="14"/>
        <v>5</v>
      </c>
      <c r="X22" s="12">
        <f t="shared" si="14"/>
        <v>5</v>
      </c>
      <c r="Z22" s="26" t="str">
        <f t="shared" si="7"/>
        <v>Bananas</v>
      </c>
      <c r="AA22" s="26" t="str">
        <f t="shared" si="8"/>
        <v>Square</v>
      </c>
      <c r="AB22" s="26" t="str">
        <f t="shared" si="9"/>
        <v>Bananas</v>
      </c>
      <c r="AC22" s="26" t="str">
        <f t="shared" si="10"/>
        <v>Heart</v>
      </c>
      <c r="AD22" s="26" t="str">
        <f t="shared" si="11"/>
        <v>pentagon</v>
      </c>
      <c r="AE22" s="26" t="str">
        <f t="shared" si="12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14"/>
        <v>9</v>
      </c>
      <c r="T23" s="12">
        <f t="shared" si="14"/>
        <v>4</v>
      </c>
      <c r="U23" s="12">
        <f t="shared" si="14"/>
        <v>10</v>
      </c>
      <c r="V23" s="12">
        <f t="shared" si="14"/>
        <v>3</v>
      </c>
      <c r="W23" s="12">
        <f t="shared" si="14"/>
        <v>5</v>
      </c>
      <c r="X23" s="12">
        <f t="shared" si="14"/>
        <v>9</v>
      </c>
      <c r="Z23" s="26" t="str">
        <f t="shared" si="7"/>
        <v>Watermelon</v>
      </c>
      <c r="AA23" s="26" t="str">
        <f t="shared" si="8"/>
        <v>Square</v>
      </c>
      <c r="AB23" s="26" t="str">
        <f t="shared" si="9"/>
        <v>Grapes</v>
      </c>
      <c r="AC23" s="26" t="str">
        <f t="shared" si="10"/>
        <v>Heart</v>
      </c>
      <c r="AD23" s="26" t="str">
        <f t="shared" si="11"/>
        <v>pentagon</v>
      </c>
      <c r="AE23" s="26" t="str">
        <f t="shared" si="12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14"/>
        <v>9</v>
      </c>
      <c r="T24" s="12">
        <f t="shared" si="14"/>
        <v>1</v>
      </c>
      <c r="U24" s="12">
        <f t="shared" si="14"/>
        <v>10</v>
      </c>
      <c r="V24" s="12">
        <f t="shared" si="14"/>
        <v>6</v>
      </c>
      <c r="W24" s="12">
        <f t="shared" si="14"/>
        <v>9</v>
      </c>
      <c r="X24" s="12">
        <f t="shared" si="14"/>
        <v>9</v>
      </c>
      <c r="Z24" s="26" t="str">
        <f t="shared" si="7"/>
        <v>Watermelon</v>
      </c>
      <c r="AA24" s="26" t="str">
        <f t="shared" si="8"/>
        <v>Scatter</v>
      </c>
      <c r="AB24" s="26" t="str">
        <f t="shared" si="9"/>
        <v>Grapes</v>
      </c>
      <c r="AC24" s="26" t="str">
        <f t="shared" si="10"/>
        <v>Rectangle</v>
      </c>
      <c r="AD24" s="26" t="str">
        <f t="shared" si="11"/>
        <v>Watermelon</v>
      </c>
      <c r="AE24" s="26" t="str">
        <f t="shared" si="12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14"/>
        <v>8</v>
      </c>
      <c r="T25" s="12">
        <f t="shared" si="14"/>
        <v>10</v>
      </c>
      <c r="U25" s="12">
        <f t="shared" si="14"/>
        <v>8</v>
      </c>
      <c r="V25" s="12">
        <f t="shared" si="14"/>
        <v>6</v>
      </c>
      <c r="W25" s="12">
        <f t="shared" si="14"/>
        <v>9</v>
      </c>
      <c r="X25" s="12">
        <f t="shared" si="14"/>
        <v>5</v>
      </c>
      <c r="Z25" s="26" t="str">
        <f t="shared" si="7"/>
        <v>Peaches</v>
      </c>
      <c r="AA25" s="26" t="str">
        <f t="shared" si="8"/>
        <v>Grapes</v>
      </c>
      <c r="AB25" s="26" t="str">
        <f t="shared" si="9"/>
        <v>Peaches</v>
      </c>
      <c r="AC25" s="26" t="str">
        <f t="shared" si="10"/>
        <v>Rectangle</v>
      </c>
      <c r="AD25" s="26" t="str">
        <f t="shared" si="11"/>
        <v>Watermelon</v>
      </c>
      <c r="AE25" s="26" t="str">
        <f t="shared" si="12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14"/>
        <v>8</v>
      </c>
      <c r="T26" s="12">
        <f t="shared" si="14"/>
        <v>10</v>
      </c>
      <c r="U26" s="12">
        <f t="shared" si="14"/>
        <v>8</v>
      </c>
      <c r="V26" s="12">
        <f t="shared" si="14"/>
        <v>4</v>
      </c>
      <c r="W26" s="12">
        <f t="shared" si="14"/>
        <v>4</v>
      </c>
      <c r="X26" s="12">
        <f t="shared" si="14"/>
        <v>5</v>
      </c>
      <c r="Z26" s="26" t="str">
        <f t="shared" si="7"/>
        <v>Peaches</v>
      </c>
      <c r="AA26" s="26" t="str">
        <f t="shared" si="8"/>
        <v>Grapes</v>
      </c>
      <c r="AB26" s="26" t="str">
        <f t="shared" si="9"/>
        <v>Peaches</v>
      </c>
      <c r="AC26" s="26" t="str">
        <f t="shared" si="10"/>
        <v>Square</v>
      </c>
      <c r="AD26" s="26" t="str">
        <f t="shared" si="11"/>
        <v>Square</v>
      </c>
      <c r="AE26" s="26" t="str">
        <f t="shared" si="12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14"/>
        <v>11</v>
      </c>
      <c r="T27" s="12">
        <f t="shared" si="14"/>
        <v>8</v>
      </c>
      <c r="U27" s="12">
        <f t="shared" si="14"/>
        <v>10</v>
      </c>
      <c r="V27" s="12">
        <f t="shared" si="14"/>
        <v>4</v>
      </c>
      <c r="W27" s="12">
        <f t="shared" si="14"/>
        <v>4</v>
      </c>
      <c r="X27" s="12">
        <f t="shared" si="14"/>
        <v>11</v>
      </c>
      <c r="Z27" s="26" t="str">
        <f t="shared" si="7"/>
        <v>Bananas</v>
      </c>
      <c r="AA27" s="26" t="str">
        <f t="shared" si="8"/>
        <v>Peaches</v>
      </c>
      <c r="AB27" s="26" t="str">
        <f t="shared" si="9"/>
        <v>Grapes</v>
      </c>
      <c r="AC27" s="26" t="str">
        <f t="shared" si="10"/>
        <v>Square</v>
      </c>
      <c r="AD27" s="26" t="str">
        <f t="shared" si="11"/>
        <v>Square</v>
      </c>
      <c r="AE27" s="26" t="str">
        <f t="shared" si="12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14"/>
        <v>11</v>
      </c>
      <c r="T28" s="12">
        <f t="shared" si="14"/>
        <v>8</v>
      </c>
      <c r="U28" s="12">
        <f t="shared" si="14"/>
        <v>10</v>
      </c>
      <c r="V28" s="12">
        <f t="shared" si="14"/>
        <v>10</v>
      </c>
      <c r="W28" s="12">
        <f t="shared" si="14"/>
        <v>11</v>
      </c>
      <c r="X28" s="12">
        <f t="shared" si="14"/>
        <v>11</v>
      </c>
      <c r="Z28" s="26" t="str">
        <f t="shared" si="7"/>
        <v>Bananas</v>
      </c>
      <c r="AA28" s="26" t="str">
        <f t="shared" si="8"/>
        <v>Peaches</v>
      </c>
      <c r="AB28" s="26" t="str">
        <f t="shared" si="9"/>
        <v>Grapes</v>
      </c>
      <c r="AC28" s="26" t="str">
        <f t="shared" si="10"/>
        <v>Grapes</v>
      </c>
      <c r="AD28" s="26" t="str">
        <f t="shared" si="11"/>
        <v>Bananas</v>
      </c>
      <c r="AE28" s="26" t="str">
        <f t="shared" si="12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14"/>
        <v>8</v>
      </c>
      <c r="T29" s="12">
        <f t="shared" si="14"/>
        <v>11</v>
      </c>
      <c r="U29" s="12">
        <f t="shared" si="14"/>
        <v>6</v>
      </c>
      <c r="V29" s="12">
        <f t="shared" si="14"/>
        <v>10</v>
      </c>
      <c r="W29" s="12">
        <f t="shared" si="14"/>
        <v>11</v>
      </c>
      <c r="X29" s="12">
        <f t="shared" si="14"/>
        <v>4</v>
      </c>
      <c r="Z29" s="26" t="str">
        <f t="shared" si="7"/>
        <v>Peaches</v>
      </c>
      <c r="AA29" s="26" t="str">
        <f t="shared" si="8"/>
        <v>Bananas</v>
      </c>
      <c r="AB29" s="26" t="str">
        <f t="shared" si="9"/>
        <v>Rectangle</v>
      </c>
      <c r="AC29" s="26" t="str">
        <f t="shared" si="10"/>
        <v>Grapes</v>
      </c>
      <c r="AD29" s="26" t="str">
        <f t="shared" si="11"/>
        <v>Bananas</v>
      </c>
      <c r="AE29" s="26" t="str">
        <f t="shared" si="12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14"/>
        <v>8</v>
      </c>
      <c r="T30" s="12">
        <f t="shared" si="14"/>
        <v>11</v>
      </c>
      <c r="U30" s="12">
        <f t="shared" si="14"/>
        <v>6</v>
      </c>
      <c r="V30" s="12">
        <f t="shared" si="14"/>
        <v>6</v>
      </c>
      <c r="W30" s="12">
        <f t="shared" si="14"/>
        <v>3</v>
      </c>
      <c r="X30" s="12">
        <f t="shared" si="14"/>
        <v>4</v>
      </c>
      <c r="Z30" s="26" t="str">
        <f t="shared" si="7"/>
        <v>Peaches</v>
      </c>
      <c r="AA30" s="26" t="str">
        <f t="shared" si="8"/>
        <v>Bananas</v>
      </c>
      <c r="AB30" s="26" t="str">
        <f t="shared" si="9"/>
        <v>Rectangle</v>
      </c>
      <c r="AC30" s="26" t="str">
        <f t="shared" si="10"/>
        <v>Rectangle</v>
      </c>
      <c r="AD30" s="26" t="str">
        <f t="shared" si="11"/>
        <v>Heart</v>
      </c>
      <c r="AE30" s="26" t="str">
        <f t="shared" si="12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14"/>
        <v>11</v>
      </c>
      <c r="T31" s="12">
        <f t="shared" si="14"/>
        <v>8</v>
      </c>
      <c r="U31" s="12">
        <f t="shared" si="14"/>
        <v>10</v>
      </c>
      <c r="V31" s="12">
        <f t="shared" si="14"/>
        <v>6</v>
      </c>
      <c r="W31" s="12">
        <f t="shared" si="14"/>
        <v>3</v>
      </c>
      <c r="X31" s="12">
        <f t="shared" si="14"/>
        <v>8</v>
      </c>
      <c r="Z31" s="26" t="str">
        <f t="shared" si="7"/>
        <v>Bananas</v>
      </c>
      <c r="AA31" s="26" t="str">
        <f t="shared" si="8"/>
        <v>Peaches</v>
      </c>
      <c r="AB31" s="26" t="str">
        <f t="shared" si="9"/>
        <v>Grapes</v>
      </c>
      <c r="AC31" s="26" t="str">
        <f t="shared" si="10"/>
        <v>Rectangle</v>
      </c>
      <c r="AD31" s="26" t="str">
        <f t="shared" si="11"/>
        <v>Heart</v>
      </c>
      <c r="AE31" s="26" t="str">
        <f t="shared" si="12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14"/>
        <v>11</v>
      </c>
      <c r="T32" s="12">
        <f t="shared" si="14"/>
        <v>8</v>
      </c>
      <c r="U32" s="12">
        <f t="shared" si="14"/>
        <v>10</v>
      </c>
      <c r="V32" s="12">
        <f t="shared" si="14"/>
        <v>10</v>
      </c>
      <c r="W32" s="12">
        <f t="shared" si="14"/>
        <v>9</v>
      </c>
      <c r="X32" s="12">
        <f t="shared" si="14"/>
        <v>8</v>
      </c>
      <c r="Z32" s="26" t="str">
        <f t="shared" si="7"/>
        <v>Bananas</v>
      </c>
      <c r="AA32" s="26" t="str">
        <f t="shared" si="8"/>
        <v>Peaches</v>
      </c>
      <c r="AB32" s="26" t="str">
        <f t="shared" si="9"/>
        <v>Grapes</v>
      </c>
      <c r="AC32" s="26" t="str">
        <f t="shared" si="10"/>
        <v>Grapes</v>
      </c>
      <c r="AD32" s="26" t="str">
        <f t="shared" si="11"/>
        <v>Watermelon</v>
      </c>
      <c r="AE32" s="26" t="str">
        <f t="shared" si="12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14"/>
        <v>1</v>
      </c>
      <c r="T33" s="12">
        <f t="shared" si="14"/>
        <v>10</v>
      </c>
      <c r="U33" s="12">
        <f t="shared" si="14"/>
        <v>5</v>
      </c>
      <c r="V33" s="12">
        <f t="shared" si="14"/>
        <v>10</v>
      </c>
      <c r="W33" s="12">
        <f t="shared" si="14"/>
        <v>9</v>
      </c>
      <c r="X33" s="12">
        <f t="shared" si="14"/>
        <v>11</v>
      </c>
      <c r="Z33" s="26" t="str">
        <f t="shared" si="7"/>
        <v>Scatter</v>
      </c>
      <c r="AA33" s="26" t="str">
        <f t="shared" si="8"/>
        <v>Grapes</v>
      </c>
      <c r="AB33" s="26" t="str">
        <f t="shared" si="9"/>
        <v>pentagon</v>
      </c>
      <c r="AC33" s="26" t="str">
        <f t="shared" si="10"/>
        <v>Grapes</v>
      </c>
      <c r="AD33" s="26" t="str">
        <f t="shared" si="11"/>
        <v>Watermelon</v>
      </c>
      <c r="AE33" s="26" t="str">
        <f t="shared" si="12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14"/>
        <v>9</v>
      </c>
      <c r="T34" s="12">
        <f t="shared" si="14"/>
        <v>10</v>
      </c>
      <c r="U34" s="12">
        <f t="shared" si="14"/>
        <v>5</v>
      </c>
      <c r="V34" s="12">
        <f t="shared" si="14"/>
        <v>9</v>
      </c>
      <c r="W34" s="12">
        <f t="shared" si="14"/>
        <v>11</v>
      </c>
      <c r="X34" s="12">
        <f t="shared" si="14"/>
        <v>11</v>
      </c>
      <c r="Z34" s="26" t="str">
        <f t="shared" si="7"/>
        <v>Watermelon</v>
      </c>
      <c r="AA34" s="26" t="str">
        <f t="shared" si="8"/>
        <v>Grapes</v>
      </c>
      <c r="AB34" s="26" t="str">
        <f t="shared" si="9"/>
        <v>pentagon</v>
      </c>
      <c r="AC34" s="26" t="str">
        <f t="shared" si="10"/>
        <v>Watermelon</v>
      </c>
      <c r="AD34" s="26" t="str">
        <f t="shared" si="11"/>
        <v>Bananas</v>
      </c>
      <c r="AE34" s="26" t="str">
        <f t="shared" si="12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14"/>
        <v>9</v>
      </c>
      <c r="T35" s="12">
        <f t="shared" si="14"/>
        <v>11</v>
      </c>
      <c r="U35" s="12">
        <f t="shared" si="14"/>
        <v>6</v>
      </c>
      <c r="V35" s="12">
        <f t="shared" si="14"/>
        <v>9</v>
      </c>
      <c r="W35" s="12">
        <f t="shared" si="14"/>
        <v>11</v>
      </c>
      <c r="X35" s="12">
        <f t="shared" si="14"/>
        <v>10</v>
      </c>
      <c r="Z35" s="26" t="str">
        <f t="shared" si="7"/>
        <v>Watermelon</v>
      </c>
      <c r="AA35" s="26" t="str">
        <f t="shared" si="8"/>
        <v>Bananas</v>
      </c>
      <c r="AB35" s="26" t="str">
        <f t="shared" si="9"/>
        <v>Rectangle</v>
      </c>
      <c r="AC35" s="26" t="str">
        <f t="shared" si="10"/>
        <v>Watermelon</v>
      </c>
      <c r="AD35" s="26" t="str">
        <f t="shared" si="11"/>
        <v>Bananas</v>
      </c>
      <c r="AE35" s="26" t="str">
        <f t="shared" si="12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14"/>
        <v>6</v>
      </c>
      <c r="T36" s="12">
        <f t="shared" si="14"/>
        <v>11</v>
      </c>
      <c r="U36" s="12">
        <f t="shared" si="14"/>
        <v>6</v>
      </c>
      <c r="V36" s="12">
        <f t="shared" si="14"/>
        <v>4</v>
      </c>
      <c r="W36" s="12">
        <f t="shared" si="14"/>
        <v>5</v>
      </c>
      <c r="X36" s="12">
        <f t="shared" si="14"/>
        <v>10</v>
      </c>
      <c r="Z36" s="26" t="str">
        <f t="shared" ref="Z36:Z67" si="15">VLOOKUP(L36,$A$4:$I$15,2,FALSE)</f>
        <v>Rectangle</v>
      </c>
      <c r="AA36" s="26" t="str">
        <f t="shared" ref="AA36:AA67" si="16">VLOOKUP(M36,$A$4:$I$15,2,FALSE)</f>
        <v>Bananas</v>
      </c>
      <c r="AB36" s="26" t="str">
        <f t="shared" ref="AB36:AB67" si="17">VLOOKUP(N36,$A$4:$I$15,2,FALSE)</f>
        <v>Rectangle</v>
      </c>
      <c r="AC36" s="26" t="str">
        <f t="shared" ref="AC36:AC67" si="18">VLOOKUP(O36,$A$4:$I$15,2,FALSE)</f>
        <v>Square</v>
      </c>
      <c r="AD36" s="26" t="str">
        <f t="shared" ref="AD36:AD67" si="19">VLOOKUP(P36,$A$4:$I$15,2,FALSE)</f>
        <v>pentagon</v>
      </c>
      <c r="AE36" s="26" t="str">
        <f t="shared" ref="AE36:AE67" si="20">VLOOKUP(Q36,$A$4:$I$15,2,FALSE)</f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14"/>
        <v>6</v>
      </c>
      <c r="T37" s="12">
        <f t="shared" si="14"/>
        <v>7</v>
      </c>
      <c r="U37" s="12">
        <f t="shared" si="14"/>
        <v>3</v>
      </c>
      <c r="V37" s="12">
        <f t="shared" si="14"/>
        <v>4</v>
      </c>
      <c r="W37" s="12">
        <f t="shared" si="14"/>
        <v>5</v>
      </c>
      <c r="X37" s="12">
        <f t="shared" si="14"/>
        <v>11</v>
      </c>
      <c r="Z37" s="26" t="str">
        <f t="shared" si="15"/>
        <v>Rectangle</v>
      </c>
      <c r="AA37" s="26" t="str">
        <f t="shared" si="16"/>
        <v>Apples</v>
      </c>
      <c r="AB37" s="26" t="str">
        <f t="shared" si="17"/>
        <v>Heart</v>
      </c>
      <c r="AC37" s="26" t="str">
        <f t="shared" si="18"/>
        <v>Square</v>
      </c>
      <c r="AD37" s="26" t="str">
        <f t="shared" si="19"/>
        <v>pentagon</v>
      </c>
      <c r="AE37" s="26" t="str">
        <f t="shared" si="20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14"/>
        <v>10</v>
      </c>
      <c r="T38" s="12">
        <f t="shared" si="14"/>
        <v>7</v>
      </c>
      <c r="U38" s="12">
        <f t="shared" si="14"/>
        <v>3</v>
      </c>
      <c r="V38" s="12">
        <f t="shared" si="14"/>
        <v>8</v>
      </c>
      <c r="W38" s="12">
        <f t="shared" si="14"/>
        <v>6</v>
      </c>
      <c r="X38" s="12">
        <f t="shared" si="14"/>
        <v>11</v>
      </c>
      <c r="Z38" s="26" t="str">
        <f t="shared" si="15"/>
        <v>Grapes</v>
      </c>
      <c r="AA38" s="26" t="str">
        <f t="shared" si="16"/>
        <v>Apples</v>
      </c>
      <c r="AB38" s="26" t="str">
        <f t="shared" si="17"/>
        <v>Heart</v>
      </c>
      <c r="AC38" s="26" t="str">
        <f t="shared" si="18"/>
        <v>Peaches</v>
      </c>
      <c r="AD38" s="26" t="str">
        <f t="shared" si="19"/>
        <v>Rectangle</v>
      </c>
      <c r="AE38" s="26" t="str">
        <f t="shared" si="20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14"/>
        <v>10</v>
      </c>
      <c r="T39" s="12">
        <f t="shared" si="14"/>
        <v>11</v>
      </c>
      <c r="U39" s="12">
        <f t="shared" si="14"/>
        <v>5</v>
      </c>
      <c r="V39" s="12">
        <f t="shared" si="14"/>
        <v>8</v>
      </c>
      <c r="W39" s="12">
        <f t="shared" si="14"/>
        <v>6</v>
      </c>
      <c r="X39" s="12">
        <f t="shared" si="14"/>
        <v>5</v>
      </c>
      <c r="Z39" s="26" t="str">
        <f t="shared" si="15"/>
        <v>Grapes</v>
      </c>
      <c r="AA39" s="26" t="str">
        <f t="shared" si="16"/>
        <v>Bananas</v>
      </c>
      <c r="AB39" s="26" t="str">
        <f t="shared" si="17"/>
        <v>pentagon</v>
      </c>
      <c r="AC39" s="26" t="str">
        <f t="shared" si="18"/>
        <v>Peaches</v>
      </c>
      <c r="AD39" s="26" t="str">
        <f t="shared" si="19"/>
        <v>Rectangle</v>
      </c>
      <c r="AE39" s="26" t="str">
        <f t="shared" si="20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14"/>
        <v>11</v>
      </c>
      <c r="T40" s="12">
        <f t="shared" si="14"/>
        <v>11</v>
      </c>
      <c r="U40" s="12">
        <f t="shared" si="14"/>
        <v>5</v>
      </c>
      <c r="V40" s="12">
        <f t="shared" si="14"/>
        <v>9</v>
      </c>
      <c r="W40" s="12">
        <f t="shared" si="14"/>
        <v>11</v>
      </c>
      <c r="X40" s="12">
        <f t="shared" si="14"/>
        <v>5</v>
      </c>
      <c r="Z40" s="26" t="str">
        <f t="shared" si="15"/>
        <v>Bananas</v>
      </c>
      <c r="AA40" s="26" t="str">
        <f t="shared" si="16"/>
        <v>Bananas</v>
      </c>
      <c r="AB40" s="26" t="str">
        <f t="shared" si="17"/>
        <v>pentagon</v>
      </c>
      <c r="AC40" s="26" t="str">
        <f t="shared" si="18"/>
        <v>Watermelon</v>
      </c>
      <c r="AD40" s="26" t="str">
        <f t="shared" si="19"/>
        <v>Bananas</v>
      </c>
      <c r="AE40" s="26" t="str">
        <f t="shared" si="20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14"/>
        <v>11</v>
      </c>
      <c r="T41" s="12">
        <f t="shared" si="14"/>
        <v>6</v>
      </c>
      <c r="U41" s="12">
        <f t="shared" si="14"/>
        <v>7</v>
      </c>
      <c r="V41" s="12">
        <f t="shared" si="14"/>
        <v>9</v>
      </c>
      <c r="W41" s="12">
        <f t="shared" si="14"/>
        <v>11</v>
      </c>
      <c r="X41" s="12">
        <f t="shared" si="14"/>
        <v>6</v>
      </c>
      <c r="Z41" s="26" t="str">
        <f t="shared" si="15"/>
        <v>Bananas</v>
      </c>
      <c r="AA41" s="26" t="str">
        <f t="shared" si="16"/>
        <v>Rectangle</v>
      </c>
      <c r="AB41" s="26" t="str">
        <f t="shared" si="17"/>
        <v>Apples</v>
      </c>
      <c r="AC41" s="26" t="str">
        <f t="shared" si="18"/>
        <v>Watermelon</v>
      </c>
      <c r="AD41" s="26" t="str">
        <f t="shared" si="19"/>
        <v>Bananas</v>
      </c>
      <c r="AE41" s="26" t="str">
        <f t="shared" si="20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14"/>
        <v>10</v>
      </c>
      <c r="T42" s="12">
        <f t="shared" si="14"/>
        <v>6</v>
      </c>
      <c r="U42" s="12">
        <f t="shared" si="14"/>
        <v>7</v>
      </c>
      <c r="V42" s="12">
        <f t="shared" si="14"/>
        <v>1</v>
      </c>
      <c r="W42" s="12">
        <f t="shared" si="14"/>
        <v>8</v>
      </c>
      <c r="X42" s="12">
        <f t="shared" si="14"/>
        <v>6</v>
      </c>
      <c r="Z42" s="26" t="str">
        <f t="shared" si="15"/>
        <v>Grapes</v>
      </c>
      <c r="AA42" s="26" t="str">
        <f t="shared" si="16"/>
        <v>Rectangle</v>
      </c>
      <c r="AB42" s="26" t="str">
        <f t="shared" si="17"/>
        <v>Apples</v>
      </c>
      <c r="AC42" s="26" t="str">
        <f t="shared" si="18"/>
        <v>Scatter</v>
      </c>
      <c r="AD42" s="26" t="str">
        <f t="shared" si="19"/>
        <v>Peaches</v>
      </c>
      <c r="AE42" s="26" t="str">
        <f t="shared" si="20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14"/>
        <v>10</v>
      </c>
      <c r="T43" s="12">
        <f t="shared" si="14"/>
        <v>10</v>
      </c>
      <c r="U43" s="12">
        <f t="shared" si="14"/>
        <v>10</v>
      </c>
      <c r="V43" s="12">
        <f t="shared" si="14"/>
        <v>11</v>
      </c>
      <c r="W43" s="12">
        <f t="shared" si="14"/>
        <v>8</v>
      </c>
      <c r="X43" s="12">
        <f t="shared" si="14"/>
        <v>8</v>
      </c>
      <c r="Z43" s="26" t="str">
        <f t="shared" si="15"/>
        <v>Grapes</v>
      </c>
      <c r="AA43" s="26" t="str">
        <f t="shared" si="16"/>
        <v>Grapes</v>
      </c>
      <c r="AB43" s="26" t="str">
        <f t="shared" si="17"/>
        <v>Grapes</v>
      </c>
      <c r="AC43" s="26" t="str">
        <f t="shared" si="18"/>
        <v>Bananas</v>
      </c>
      <c r="AD43" s="26" t="str">
        <f t="shared" si="19"/>
        <v>Peaches</v>
      </c>
      <c r="AE43" s="26" t="str">
        <f t="shared" si="20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14"/>
        <v>6</v>
      </c>
      <c r="T44" s="12">
        <f t="shared" si="14"/>
        <v>10</v>
      </c>
      <c r="U44" s="12">
        <f t="shared" si="14"/>
        <v>10</v>
      </c>
      <c r="V44" s="12">
        <f t="shared" si="14"/>
        <v>11</v>
      </c>
      <c r="W44" s="12">
        <f t="shared" si="14"/>
        <v>9</v>
      </c>
      <c r="X44" s="12">
        <f t="shared" si="14"/>
        <v>8</v>
      </c>
      <c r="Z44" s="26" t="str">
        <f t="shared" si="15"/>
        <v>Rectangle</v>
      </c>
      <c r="AA44" s="26" t="str">
        <f t="shared" si="16"/>
        <v>Grapes</v>
      </c>
      <c r="AB44" s="26" t="str">
        <f t="shared" si="17"/>
        <v>Grapes</v>
      </c>
      <c r="AC44" s="26" t="str">
        <f t="shared" si="18"/>
        <v>Bananas</v>
      </c>
      <c r="AD44" s="26" t="str">
        <f t="shared" si="19"/>
        <v>Watermelon</v>
      </c>
      <c r="AE44" s="26" t="str">
        <f t="shared" si="20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14"/>
        <v>6</v>
      </c>
      <c r="T45" s="12">
        <f t="shared" si="14"/>
        <v>3</v>
      </c>
      <c r="U45" s="12">
        <f t="shared" si="14"/>
        <v>7</v>
      </c>
      <c r="V45" s="12">
        <f t="shared" si="14"/>
        <v>5</v>
      </c>
      <c r="W45" s="12">
        <f t="shared" si="14"/>
        <v>9</v>
      </c>
      <c r="X45" s="12">
        <f t="shared" si="14"/>
        <v>4</v>
      </c>
      <c r="Z45" s="26" t="str">
        <f t="shared" si="15"/>
        <v>Rectangle</v>
      </c>
      <c r="AA45" s="26" t="str">
        <f t="shared" si="16"/>
        <v>Heart</v>
      </c>
      <c r="AB45" s="26" t="str">
        <f t="shared" si="17"/>
        <v>Apples</v>
      </c>
      <c r="AC45" s="26" t="str">
        <f t="shared" si="18"/>
        <v>pentagon</v>
      </c>
      <c r="AD45" s="26" t="str">
        <f t="shared" si="19"/>
        <v>Watermelon</v>
      </c>
      <c r="AE45" s="26" t="str">
        <f t="shared" si="20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14"/>
        <v>11</v>
      </c>
      <c r="T46" s="12">
        <f t="shared" si="14"/>
        <v>3</v>
      </c>
      <c r="U46" s="12">
        <f t="shared" si="14"/>
        <v>7</v>
      </c>
      <c r="V46" s="12">
        <f t="shared" si="14"/>
        <v>5</v>
      </c>
      <c r="W46" s="12">
        <f t="shared" si="14"/>
        <v>10</v>
      </c>
      <c r="X46" s="12">
        <f t="shared" si="14"/>
        <v>4</v>
      </c>
      <c r="Z46" s="26" t="str">
        <f t="shared" si="15"/>
        <v>Bananas</v>
      </c>
      <c r="AA46" s="26" t="str">
        <f t="shared" si="16"/>
        <v>Heart</v>
      </c>
      <c r="AB46" s="26" t="str">
        <f t="shared" si="17"/>
        <v>Apples</v>
      </c>
      <c r="AC46" s="26" t="str">
        <f t="shared" si="18"/>
        <v>pentagon</v>
      </c>
      <c r="AD46" s="26" t="str">
        <f t="shared" si="19"/>
        <v>Grapes</v>
      </c>
      <c r="AE46" s="26" t="str">
        <f t="shared" si="20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14"/>
        <v>11</v>
      </c>
      <c r="T47" s="12">
        <f t="shared" si="14"/>
        <v>5</v>
      </c>
      <c r="U47" s="12">
        <f t="shared" si="14"/>
        <v>8</v>
      </c>
      <c r="V47" s="12">
        <f t="shared" si="14"/>
        <v>6</v>
      </c>
      <c r="W47" s="12">
        <f t="shared" si="14"/>
        <v>10</v>
      </c>
      <c r="X47" s="12">
        <f t="shared" si="14"/>
        <v>10</v>
      </c>
      <c r="Z47" s="26" t="str">
        <f t="shared" si="15"/>
        <v>Bananas</v>
      </c>
      <c r="AA47" s="26" t="str">
        <f t="shared" si="16"/>
        <v>pentagon</v>
      </c>
      <c r="AB47" s="26" t="str">
        <f t="shared" si="17"/>
        <v>Peaches</v>
      </c>
      <c r="AC47" s="26" t="str">
        <f t="shared" si="18"/>
        <v>Rectangle</v>
      </c>
      <c r="AD47" s="26" t="str">
        <f t="shared" si="19"/>
        <v>Grapes</v>
      </c>
      <c r="AE47" s="26" t="str">
        <f t="shared" si="20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14"/>
        <v>8</v>
      </c>
      <c r="T48" s="12">
        <f t="shared" si="14"/>
        <v>5</v>
      </c>
      <c r="U48" s="12">
        <f t="shared" si="14"/>
        <v>8</v>
      </c>
      <c r="V48" s="12">
        <f t="shared" si="14"/>
        <v>6</v>
      </c>
      <c r="W48" s="12">
        <f t="shared" si="14"/>
        <v>11</v>
      </c>
      <c r="X48" s="12">
        <f t="shared" si="14"/>
        <v>10</v>
      </c>
      <c r="Z48" s="26" t="str">
        <f t="shared" si="15"/>
        <v>Peaches</v>
      </c>
      <c r="AA48" s="26" t="str">
        <f t="shared" si="16"/>
        <v>pentagon</v>
      </c>
      <c r="AB48" s="26" t="str">
        <f t="shared" si="17"/>
        <v>Peaches</v>
      </c>
      <c r="AC48" s="26" t="str">
        <f t="shared" si="18"/>
        <v>Rectangle</v>
      </c>
      <c r="AD48" s="26" t="str">
        <f t="shared" si="19"/>
        <v>Bananas</v>
      </c>
      <c r="AE48" s="26" t="str">
        <f t="shared" si="20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14"/>
        <v>8</v>
      </c>
      <c r="T49" s="12">
        <f t="shared" si="14"/>
        <v>6</v>
      </c>
      <c r="U49" s="12">
        <f t="shared" si="14"/>
        <v>3</v>
      </c>
      <c r="V49" s="12">
        <f t="shared" si="14"/>
        <v>10</v>
      </c>
      <c r="W49" s="12">
        <f t="shared" si="14"/>
        <v>11</v>
      </c>
      <c r="X49" s="12">
        <f t="shared" si="14"/>
        <v>8</v>
      </c>
      <c r="Z49" s="26" t="str">
        <f t="shared" si="15"/>
        <v>Peaches</v>
      </c>
      <c r="AA49" s="26" t="str">
        <f t="shared" si="16"/>
        <v>Rectangle</v>
      </c>
      <c r="AB49" s="26" t="str">
        <f t="shared" si="17"/>
        <v>Heart</v>
      </c>
      <c r="AC49" s="26" t="str">
        <f t="shared" si="18"/>
        <v>Grapes</v>
      </c>
      <c r="AD49" s="26" t="str">
        <f t="shared" si="19"/>
        <v>Bananas</v>
      </c>
      <c r="AE49" s="26" t="str">
        <f t="shared" si="20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14"/>
        <v>6</v>
      </c>
      <c r="T50" s="12">
        <f t="shared" si="14"/>
        <v>6</v>
      </c>
      <c r="U50" s="12">
        <f t="shared" si="14"/>
        <v>3</v>
      </c>
      <c r="V50" s="12">
        <f t="shared" si="14"/>
        <v>10</v>
      </c>
      <c r="W50" s="12">
        <f t="shared" si="14"/>
        <v>9</v>
      </c>
      <c r="X50" s="12">
        <f t="shared" si="14"/>
        <v>8</v>
      </c>
      <c r="Z50" s="26" t="str">
        <f t="shared" si="15"/>
        <v>Rectangle</v>
      </c>
      <c r="AA50" s="26" t="str">
        <f t="shared" si="16"/>
        <v>Rectangle</v>
      </c>
      <c r="AB50" s="26" t="str">
        <f t="shared" si="17"/>
        <v>Heart</v>
      </c>
      <c r="AC50" s="26" t="str">
        <f t="shared" si="18"/>
        <v>Grapes</v>
      </c>
      <c r="AD50" s="26" t="str">
        <f t="shared" si="19"/>
        <v>Watermelon</v>
      </c>
      <c r="AE50" s="26" t="str">
        <f t="shared" si="20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14"/>
        <v>6</v>
      </c>
      <c r="T51" s="12">
        <f t="shared" si="14"/>
        <v>4</v>
      </c>
      <c r="U51" s="12">
        <f t="shared" si="14"/>
        <v>9</v>
      </c>
      <c r="V51" s="12">
        <f t="shared" si="14"/>
        <v>5</v>
      </c>
      <c r="W51" s="12">
        <f t="shared" si="14"/>
        <v>9</v>
      </c>
      <c r="X51" s="12">
        <f t="shared" si="14"/>
        <v>10</v>
      </c>
      <c r="Z51" s="26" t="str">
        <f t="shared" si="15"/>
        <v>Rectangle</v>
      </c>
      <c r="AA51" s="26" t="str">
        <f t="shared" si="16"/>
        <v>Square</v>
      </c>
      <c r="AB51" s="26" t="str">
        <f t="shared" si="17"/>
        <v>Watermelon</v>
      </c>
      <c r="AC51" s="26" t="str">
        <f t="shared" si="18"/>
        <v>pentagon</v>
      </c>
      <c r="AD51" s="26" t="str">
        <f t="shared" si="19"/>
        <v>Watermelon</v>
      </c>
      <c r="AE51" s="26" t="str">
        <f t="shared" si="20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14"/>
        <v>10</v>
      </c>
      <c r="T52" s="12">
        <f t="shared" si="14"/>
        <v>4</v>
      </c>
      <c r="U52" s="12">
        <f t="shared" si="14"/>
        <v>9</v>
      </c>
      <c r="V52" s="12">
        <f t="shared" si="14"/>
        <v>5</v>
      </c>
      <c r="W52" s="12">
        <f t="shared" si="14"/>
        <v>8</v>
      </c>
      <c r="X52" s="12">
        <f t="shared" si="14"/>
        <v>10</v>
      </c>
      <c r="Z52" s="26" t="str">
        <f t="shared" si="15"/>
        <v>Grapes</v>
      </c>
      <c r="AA52" s="26" t="str">
        <f t="shared" si="16"/>
        <v>Square</v>
      </c>
      <c r="AB52" s="26" t="str">
        <f t="shared" si="17"/>
        <v>Watermelon</v>
      </c>
      <c r="AC52" s="26" t="str">
        <f t="shared" si="18"/>
        <v>pentagon</v>
      </c>
      <c r="AD52" s="26" t="str">
        <f t="shared" si="19"/>
        <v>Peaches</v>
      </c>
      <c r="AE52" s="26" t="str">
        <f t="shared" si="20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14"/>
        <v>10</v>
      </c>
      <c r="T53" s="12">
        <f t="shared" si="14"/>
        <v>8</v>
      </c>
      <c r="U53" s="12">
        <f t="shared" si="14"/>
        <v>11</v>
      </c>
      <c r="V53" s="12">
        <f t="shared" si="14"/>
        <v>11</v>
      </c>
      <c r="W53" s="12">
        <f t="shared" si="14"/>
        <v>8</v>
      </c>
      <c r="X53" s="12">
        <f t="shared" si="14"/>
        <v>4</v>
      </c>
      <c r="Z53" s="26" t="str">
        <f t="shared" si="15"/>
        <v>Grapes</v>
      </c>
      <c r="AA53" s="26" t="str">
        <f t="shared" si="16"/>
        <v>Peaches</v>
      </c>
      <c r="AB53" s="26" t="str">
        <f t="shared" si="17"/>
        <v>Bananas</v>
      </c>
      <c r="AC53" s="26" t="str">
        <f t="shared" si="18"/>
        <v>Bananas</v>
      </c>
      <c r="AD53" s="26" t="str">
        <f t="shared" si="19"/>
        <v>Peaches</v>
      </c>
      <c r="AE53" s="26" t="str">
        <f t="shared" si="20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14"/>
        <v>9</v>
      </c>
      <c r="T54" s="12">
        <f t="shared" si="14"/>
        <v>8</v>
      </c>
      <c r="U54" s="12">
        <f t="shared" si="14"/>
        <v>11</v>
      </c>
      <c r="V54" s="12">
        <f t="shared" si="14"/>
        <v>11</v>
      </c>
      <c r="W54" s="12">
        <f t="shared" si="14"/>
        <v>9</v>
      </c>
      <c r="X54" s="12">
        <f t="shared" si="14"/>
        <v>4</v>
      </c>
      <c r="Z54" s="26" t="str">
        <f t="shared" si="15"/>
        <v>Watermelon</v>
      </c>
      <c r="AA54" s="26" t="str">
        <f t="shared" si="16"/>
        <v>Peaches</v>
      </c>
      <c r="AB54" s="26" t="str">
        <f t="shared" si="17"/>
        <v>Bananas</v>
      </c>
      <c r="AC54" s="26" t="str">
        <f t="shared" si="18"/>
        <v>Bananas</v>
      </c>
      <c r="AD54" s="26" t="str">
        <f t="shared" si="19"/>
        <v>Watermelon</v>
      </c>
      <c r="AE54" s="26" t="str">
        <f t="shared" si="20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14"/>
        <v>9</v>
      </c>
      <c r="T55" s="12">
        <f t="shared" si="14"/>
        <v>9</v>
      </c>
      <c r="U55" s="12">
        <f t="shared" si="14"/>
        <v>8</v>
      </c>
      <c r="V55" s="12">
        <f t="shared" si="14"/>
        <v>9</v>
      </c>
      <c r="W55" s="12">
        <f t="shared" si="14"/>
        <v>9</v>
      </c>
      <c r="X55" s="12">
        <f t="shared" si="14"/>
        <v>11</v>
      </c>
      <c r="Z55" s="26" t="str">
        <f t="shared" si="15"/>
        <v>Watermelon</v>
      </c>
      <c r="AA55" s="26" t="str">
        <f t="shared" si="16"/>
        <v>Watermelon</v>
      </c>
      <c r="AB55" s="26" t="str">
        <f t="shared" si="17"/>
        <v>Peaches</v>
      </c>
      <c r="AC55" s="26" t="str">
        <f t="shared" si="18"/>
        <v>Watermelon</v>
      </c>
      <c r="AD55" s="26" t="str">
        <f t="shared" si="19"/>
        <v>Watermelon</v>
      </c>
      <c r="AE55" s="26" t="str">
        <f t="shared" si="20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14"/>
        <v>11</v>
      </c>
      <c r="T56" s="12">
        <f t="shared" si="14"/>
        <v>9</v>
      </c>
      <c r="U56" s="12">
        <f t="shared" si="14"/>
        <v>8</v>
      </c>
      <c r="V56" s="12">
        <f t="shared" si="14"/>
        <v>9</v>
      </c>
      <c r="W56" s="12">
        <f t="shared" si="14"/>
        <v>6</v>
      </c>
      <c r="X56" s="12">
        <f t="shared" si="14"/>
        <v>11</v>
      </c>
      <c r="Z56" s="26" t="str">
        <f t="shared" si="15"/>
        <v>Bananas</v>
      </c>
      <c r="AA56" s="26" t="str">
        <f t="shared" si="16"/>
        <v>Watermelon</v>
      </c>
      <c r="AB56" s="26" t="str">
        <f t="shared" si="17"/>
        <v>Peaches</v>
      </c>
      <c r="AC56" s="26" t="str">
        <f t="shared" si="18"/>
        <v>Watermelon</v>
      </c>
      <c r="AD56" s="26" t="str">
        <f t="shared" si="19"/>
        <v>Rectangle</v>
      </c>
      <c r="AE56" s="26" t="str">
        <f t="shared" si="20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14"/>
        <v>11</v>
      </c>
      <c r="T57" s="12">
        <f t="shared" si="14"/>
        <v>11</v>
      </c>
      <c r="U57" s="12">
        <f t="shared" si="14"/>
        <v>11</v>
      </c>
      <c r="V57" s="12">
        <f t="shared" si="14"/>
        <v>1</v>
      </c>
      <c r="W57" s="12">
        <f t="shared" si="14"/>
        <v>6</v>
      </c>
      <c r="X57" s="12">
        <f t="shared" si="14"/>
        <v>6</v>
      </c>
      <c r="Z57" s="26" t="str">
        <f t="shared" si="15"/>
        <v>Bananas</v>
      </c>
      <c r="AA57" s="26" t="str">
        <f t="shared" si="16"/>
        <v>Bananas</v>
      </c>
      <c r="AB57" s="26" t="str">
        <f t="shared" si="17"/>
        <v>Bananas</v>
      </c>
      <c r="AC57" s="26" t="str">
        <f t="shared" si="18"/>
        <v>Scatter</v>
      </c>
      <c r="AD57" s="26" t="str">
        <f t="shared" si="19"/>
        <v>Rectangle</v>
      </c>
      <c r="AE57" s="26" t="str">
        <f t="shared" si="20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14"/>
        <v>3</v>
      </c>
      <c r="T58" s="12">
        <f t="shared" si="14"/>
        <v>11</v>
      </c>
      <c r="U58" s="12">
        <f t="shared" si="14"/>
        <v>11</v>
      </c>
      <c r="V58" s="12">
        <f t="shared" si="14"/>
        <v>11</v>
      </c>
      <c r="W58" s="12">
        <f t="shared" si="14"/>
        <v>9</v>
      </c>
      <c r="X58" s="12">
        <f t="shared" si="14"/>
        <v>6</v>
      </c>
      <c r="Z58" s="26" t="str">
        <f t="shared" si="15"/>
        <v>Heart</v>
      </c>
      <c r="AA58" s="26" t="str">
        <f t="shared" si="16"/>
        <v>Bananas</v>
      </c>
      <c r="AB58" s="26" t="str">
        <f t="shared" si="17"/>
        <v>Bananas</v>
      </c>
      <c r="AC58" s="26" t="str">
        <f t="shared" si="18"/>
        <v>Bananas</v>
      </c>
      <c r="AD58" s="26" t="str">
        <f t="shared" si="19"/>
        <v>Watermelon</v>
      </c>
      <c r="AE58" s="26" t="str">
        <f t="shared" si="20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14"/>
        <v>3</v>
      </c>
      <c r="T59" s="12">
        <f t="shared" si="14"/>
        <v>10</v>
      </c>
      <c r="U59" s="12">
        <f t="shared" si="14"/>
        <v>7</v>
      </c>
      <c r="V59" s="12">
        <f t="shared" si="14"/>
        <v>11</v>
      </c>
      <c r="W59" s="12">
        <f t="shared" si="14"/>
        <v>9</v>
      </c>
      <c r="X59" s="12">
        <f t="shared" si="14"/>
        <v>4</v>
      </c>
      <c r="Z59" s="26" t="str">
        <f t="shared" si="15"/>
        <v>Heart</v>
      </c>
      <c r="AA59" s="26" t="str">
        <f t="shared" si="16"/>
        <v>Grapes</v>
      </c>
      <c r="AB59" s="26" t="str">
        <f t="shared" si="17"/>
        <v>Apples</v>
      </c>
      <c r="AC59" s="26" t="str">
        <f t="shared" si="18"/>
        <v>Bananas</v>
      </c>
      <c r="AD59" s="26" t="str">
        <f t="shared" si="19"/>
        <v>Watermelon</v>
      </c>
      <c r="AE59" s="26" t="str">
        <f t="shared" si="20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ref="S60:X102" si="21">VLOOKUP(L60,$A$4:$I$15,9,FALSE)</f>
        <v>5</v>
      </c>
      <c r="T60" s="12">
        <f t="shared" si="21"/>
        <v>10</v>
      </c>
      <c r="U60" s="12">
        <f t="shared" si="21"/>
        <v>7</v>
      </c>
      <c r="V60" s="12">
        <f t="shared" si="21"/>
        <v>9</v>
      </c>
      <c r="W60" s="12">
        <f t="shared" si="21"/>
        <v>7</v>
      </c>
      <c r="X60" s="12">
        <f t="shared" si="21"/>
        <v>4</v>
      </c>
      <c r="Z60" s="26" t="str">
        <f t="shared" si="15"/>
        <v>pentagon</v>
      </c>
      <c r="AA60" s="26" t="str">
        <f t="shared" si="16"/>
        <v>Grapes</v>
      </c>
      <c r="AB60" s="26" t="str">
        <f t="shared" si="17"/>
        <v>Apples</v>
      </c>
      <c r="AC60" s="26" t="str">
        <f t="shared" si="18"/>
        <v>Watermelon</v>
      </c>
      <c r="AD60" s="26" t="str">
        <f t="shared" si="19"/>
        <v>Apples</v>
      </c>
      <c r="AE60" s="26" t="str">
        <f t="shared" si="20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si="21"/>
        <v>5</v>
      </c>
      <c r="T61" s="12">
        <f t="shared" si="21"/>
        <v>9</v>
      </c>
      <c r="U61" s="12">
        <f t="shared" si="21"/>
        <v>5</v>
      </c>
      <c r="V61" s="12">
        <f t="shared" si="21"/>
        <v>9</v>
      </c>
      <c r="W61" s="12">
        <f t="shared" si="21"/>
        <v>7</v>
      </c>
      <c r="X61" s="12">
        <f t="shared" si="21"/>
        <v>10</v>
      </c>
      <c r="Z61" s="26" t="str">
        <f t="shared" si="15"/>
        <v>pentagon</v>
      </c>
      <c r="AA61" s="26" t="str">
        <f t="shared" si="16"/>
        <v>Watermelon</v>
      </c>
      <c r="AB61" s="26" t="str">
        <f t="shared" si="17"/>
        <v>pentagon</v>
      </c>
      <c r="AC61" s="26" t="str">
        <f t="shared" si="18"/>
        <v>Watermelon</v>
      </c>
      <c r="AD61" s="26" t="str">
        <f t="shared" si="19"/>
        <v>Apples</v>
      </c>
      <c r="AE61" s="26" t="str">
        <f t="shared" si="20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21"/>
        <v>6</v>
      </c>
      <c r="T62" s="12">
        <f t="shared" si="21"/>
        <v>9</v>
      </c>
      <c r="U62" s="12">
        <f t="shared" si="21"/>
        <v>5</v>
      </c>
      <c r="V62" s="12">
        <f t="shared" si="21"/>
        <v>11</v>
      </c>
      <c r="W62" s="12">
        <f t="shared" si="21"/>
        <v>8</v>
      </c>
      <c r="X62" s="12">
        <f t="shared" si="21"/>
        <v>10</v>
      </c>
      <c r="Z62" s="26" t="str">
        <f t="shared" si="15"/>
        <v>Rectangle</v>
      </c>
      <c r="AA62" s="26" t="str">
        <f t="shared" si="16"/>
        <v>Watermelon</v>
      </c>
      <c r="AB62" s="26" t="str">
        <f t="shared" si="17"/>
        <v>pentagon</v>
      </c>
      <c r="AC62" s="26" t="str">
        <f t="shared" si="18"/>
        <v>Bananas</v>
      </c>
      <c r="AD62" s="26" t="str">
        <f t="shared" si="19"/>
        <v>Peaches</v>
      </c>
      <c r="AE62" s="26" t="str">
        <f t="shared" si="20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21"/>
        <v>6</v>
      </c>
      <c r="T63" s="12">
        <f t="shared" si="21"/>
        <v>10</v>
      </c>
      <c r="U63" s="12">
        <f t="shared" si="21"/>
        <v>11</v>
      </c>
      <c r="V63" s="12">
        <f t="shared" si="21"/>
        <v>11</v>
      </c>
      <c r="W63" s="12">
        <f t="shared" si="21"/>
        <v>8</v>
      </c>
      <c r="X63" s="12">
        <f t="shared" si="21"/>
        <v>9</v>
      </c>
      <c r="Z63" s="26" t="str">
        <f t="shared" si="15"/>
        <v>Rectangle</v>
      </c>
      <c r="AA63" s="26" t="str">
        <f t="shared" si="16"/>
        <v>Grapes</v>
      </c>
      <c r="AB63" s="26" t="str">
        <f t="shared" si="17"/>
        <v>Bananas</v>
      </c>
      <c r="AC63" s="26" t="str">
        <f t="shared" si="18"/>
        <v>Bananas</v>
      </c>
      <c r="AD63" s="26" t="str">
        <f t="shared" si="19"/>
        <v>Peaches</v>
      </c>
      <c r="AE63" s="26" t="str">
        <f t="shared" si="20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21"/>
        <v>10</v>
      </c>
      <c r="T64" s="12">
        <f t="shared" si="21"/>
        <v>10</v>
      </c>
      <c r="U64" s="12">
        <f t="shared" si="21"/>
        <v>11</v>
      </c>
      <c r="V64" s="12">
        <f t="shared" si="21"/>
        <v>3</v>
      </c>
      <c r="W64" s="12">
        <f t="shared" si="21"/>
        <v>6</v>
      </c>
      <c r="X64" s="12">
        <f t="shared" si="21"/>
        <v>9</v>
      </c>
      <c r="Z64" s="26" t="str">
        <f t="shared" si="15"/>
        <v>Grapes</v>
      </c>
      <c r="AA64" s="26" t="str">
        <f t="shared" si="16"/>
        <v>Grapes</v>
      </c>
      <c r="AB64" s="26" t="str">
        <f t="shared" si="17"/>
        <v>Bananas</v>
      </c>
      <c r="AC64" s="26" t="str">
        <f t="shared" si="18"/>
        <v>Heart</v>
      </c>
      <c r="AD64" s="26" t="str">
        <f t="shared" si="19"/>
        <v>Rectangle</v>
      </c>
      <c r="AE64" s="26" t="str">
        <f t="shared" si="20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21"/>
        <v>10</v>
      </c>
      <c r="T65" s="12">
        <f t="shared" si="21"/>
        <v>9</v>
      </c>
      <c r="U65" s="12">
        <f t="shared" si="21"/>
        <v>8</v>
      </c>
      <c r="V65" s="12">
        <f t="shared" si="21"/>
        <v>3</v>
      </c>
      <c r="W65" s="12">
        <f t="shared" si="21"/>
        <v>6</v>
      </c>
      <c r="X65" s="12">
        <f t="shared" si="21"/>
        <v>11</v>
      </c>
      <c r="Z65" s="26" t="str">
        <f t="shared" si="15"/>
        <v>Grapes</v>
      </c>
      <c r="AA65" s="26" t="str">
        <f t="shared" si="16"/>
        <v>Watermelon</v>
      </c>
      <c r="AB65" s="26" t="str">
        <f t="shared" si="17"/>
        <v>Peaches</v>
      </c>
      <c r="AC65" s="26" t="str">
        <f t="shared" si="18"/>
        <v>Heart</v>
      </c>
      <c r="AD65" s="26" t="str">
        <f t="shared" si="19"/>
        <v>Rectangle</v>
      </c>
      <c r="AE65" s="26" t="str">
        <f t="shared" si="20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21"/>
        <v>7</v>
      </c>
      <c r="T66" s="12">
        <f t="shared" si="21"/>
        <v>9</v>
      </c>
      <c r="U66" s="12">
        <f t="shared" si="21"/>
        <v>8</v>
      </c>
      <c r="V66" s="12">
        <f t="shared" si="21"/>
        <v>9</v>
      </c>
      <c r="W66" s="12">
        <f t="shared" si="21"/>
        <v>11</v>
      </c>
      <c r="X66" s="12">
        <f t="shared" si="21"/>
        <v>11</v>
      </c>
      <c r="Z66" s="26" t="str">
        <f t="shared" si="15"/>
        <v>Apples</v>
      </c>
      <c r="AA66" s="26" t="str">
        <f t="shared" si="16"/>
        <v>Watermelon</v>
      </c>
      <c r="AB66" s="26" t="str">
        <f t="shared" si="17"/>
        <v>Peaches</v>
      </c>
      <c r="AC66" s="26" t="str">
        <f t="shared" si="18"/>
        <v>Watermelon</v>
      </c>
      <c r="AD66" s="26" t="str">
        <f t="shared" si="19"/>
        <v>Bananas</v>
      </c>
      <c r="AE66" s="26" t="str">
        <f t="shared" si="20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21"/>
        <v>7</v>
      </c>
      <c r="T67" s="12">
        <f t="shared" si="21"/>
        <v>8</v>
      </c>
      <c r="U67" s="12">
        <f t="shared" si="21"/>
        <v>7</v>
      </c>
      <c r="V67" s="12">
        <f t="shared" si="21"/>
        <v>9</v>
      </c>
      <c r="W67" s="12">
        <f t="shared" si="21"/>
        <v>11</v>
      </c>
      <c r="X67" s="12">
        <f t="shared" si="21"/>
        <v>10</v>
      </c>
      <c r="Z67" s="26" t="str">
        <f t="shared" si="15"/>
        <v>Apples</v>
      </c>
      <c r="AA67" s="26" t="str">
        <f t="shared" si="16"/>
        <v>Peaches</v>
      </c>
      <c r="AB67" s="26" t="str">
        <f t="shared" si="17"/>
        <v>Apples</v>
      </c>
      <c r="AC67" s="26" t="str">
        <f t="shared" si="18"/>
        <v>Watermelon</v>
      </c>
      <c r="AD67" s="26" t="str">
        <f t="shared" si="19"/>
        <v>Bananas</v>
      </c>
      <c r="AE67" s="26" t="str">
        <f t="shared" si="20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21"/>
        <v>11</v>
      </c>
      <c r="T68" s="12">
        <f t="shared" si="21"/>
        <v>8</v>
      </c>
      <c r="U68" s="12">
        <f t="shared" si="21"/>
        <v>7</v>
      </c>
      <c r="V68" s="12">
        <f t="shared" si="21"/>
        <v>11</v>
      </c>
      <c r="W68" s="12">
        <f t="shared" si="21"/>
        <v>9</v>
      </c>
      <c r="X68" s="12">
        <f t="shared" si="21"/>
        <v>10</v>
      </c>
      <c r="Z68" s="26" t="str">
        <f t="shared" ref="Z68:AE99" si="22">VLOOKUP(L68,$A$4:$I$15,2,FALSE)</f>
        <v>Bananas</v>
      </c>
      <c r="AA68" s="26" t="str">
        <f t="shared" si="22"/>
        <v>Peaches</v>
      </c>
      <c r="AB68" s="26" t="str">
        <f t="shared" si="22"/>
        <v>Apples</v>
      </c>
      <c r="AC68" s="26" t="str">
        <f t="shared" si="22"/>
        <v>Bananas</v>
      </c>
      <c r="AD68" s="26" t="str">
        <f t="shared" si="22"/>
        <v>Watermelon</v>
      </c>
      <c r="AE68" s="26" t="str">
        <f t="shared" si="22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21"/>
        <v>11</v>
      </c>
      <c r="T69" s="12">
        <f t="shared" si="21"/>
        <v>9</v>
      </c>
      <c r="U69" s="12">
        <f t="shared" si="21"/>
        <v>3</v>
      </c>
      <c r="V69" s="12">
        <f t="shared" si="21"/>
        <v>11</v>
      </c>
      <c r="W69" s="12">
        <f t="shared" si="21"/>
        <v>9</v>
      </c>
      <c r="X69" s="12">
        <f t="shared" si="21"/>
        <v>3</v>
      </c>
      <c r="Z69" s="26" t="str">
        <f t="shared" si="22"/>
        <v>Bananas</v>
      </c>
      <c r="AA69" s="26" t="str">
        <f t="shared" si="22"/>
        <v>Watermelon</v>
      </c>
      <c r="AB69" s="26" t="str">
        <f t="shared" si="22"/>
        <v>Heart</v>
      </c>
      <c r="AC69" s="26" t="str">
        <f t="shared" si="22"/>
        <v>Bananas</v>
      </c>
      <c r="AD69" s="26" t="str">
        <f t="shared" si="22"/>
        <v>Watermelon</v>
      </c>
      <c r="AE69" s="26" t="str">
        <f t="shared" si="22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21"/>
        <v>5</v>
      </c>
      <c r="T70" s="12">
        <f t="shared" si="21"/>
        <v>9</v>
      </c>
      <c r="U70" s="12">
        <f t="shared" si="21"/>
        <v>3</v>
      </c>
      <c r="V70" s="12">
        <f t="shared" si="21"/>
        <v>6</v>
      </c>
      <c r="W70" s="12">
        <f t="shared" si="21"/>
        <v>10</v>
      </c>
      <c r="X70" s="12">
        <f t="shared" si="21"/>
        <v>3</v>
      </c>
      <c r="Z70" s="26" t="str">
        <f t="shared" si="22"/>
        <v>pentagon</v>
      </c>
      <c r="AA70" s="26" t="str">
        <f t="shared" si="22"/>
        <v>Watermelon</v>
      </c>
      <c r="AB70" s="26" t="str">
        <f t="shared" si="22"/>
        <v>Heart</v>
      </c>
      <c r="AC70" s="26" t="str">
        <f t="shared" si="22"/>
        <v>Rectangle</v>
      </c>
      <c r="AD70" s="26" t="str">
        <f t="shared" si="22"/>
        <v>Grapes</v>
      </c>
      <c r="AE70" s="26" t="str">
        <f t="shared" si="22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21"/>
        <v>5</v>
      </c>
      <c r="T71" s="12">
        <f t="shared" si="21"/>
        <v>11</v>
      </c>
      <c r="U71" s="12">
        <f t="shared" si="21"/>
        <v>8</v>
      </c>
      <c r="V71" s="12">
        <f t="shared" si="21"/>
        <v>6</v>
      </c>
      <c r="W71" s="12">
        <f t="shared" si="21"/>
        <v>10</v>
      </c>
      <c r="X71" s="12">
        <f t="shared" si="21"/>
        <v>10</v>
      </c>
      <c r="Z71" s="26" t="str">
        <f t="shared" si="22"/>
        <v>pentagon</v>
      </c>
      <c r="AA71" s="26" t="str">
        <f t="shared" si="22"/>
        <v>Bananas</v>
      </c>
      <c r="AB71" s="26" t="str">
        <f t="shared" si="22"/>
        <v>Peaches</v>
      </c>
      <c r="AC71" s="26" t="str">
        <f t="shared" si="22"/>
        <v>Rectangle</v>
      </c>
      <c r="AD71" s="26" t="str">
        <f t="shared" si="22"/>
        <v>Grapes</v>
      </c>
      <c r="AE71" s="26" t="str">
        <f t="shared" si="22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21"/>
        <v>7</v>
      </c>
      <c r="T72" s="12">
        <f t="shared" si="21"/>
        <v>11</v>
      </c>
      <c r="U72" s="12">
        <f t="shared" si="21"/>
        <v>8</v>
      </c>
      <c r="V72" s="12">
        <f t="shared" si="21"/>
        <v>11</v>
      </c>
      <c r="W72" s="12">
        <f t="shared" si="21"/>
        <v>9</v>
      </c>
      <c r="X72" s="12">
        <f t="shared" si="21"/>
        <v>10</v>
      </c>
      <c r="Z72" s="26" t="str">
        <f t="shared" si="22"/>
        <v>Apples</v>
      </c>
      <c r="AA72" s="26" t="str">
        <f t="shared" si="22"/>
        <v>Bananas</v>
      </c>
      <c r="AB72" s="26" t="str">
        <f t="shared" si="22"/>
        <v>Peaches</v>
      </c>
      <c r="AC72" s="26" t="str">
        <f t="shared" si="22"/>
        <v>Bananas</v>
      </c>
      <c r="AD72" s="26" t="str">
        <f t="shared" si="22"/>
        <v>Watermelon</v>
      </c>
      <c r="AE72" s="26" t="str">
        <f t="shared" si="22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21"/>
        <v>7</v>
      </c>
      <c r="T73" s="12">
        <f t="shared" si="21"/>
        <v>6</v>
      </c>
      <c r="U73" s="12">
        <f t="shared" si="21"/>
        <v>6</v>
      </c>
      <c r="V73" s="12">
        <f t="shared" si="21"/>
        <v>11</v>
      </c>
      <c r="W73" s="12">
        <f t="shared" si="21"/>
        <v>9</v>
      </c>
      <c r="X73" s="12">
        <f t="shared" si="21"/>
        <v>8</v>
      </c>
      <c r="Z73" s="26" t="str">
        <f t="shared" si="22"/>
        <v>Apples</v>
      </c>
      <c r="AA73" s="26" t="str">
        <f t="shared" si="22"/>
        <v>Rectangle</v>
      </c>
      <c r="AB73" s="26" t="str">
        <f t="shared" si="22"/>
        <v>Rectangle</v>
      </c>
      <c r="AC73" s="26" t="str">
        <f t="shared" si="22"/>
        <v>Bananas</v>
      </c>
      <c r="AD73" s="26" t="str">
        <f t="shared" si="22"/>
        <v>Watermelon</v>
      </c>
      <c r="AE73" s="26" t="str">
        <f t="shared" si="22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21"/>
        <v>10</v>
      </c>
      <c r="T74" s="12">
        <f t="shared" si="21"/>
        <v>6</v>
      </c>
      <c r="U74" s="12">
        <f t="shared" si="21"/>
        <v>6</v>
      </c>
      <c r="V74" s="12">
        <f t="shared" si="21"/>
        <v>3</v>
      </c>
      <c r="W74" s="12">
        <f t="shared" si="21"/>
        <v>8</v>
      </c>
      <c r="X74" s="12">
        <f t="shared" si="21"/>
        <v>8</v>
      </c>
      <c r="Z74" s="26" t="str">
        <f t="shared" si="22"/>
        <v>Grapes</v>
      </c>
      <c r="AA74" s="26" t="str">
        <f t="shared" si="22"/>
        <v>Rectangle</v>
      </c>
      <c r="AB74" s="26" t="str">
        <f t="shared" si="22"/>
        <v>Rectangle</v>
      </c>
      <c r="AC74" s="26" t="str">
        <f t="shared" si="22"/>
        <v>Heart</v>
      </c>
      <c r="AD74" s="26" t="str">
        <f t="shared" si="22"/>
        <v>Peaches</v>
      </c>
      <c r="AE74" s="26" t="str">
        <f t="shared" si="22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21"/>
        <v>10</v>
      </c>
      <c r="T75" s="12">
        <f t="shared" si="21"/>
        <v>5</v>
      </c>
      <c r="U75" s="12">
        <f t="shared" si="21"/>
        <v>9</v>
      </c>
      <c r="V75" s="12">
        <f t="shared" si="21"/>
        <v>3</v>
      </c>
      <c r="W75" s="12">
        <f t="shared" si="21"/>
        <v>8</v>
      </c>
      <c r="X75" s="12">
        <f t="shared" si="21"/>
        <v>9</v>
      </c>
      <c r="Z75" s="26" t="str">
        <f t="shared" si="22"/>
        <v>Grapes</v>
      </c>
      <c r="AA75" s="26" t="str">
        <f t="shared" si="22"/>
        <v>pentagon</v>
      </c>
      <c r="AB75" s="26" t="str">
        <f t="shared" si="22"/>
        <v>Watermelon</v>
      </c>
      <c r="AC75" s="26" t="str">
        <f t="shared" si="22"/>
        <v>Heart</v>
      </c>
      <c r="AD75" s="26" t="str">
        <f t="shared" si="22"/>
        <v>Peaches</v>
      </c>
      <c r="AE75" s="26" t="str">
        <f t="shared" si="22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21"/>
        <v>6</v>
      </c>
      <c r="T76" s="12">
        <f t="shared" si="21"/>
        <v>5</v>
      </c>
      <c r="U76" s="12">
        <f t="shared" si="21"/>
        <v>9</v>
      </c>
      <c r="V76" s="12">
        <f t="shared" si="21"/>
        <v>11</v>
      </c>
      <c r="W76" s="12">
        <f t="shared" si="21"/>
        <v>10</v>
      </c>
      <c r="X76" s="12">
        <f t="shared" si="21"/>
        <v>9</v>
      </c>
      <c r="Z76" s="26" t="str">
        <f t="shared" si="22"/>
        <v>Rectangle</v>
      </c>
      <c r="AA76" s="26" t="str">
        <f t="shared" si="22"/>
        <v>pentagon</v>
      </c>
      <c r="AB76" s="26" t="str">
        <f t="shared" si="22"/>
        <v>Watermelon</v>
      </c>
      <c r="AC76" s="26" t="str">
        <f t="shared" si="22"/>
        <v>Bananas</v>
      </c>
      <c r="AD76" s="26" t="str">
        <f t="shared" si="22"/>
        <v>Grapes</v>
      </c>
      <c r="AE76" s="26" t="str">
        <f t="shared" si="22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21"/>
        <v>6</v>
      </c>
      <c r="T77" s="12">
        <f t="shared" si="21"/>
        <v>11</v>
      </c>
      <c r="U77" s="12">
        <f t="shared" si="21"/>
        <v>5</v>
      </c>
      <c r="V77" s="12">
        <f t="shared" si="21"/>
        <v>11</v>
      </c>
      <c r="W77" s="12">
        <f t="shared" si="21"/>
        <v>10</v>
      </c>
      <c r="X77" s="12">
        <f t="shared" si="21"/>
        <v>7</v>
      </c>
      <c r="Z77" s="26" t="str">
        <f t="shared" si="22"/>
        <v>Rectangle</v>
      </c>
      <c r="AA77" s="26" t="str">
        <f t="shared" si="22"/>
        <v>Bananas</v>
      </c>
      <c r="AB77" s="26" t="str">
        <f t="shared" si="22"/>
        <v>pentagon</v>
      </c>
      <c r="AC77" s="26" t="str">
        <f t="shared" si="22"/>
        <v>Bananas</v>
      </c>
      <c r="AD77" s="26" t="str">
        <f t="shared" si="22"/>
        <v>Grapes</v>
      </c>
      <c r="AE77" s="26" t="str">
        <f t="shared" si="22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21"/>
        <v>11</v>
      </c>
      <c r="T78" s="12">
        <f t="shared" si="21"/>
        <v>11</v>
      </c>
      <c r="U78" s="12">
        <f t="shared" si="21"/>
        <v>5</v>
      </c>
      <c r="V78" s="12">
        <f t="shared" si="21"/>
        <v>5</v>
      </c>
      <c r="W78" s="12">
        <f t="shared" si="21"/>
        <v>9</v>
      </c>
      <c r="X78" s="12">
        <f t="shared" si="21"/>
        <v>7</v>
      </c>
      <c r="Z78" s="26" t="str">
        <f t="shared" si="22"/>
        <v>Bananas</v>
      </c>
      <c r="AA78" s="26" t="str">
        <f t="shared" si="22"/>
        <v>Bananas</v>
      </c>
      <c r="AB78" s="26" t="str">
        <f t="shared" si="22"/>
        <v>pentagon</v>
      </c>
      <c r="AC78" s="26" t="str">
        <f t="shared" si="22"/>
        <v>pentagon</v>
      </c>
      <c r="AD78" s="26" t="str">
        <f t="shared" si="22"/>
        <v>Watermelon</v>
      </c>
      <c r="AE78" s="26" t="str">
        <f t="shared" si="22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21"/>
        <v>11</v>
      </c>
      <c r="T79" s="12">
        <f t="shared" si="21"/>
        <v>7</v>
      </c>
      <c r="U79" s="12">
        <f t="shared" si="21"/>
        <v>4</v>
      </c>
      <c r="V79" s="12">
        <f t="shared" si="21"/>
        <v>5</v>
      </c>
      <c r="W79" s="12">
        <f t="shared" si="21"/>
        <v>9</v>
      </c>
      <c r="X79" s="12">
        <f t="shared" si="21"/>
        <v>9</v>
      </c>
      <c r="Z79" s="26" t="str">
        <f t="shared" si="22"/>
        <v>Bananas</v>
      </c>
      <c r="AA79" s="26" t="str">
        <f t="shared" si="22"/>
        <v>Apples</v>
      </c>
      <c r="AB79" s="26" t="str">
        <f t="shared" si="22"/>
        <v>Square</v>
      </c>
      <c r="AC79" s="26" t="str">
        <f t="shared" si="22"/>
        <v>pentagon</v>
      </c>
      <c r="AD79" s="26" t="str">
        <f t="shared" si="22"/>
        <v>Watermelon</v>
      </c>
      <c r="AE79" s="26" t="str">
        <f t="shared" si="22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21"/>
        <v>4</v>
      </c>
      <c r="T80" s="12">
        <f t="shared" si="21"/>
        <v>7</v>
      </c>
      <c r="U80" s="12">
        <f t="shared" si="21"/>
        <v>4</v>
      </c>
      <c r="V80" s="12">
        <f t="shared" si="21"/>
        <v>6</v>
      </c>
      <c r="W80" s="12">
        <f t="shared" si="21"/>
        <v>8</v>
      </c>
      <c r="X80" s="12">
        <f t="shared" si="21"/>
        <v>9</v>
      </c>
      <c r="Z80" s="26" t="str">
        <f t="shared" si="22"/>
        <v>Square</v>
      </c>
      <c r="AA80" s="26" t="str">
        <f t="shared" si="22"/>
        <v>Apples</v>
      </c>
      <c r="AB80" s="26" t="str">
        <f t="shared" si="22"/>
        <v>Square</v>
      </c>
      <c r="AC80" s="26" t="str">
        <f t="shared" si="22"/>
        <v>Rectangle</v>
      </c>
      <c r="AD80" s="26" t="str">
        <f t="shared" si="22"/>
        <v>Peaches</v>
      </c>
      <c r="AE80" s="26" t="str">
        <f t="shared" si="22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21"/>
        <v>4</v>
      </c>
      <c r="T81" s="12">
        <f t="shared" si="21"/>
        <v>11</v>
      </c>
      <c r="U81" s="12">
        <f t="shared" si="21"/>
        <v>8</v>
      </c>
      <c r="V81" s="12">
        <f t="shared" si="21"/>
        <v>6</v>
      </c>
      <c r="W81" s="12">
        <f t="shared" si="21"/>
        <v>8</v>
      </c>
      <c r="X81" s="12">
        <f t="shared" si="21"/>
        <v>3</v>
      </c>
      <c r="Z81" s="26" t="str">
        <f t="shared" si="22"/>
        <v>Square</v>
      </c>
      <c r="AA81" s="26" t="str">
        <f t="shared" si="22"/>
        <v>Bananas</v>
      </c>
      <c r="AB81" s="26" t="str">
        <f t="shared" si="22"/>
        <v>Peaches</v>
      </c>
      <c r="AC81" s="26" t="str">
        <f t="shared" si="22"/>
        <v>Rectangle</v>
      </c>
      <c r="AD81" s="26" t="str">
        <f t="shared" si="22"/>
        <v>Peaches</v>
      </c>
      <c r="AE81" s="26" t="str">
        <f t="shared" si="22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21"/>
        <v>8</v>
      </c>
      <c r="T82" s="12">
        <f t="shared" si="21"/>
        <v>11</v>
      </c>
      <c r="U82" s="12">
        <f t="shared" si="21"/>
        <v>8</v>
      </c>
      <c r="V82" s="12">
        <f t="shared" si="21"/>
        <v>9</v>
      </c>
      <c r="W82" s="12">
        <f t="shared" si="21"/>
        <v>5</v>
      </c>
      <c r="X82" s="12">
        <f t="shared" si="21"/>
        <v>3</v>
      </c>
      <c r="Z82" s="26" t="str">
        <f t="shared" si="22"/>
        <v>Peaches</v>
      </c>
      <c r="AA82" s="26" t="str">
        <f t="shared" si="22"/>
        <v>Bananas</v>
      </c>
      <c r="AB82" s="26" t="str">
        <f t="shared" si="22"/>
        <v>Peaches</v>
      </c>
      <c r="AC82" s="26" t="str">
        <f t="shared" si="22"/>
        <v>Watermelon</v>
      </c>
      <c r="AD82" s="26" t="str">
        <f t="shared" si="22"/>
        <v>pentagon</v>
      </c>
      <c r="AE82" s="26" t="str">
        <f t="shared" si="22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21"/>
        <v>8</v>
      </c>
      <c r="T83" s="12">
        <f t="shared" si="21"/>
        <v>10</v>
      </c>
      <c r="U83" s="12">
        <f t="shared" si="21"/>
        <v>10</v>
      </c>
      <c r="V83" s="12">
        <f t="shared" si="21"/>
        <v>9</v>
      </c>
      <c r="W83" s="12">
        <f t="shared" si="21"/>
        <v>5</v>
      </c>
      <c r="X83" s="12">
        <f t="shared" si="21"/>
        <v>10</v>
      </c>
      <c r="Z83" s="26" t="str">
        <f t="shared" si="22"/>
        <v>Peaches</v>
      </c>
      <c r="AA83" s="26" t="str">
        <f t="shared" si="22"/>
        <v>Grapes</v>
      </c>
      <c r="AB83" s="26" t="str">
        <f t="shared" si="22"/>
        <v>Grapes</v>
      </c>
      <c r="AC83" s="26" t="str">
        <f t="shared" si="22"/>
        <v>Watermelon</v>
      </c>
      <c r="AD83" s="26" t="str">
        <f t="shared" si="22"/>
        <v>pentagon</v>
      </c>
      <c r="AE83" s="26" t="str">
        <f t="shared" si="22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21"/>
        <v>11</v>
      </c>
      <c r="T84" s="12">
        <f t="shared" si="21"/>
        <v>10</v>
      </c>
      <c r="U84" s="12">
        <f t="shared" si="21"/>
        <v>10</v>
      </c>
      <c r="V84" s="12">
        <f t="shared" si="21"/>
        <v>7</v>
      </c>
      <c r="W84" s="12">
        <f t="shared" si="21"/>
        <v>10</v>
      </c>
      <c r="X84" s="12">
        <f t="shared" si="21"/>
        <v>10</v>
      </c>
      <c r="Z84" s="26" t="str">
        <f t="shared" si="22"/>
        <v>Bananas</v>
      </c>
      <c r="AA84" s="26" t="str">
        <f t="shared" si="22"/>
        <v>Grapes</v>
      </c>
      <c r="AB84" s="26" t="str">
        <f t="shared" si="22"/>
        <v>Grapes</v>
      </c>
      <c r="AC84" s="26" t="str">
        <f t="shared" si="22"/>
        <v>Apples</v>
      </c>
      <c r="AD84" s="26" t="str">
        <f t="shared" si="22"/>
        <v>Grapes</v>
      </c>
      <c r="AE84" s="26" t="str">
        <f t="shared" si="22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21"/>
        <v>11</v>
      </c>
      <c r="T85" s="12">
        <f t="shared" si="21"/>
        <v>11</v>
      </c>
      <c r="U85" s="12">
        <f t="shared" si="21"/>
        <v>5</v>
      </c>
      <c r="V85" s="12">
        <f t="shared" si="21"/>
        <v>7</v>
      </c>
      <c r="W85" s="12">
        <f t="shared" si="21"/>
        <v>10</v>
      </c>
      <c r="X85" s="12">
        <f t="shared" si="21"/>
        <v>7</v>
      </c>
      <c r="Z85" s="26" t="str">
        <f t="shared" si="22"/>
        <v>Bananas</v>
      </c>
      <c r="AA85" s="26" t="str">
        <f t="shared" si="22"/>
        <v>Bananas</v>
      </c>
      <c r="AB85" s="26" t="str">
        <f t="shared" si="22"/>
        <v>pentagon</v>
      </c>
      <c r="AC85" s="26" t="str">
        <f t="shared" si="22"/>
        <v>Apples</v>
      </c>
      <c r="AD85" s="26" t="str">
        <f t="shared" si="22"/>
        <v>Grapes</v>
      </c>
      <c r="AE85" s="26" t="str">
        <f t="shared" si="22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21"/>
        <v>8</v>
      </c>
      <c r="T86" s="12">
        <f t="shared" si="21"/>
        <v>11</v>
      </c>
      <c r="U86" s="12">
        <f t="shared" si="21"/>
        <v>5</v>
      </c>
      <c r="V86" s="12">
        <f t="shared" si="21"/>
        <v>10</v>
      </c>
      <c r="W86" s="12">
        <f t="shared" si="21"/>
        <v>1</v>
      </c>
      <c r="X86" s="12">
        <f t="shared" si="21"/>
        <v>7</v>
      </c>
      <c r="Z86" s="26" t="str">
        <f t="shared" si="22"/>
        <v>Peaches</v>
      </c>
      <c r="AA86" s="26" t="str">
        <f t="shared" si="22"/>
        <v>Bananas</v>
      </c>
      <c r="AB86" s="26" t="str">
        <f t="shared" si="22"/>
        <v>pentagon</v>
      </c>
      <c r="AC86" s="26" t="str">
        <f t="shared" si="22"/>
        <v>Grapes</v>
      </c>
      <c r="AD86" s="26" t="str">
        <f t="shared" si="22"/>
        <v>Scatter</v>
      </c>
      <c r="AE86" s="26" t="str">
        <f t="shared" si="22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21"/>
        <v>8</v>
      </c>
      <c r="T87" s="12">
        <f t="shared" si="21"/>
        <v>8</v>
      </c>
      <c r="U87" s="12">
        <f t="shared" si="21"/>
        <v>11</v>
      </c>
      <c r="V87" s="12">
        <f t="shared" si="21"/>
        <v>10</v>
      </c>
      <c r="W87" s="12">
        <f t="shared" si="21"/>
        <v>11</v>
      </c>
      <c r="X87" s="12">
        <f t="shared" si="21"/>
        <v>9</v>
      </c>
      <c r="Z87" s="26" t="str">
        <f t="shared" si="22"/>
        <v>Peaches</v>
      </c>
      <c r="AA87" s="26" t="str">
        <f t="shared" si="22"/>
        <v>Peaches</v>
      </c>
      <c r="AB87" s="26" t="str">
        <f t="shared" si="22"/>
        <v>Bananas</v>
      </c>
      <c r="AC87" s="26" t="str">
        <f t="shared" si="22"/>
        <v>Grapes</v>
      </c>
      <c r="AD87" s="26" t="str">
        <f t="shared" si="22"/>
        <v>Bananas</v>
      </c>
      <c r="AE87" s="26" t="str">
        <f t="shared" si="22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21"/>
        <v>7</v>
      </c>
      <c r="T88" s="12">
        <f t="shared" si="21"/>
        <v>8</v>
      </c>
      <c r="U88" s="12">
        <f t="shared" si="21"/>
        <v>11</v>
      </c>
      <c r="V88" s="12">
        <f t="shared" si="21"/>
        <v>9</v>
      </c>
      <c r="W88" s="12">
        <f t="shared" si="21"/>
        <v>11</v>
      </c>
      <c r="X88" s="12">
        <f t="shared" si="21"/>
        <v>9</v>
      </c>
      <c r="Z88" s="26" t="str">
        <f t="shared" si="22"/>
        <v>Apples</v>
      </c>
      <c r="AA88" s="26" t="str">
        <f t="shared" si="22"/>
        <v>Peaches</v>
      </c>
      <c r="AB88" s="26" t="str">
        <f t="shared" si="22"/>
        <v>Bananas</v>
      </c>
      <c r="AC88" s="26" t="str">
        <f t="shared" si="22"/>
        <v>Watermelon</v>
      </c>
      <c r="AD88" s="26" t="str">
        <f t="shared" si="22"/>
        <v>Bananas</v>
      </c>
      <c r="AE88" s="26" t="str">
        <f t="shared" si="22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21"/>
        <v>7</v>
      </c>
      <c r="T89" s="12">
        <f t="shared" si="21"/>
        <v>7</v>
      </c>
      <c r="U89" s="12">
        <f t="shared" si="21"/>
        <v>9</v>
      </c>
      <c r="V89" s="12">
        <f t="shared" si="21"/>
        <v>9</v>
      </c>
      <c r="W89" s="12">
        <f t="shared" si="21"/>
        <v>10</v>
      </c>
      <c r="X89" s="12">
        <f t="shared" si="21"/>
        <v>8</v>
      </c>
      <c r="Z89" s="26" t="str">
        <f t="shared" si="22"/>
        <v>Apples</v>
      </c>
      <c r="AA89" s="26" t="str">
        <f t="shared" si="22"/>
        <v>Apples</v>
      </c>
      <c r="AB89" s="26" t="str">
        <f t="shared" si="22"/>
        <v>Watermelon</v>
      </c>
      <c r="AC89" s="26" t="str">
        <f t="shared" si="22"/>
        <v>Watermelon</v>
      </c>
      <c r="AD89" s="26" t="str">
        <f t="shared" si="22"/>
        <v>Grapes</v>
      </c>
      <c r="AE89" s="26" t="str">
        <f t="shared" si="22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21"/>
        <v>9</v>
      </c>
      <c r="T90" s="12">
        <f t="shared" si="21"/>
        <v>7</v>
      </c>
      <c r="U90" s="12">
        <f t="shared" si="21"/>
        <v>9</v>
      </c>
      <c r="V90" s="12">
        <f t="shared" si="21"/>
        <v>11</v>
      </c>
      <c r="W90" s="12">
        <f t="shared" si="21"/>
        <v>10</v>
      </c>
      <c r="X90" s="12">
        <f t="shared" si="21"/>
        <v>8</v>
      </c>
      <c r="Z90" s="26" t="str">
        <f t="shared" si="22"/>
        <v>Watermelon</v>
      </c>
      <c r="AA90" s="26" t="str">
        <f t="shared" si="22"/>
        <v>Apples</v>
      </c>
      <c r="AB90" s="26" t="str">
        <f t="shared" si="22"/>
        <v>Watermelon</v>
      </c>
      <c r="AC90" s="26" t="str">
        <f t="shared" si="22"/>
        <v>Bananas</v>
      </c>
      <c r="AD90" s="26" t="str">
        <f t="shared" si="22"/>
        <v>Grapes</v>
      </c>
      <c r="AE90" s="26" t="str">
        <f t="shared" si="22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21"/>
        <v>9</v>
      </c>
      <c r="T91" s="12">
        <f t="shared" si="21"/>
        <v>10</v>
      </c>
      <c r="U91" s="12">
        <f t="shared" si="21"/>
        <v>11</v>
      </c>
      <c r="V91" s="12">
        <f t="shared" si="21"/>
        <v>11</v>
      </c>
      <c r="W91" s="12">
        <f t="shared" si="21"/>
        <v>1</v>
      </c>
      <c r="X91" s="12">
        <f t="shared" si="21"/>
        <v>6</v>
      </c>
      <c r="Z91" s="26" t="str">
        <f t="shared" si="22"/>
        <v>Watermelon</v>
      </c>
      <c r="AA91" s="26" t="str">
        <f t="shared" si="22"/>
        <v>Grapes</v>
      </c>
      <c r="AB91" s="26" t="str">
        <f t="shared" si="22"/>
        <v>Bananas</v>
      </c>
      <c r="AC91" s="26" t="str">
        <f t="shared" si="22"/>
        <v>Bananas</v>
      </c>
      <c r="AD91" s="26" t="str">
        <f t="shared" si="22"/>
        <v>Scatter</v>
      </c>
      <c r="AE91" s="26" t="str">
        <f t="shared" si="22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21"/>
        <v>10</v>
      </c>
      <c r="T92" s="12">
        <f t="shared" si="21"/>
        <v>10</v>
      </c>
      <c r="U92" s="12">
        <f t="shared" si="21"/>
        <v>11</v>
      </c>
      <c r="V92" s="12">
        <f t="shared" si="21"/>
        <v>10</v>
      </c>
      <c r="W92" s="12">
        <f t="shared" si="21"/>
        <v>7</v>
      </c>
      <c r="X92" s="12">
        <f t="shared" si="21"/>
        <v>6</v>
      </c>
      <c r="Z92" s="26" t="str">
        <f t="shared" si="22"/>
        <v>Grapes</v>
      </c>
      <c r="AA92" s="26" t="str">
        <f t="shared" si="22"/>
        <v>Grapes</v>
      </c>
      <c r="AB92" s="26" t="str">
        <f t="shared" si="22"/>
        <v>Bananas</v>
      </c>
      <c r="AC92" s="26" t="str">
        <f t="shared" si="22"/>
        <v>Grapes</v>
      </c>
      <c r="AD92" s="26" t="str">
        <f t="shared" si="22"/>
        <v>Apples</v>
      </c>
      <c r="AE92" s="26" t="str">
        <f t="shared" si="22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si="21"/>
        <v>10</v>
      </c>
      <c r="T93" s="12">
        <f t="shared" si="21"/>
        <v>6</v>
      </c>
      <c r="U93" s="12">
        <f t="shared" si="21"/>
        <v>8</v>
      </c>
      <c r="V93" s="12">
        <f t="shared" si="21"/>
        <v>10</v>
      </c>
      <c r="W93" s="12">
        <f t="shared" si="21"/>
        <v>7</v>
      </c>
      <c r="X93" s="12">
        <f t="shared" si="21"/>
        <v>8</v>
      </c>
      <c r="Z93" s="26" t="str">
        <f t="shared" si="22"/>
        <v>Grapes</v>
      </c>
      <c r="AA93" s="26" t="str">
        <f t="shared" si="22"/>
        <v>Rectangle</v>
      </c>
      <c r="AB93" s="26" t="str">
        <f t="shared" si="22"/>
        <v>Peaches</v>
      </c>
      <c r="AC93" s="26" t="str">
        <f t="shared" si="22"/>
        <v>Grapes</v>
      </c>
      <c r="AD93" s="26" t="str">
        <f t="shared" si="22"/>
        <v>Apples</v>
      </c>
      <c r="AE93" s="26" t="str">
        <f t="shared" si="22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21"/>
        <v>11</v>
      </c>
      <c r="T94" s="12">
        <f t="shared" si="21"/>
        <v>6</v>
      </c>
      <c r="U94" s="12">
        <f t="shared" si="21"/>
        <v>8</v>
      </c>
      <c r="V94" s="12">
        <f t="shared" si="21"/>
        <v>6</v>
      </c>
      <c r="W94" s="12">
        <f t="shared" si="21"/>
        <v>6</v>
      </c>
      <c r="X94" s="12">
        <f t="shared" si="21"/>
        <v>8</v>
      </c>
      <c r="Z94" s="26" t="str">
        <f t="shared" si="22"/>
        <v>Bananas</v>
      </c>
      <c r="AA94" s="26" t="str">
        <f t="shared" si="22"/>
        <v>Rectangle</v>
      </c>
      <c r="AB94" s="26" t="str">
        <f t="shared" si="22"/>
        <v>Peaches</v>
      </c>
      <c r="AC94" s="26" t="str">
        <f t="shared" si="22"/>
        <v>Rectangle</v>
      </c>
      <c r="AD94" s="26" t="str">
        <f t="shared" si="22"/>
        <v>Rectangle</v>
      </c>
      <c r="AE94" s="26" t="str">
        <f t="shared" si="22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21"/>
        <v>11</v>
      </c>
      <c r="T95" s="12">
        <f t="shared" si="21"/>
        <v>5</v>
      </c>
      <c r="U95" s="12">
        <f t="shared" si="21"/>
        <v>10</v>
      </c>
      <c r="V95" s="12">
        <f t="shared" si="21"/>
        <v>6</v>
      </c>
      <c r="W95" s="12">
        <f t="shared" si="21"/>
        <v>6</v>
      </c>
      <c r="X95" s="12">
        <f t="shared" si="21"/>
        <v>9</v>
      </c>
      <c r="Z95" s="26" t="str">
        <f t="shared" si="22"/>
        <v>Bananas</v>
      </c>
      <c r="AA95" s="26" t="str">
        <f t="shared" si="22"/>
        <v>pentagon</v>
      </c>
      <c r="AB95" s="26" t="str">
        <f t="shared" si="22"/>
        <v>Grapes</v>
      </c>
      <c r="AC95" s="26" t="str">
        <f t="shared" si="22"/>
        <v>Rectangle</v>
      </c>
      <c r="AD95" s="26" t="str">
        <f t="shared" si="22"/>
        <v>Rectangle</v>
      </c>
      <c r="AE95" s="26" t="str">
        <f t="shared" si="22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21"/>
        <v>1</v>
      </c>
      <c r="T96" s="12">
        <f t="shared" si="21"/>
        <v>5</v>
      </c>
      <c r="U96" s="12">
        <f t="shared" si="21"/>
        <v>10</v>
      </c>
      <c r="V96" s="12">
        <f t="shared" si="21"/>
        <v>10</v>
      </c>
      <c r="W96" s="12">
        <f t="shared" si="21"/>
        <v>5</v>
      </c>
      <c r="X96" s="12">
        <f t="shared" si="21"/>
        <v>9</v>
      </c>
      <c r="Z96" s="26" t="str">
        <f t="shared" si="22"/>
        <v>Scatter</v>
      </c>
      <c r="AA96" s="26" t="str">
        <f t="shared" si="22"/>
        <v>pentagon</v>
      </c>
      <c r="AB96" s="26" t="str">
        <f t="shared" si="22"/>
        <v>Grapes</v>
      </c>
      <c r="AC96" s="26" t="str">
        <f t="shared" si="22"/>
        <v>Grapes</v>
      </c>
      <c r="AD96" s="26" t="str">
        <f t="shared" si="22"/>
        <v>pentagon</v>
      </c>
      <c r="AE96" s="26" t="str">
        <f t="shared" si="22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21"/>
        <v>10</v>
      </c>
      <c r="T97" s="12">
        <f t="shared" si="21"/>
        <v>6</v>
      </c>
      <c r="U97" s="12">
        <f t="shared" si="21"/>
        <v>11</v>
      </c>
      <c r="V97" s="12">
        <f t="shared" si="21"/>
        <v>10</v>
      </c>
      <c r="W97" s="12">
        <f t="shared" si="21"/>
        <v>5</v>
      </c>
      <c r="X97" s="12">
        <f t="shared" si="21"/>
        <v>6</v>
      </c>
      <c r="Z97" s="26" t="str">
        <f t="shared" si="22"/>
        <v>Grapes</v>
      </c>
      <c r="AA97" s="26" t="str">
        <f t="shared" si="22"/>
        <v>Rectangle</v>
      </c>
      <c r="AB97" s="26" t="str">
        <f t="shared" si="22"/>
        <v>Bananas</v>
      </c>
      <c r="AC97" s="26" t="str">
        <f t="shared" si="22"/>
        <v>Grapes</v>
      </c>
      <c r="AD97" s="26" t="str">
        <f t="shared" si="22"/>
        <v>pentagon</v>
      </c>
      <c r="AE97" s="26" t="str">
        <f t="shared" si="22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21"/>
        <v>10</v>
      </c>
      <c r="T98" s="12">
        <f t="shared" si="21"/>
        <v>6</v>
      </c>
      <c r="U98" s="12">
        <f t="shared" si="21"/>
        <v>11</v>
      </c>
      <c r="V98" s="12">
        <f t="shared" si="21"/>
        <v>11</v>
      </c>
      <c r="W98" s="12">
        <f t="shared" si="21"/>
        <v>10</v>
      </c>
      <c r="X98" s="12">
        <f t="shared" si="21"/>
        <v>6</v>
      </c>
      <c r="Z98" s="26" t="str">
        <f t="shared" si="22"/>
        <v>Grapes</v>
      </c>
      <c r="AA98" s="26" t="str">
        <f t="shared" si="22"/>
        <v>Rectangle</v>
      </c>
      <c r="AB98" s="26" t="str">
        <f t="shared" si="22"/>
        <v>Bananas</v>
      </c>
      <c r="AC98" s="26" t="str">
        <f t="shared" si="22"/>
        <v>Bananas</v>
      </c>
      <c r="AD98" s="26" t="str">
        <f t="shared" si="22"/>
        <v>Grapes</v>
      </c>
      <c r="AE98" s="26" t="str">
        <f t="shared" si="22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21"/>
        <v>11</v>
      </c>
      <c r="T99" s="12">
        <f t="shared" si="21"/>
        <v>9</v>
      </c>
      <c r="U99" s="12">
        <f t="shared" si="21"/>
        <v>6</v>
      </c>
      <c r="V99" s="12">
        <f t="shared" si="21"/>
        <v>11</v>
      </c>
      <c r="W99" s="12">
        <f t="shared" si="21"/>
        <v>10</v>
      </c>
      <c r="X99" s="12">
        <f t="shared" si="21"/>
        <v>9</v>
      </c>
      <c r="Z99" s="26" t="str">
        <f t="shared" si="22"/>
        <v>Bananas</v>
      </c>
      <c r="AA99" s="26" t="str">
        <f t="shared" si="22"/>
        <v>Watermelon</v>
      </c>
      <c r="AB99" s="26" t="str">
        <f t="shared" si="22"/>
        <v>Rectangle</v>
      </c>
      <c r="AC99" s="26" t="str">
        <f t="shared" si="22"/>
        <v>Bananas</v>
      </c>
      <c r="AD99" s="26" t="str">
        <f t="shared" si="22"/>
        <v>Grapes</v>
      </c>
      <c r="AE99" s="26" t="str">
        <f t="shared" si="22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21"/>
        <v>11</v>
      </c>
      <c r="T100" s="12">
        <f t="shared" si="21"/>
        <v>9</v>
      </c>
      <c r="U100" s="12">
        <f t="shared" si="21"/>
        <v>6</v>
      </c>
      <c r="V100" s="12">
        <f t="shared" si="21"/>
        <v>3</v>
      </c>
      <c r="W100" s="12">
        <f t="shared" si="21"/>
        <v>7</v>
      </c>
      <c r="X100" s="12">
        <f t="shared" si="21"/>
        <v>9</v>
      </c>
      <c r="Z100" s="26" t="str">
        <f t="shared" ref="Z100:AE131" si="23">VLOOKUP(L100,$A$4:$I$15,2,FALSE)</f>
        <v>Bananas</v>
      </c>
      <c r="AA100" s="26" t="str">
        <f t="shared" si="23"/>
        <v>Watermelon</v>
      </c>
      <c r="AB100" s="26" t="str">
        <f t="shared" si="23"/>
        <v>Rectangle</v>
      </c>
      <c r="AC100" s="26" t="str">
        <f t="shared" si="23"/>
        <v>Heart</v>
      </c>
      <c r="AD100" s="26" t="str">
        <f t="shared" si="23"/>
        <v>Apples</v>
      </c>
      <c r="AE100" s="26" t="str">
        <f t="shared" si="23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21"/>
        <v>9</v>
      </c>
      <c r="T101" s="12">
        <f t="shared" si="21"/>
        <v>7</v>
      </c>
      <c r="U101" s="12">
        <f t="shared" si="21"/>
        <v>3</v>
      </c>
      <c r="V101" s="12">
        <f t="shared" si="21"/>
        <v>3</v>
      </c>
      <c r="W101" s="12">
        <f t="shared" si="21"/>
        <v>7</v>
      </c>
      <c r="X101" s="12">
        <f t="shared" si="21"/>
        <v>11</v>
      </c>
      <c r="Z101" s="26" t="str">
        <f t="shared" si="23"/>
        <v>Watermelon</v>
      </c>
      <c r="AA101" s="26" t="str">
        <f t="shared" si="23"/>
        <v>Apples</v>
      </c>
      <c r="AB101" s="26" t="str">
        <f t="shared" si="23"/>
        <v>Heart</v>
      </c>
      <c r="AC101" s="26" t="str">
        <f t="shared" si="23"/>
        <v>Heart</v>
      </c>
      <c r="AD101" s="26" t="str">
        <f t="shared" si="23"/>
        <v>Apples</v>
      </c>
      <c r="AE101" s="26" t="str">
        <f t="shared" si="23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21"/>
        <v>9</v>
      </c>
      <c r="T102" s="12">
        <f t="shared" si="21"/>
        <v>7</v>
      </c>
      <c r="U102" s="12">
        <f t="shared" si="21"/>
        <v>3</v>
      </c>
      <c r="V102" s="12">
        <f t="shared" ref="V102:X165" si="24">VLOOKUP(O102,$A$4:$I$15,9,FALSE)</f>
        <v>8</v>
      </c>
      <c r="W102" s="12">
        <f t="shared" si="24"/>
        <v>5</v>
      </c>
      <c r="X102" s="12">
        <f t="shared" si="24"/>
        <v>11</v>
      </c>
      <c r="Z102" s="26" t="str">
        <f t="shared" si="23"/>
        <v>Watermelon</v>
      </c>
      <c r="AA102" s="26" t="str">
        <f t="shared" si="23"/>
        <v>Apples</v>
      </c>
      <c r="AB102" s="26" t="str">
        <f t="shared" si="23"/>
        <v>Heart</v>
      </c>
      <c r="AC102" s="26" t="str">
        <f t="shared" si="23"/>
        <v>Peaches</v>
      </c>
      <c r="AD102" s="26" t="str">
        <f t="shared" si="23"/>
        <v>pentagon</v>
      </c>
      <c r="AE102" s="26" t="str">
        <f t="shared" si="23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ref="S103:X166" si="25">VLOOKUP(L103,$A$4:$I$15,9,FALSE)</f>
        <v>4</v>
      </c>
      <c r="T103" s="12">
        <f t="shared" si="25"/>
        <v>5</v>
      </c>
      <c r="U103" s="12">
        <f t="shared" si="25"/>
        <v>8</v>
      </c>
      <c r="V103" s="12">
        <f t="shared" si="24"/>
        <v>8</v>
      </c>
      <c r="W103" s="12">
        <f t="shared" si="24"/>
        <v>5</v>
      </c>
      <c r="X103" s="12">
        <f t="shared" si="24"/>
        <v>9</v>
      </c>
      <c r="Z103" s="26" t="str">
        <f t="shared" si="23"/>
        <v>Square</v>
      </c>
      <c r="AA103" s="26" t="str">
        <f t="shared" si="23"/>
        <v>pentagon</v>
      </c>
      <c r="AB103" s="26" t="str">
        <f t="shared" si="23"/>
        <v>Peaches</v>
      </c>
      <c r="AC103" s="26" t="str">
        <f t="shared" si="23"/>
        <v>Peaches</v>
      </c>
      <c r="AD103" s="26" t="str">
        <f t="shared" si="23"/>
        <v>pentagon</v>
      </c>
      <c r="AE103" s="26" t="str">
        <f t="shared" si="23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25"/>
        <v>4</v>
      </c>
      <c r="T104" s="12">
        <f t="shared" si="25"/>
        <v>5</v>
      </c>
      <c r="U104" s="12">
        <f t="shared" si="25"/>
        <v>8</v>
      </c>
      <c r="V104" s="12">
        <f t="shared" si="24"/>
        <v>5</v>
      </c>
      <c r="W104" s="12">
        <f t="shared" si="24"/>
        <v>7</v>
      </c>
      <c r="X104" s="12">
        <f t="shared" si="24"/>
        <v>9</v>
      </c>
      <c r="Z104" s="26" t="str">
        <f t="shared" si="23"/>
        <v>Square</v>
      </c>
      <c r="AA104" s="26" t="str">
        <f t="shared" si="23"/>
        <v>pentagon</v>
      </c>
      <c r="AB104" s="26" t="str">
        <f t="shared" si="23"/>
        <v>Peaches</v>
      </c>
      <c r="AC104" s="26" t="str">
        <f t="shared" si="23"/>
        <v>pentagon</v>
      </c>
      <c r="AD104" s="26" t="str">
        <f t="shared" si="23"/>
        <v>Apples</v>
      </c>
      <c r="AE104" s="26" t="str">
        <f t="shared" si="23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25"/>
        <v>8</v>
      </c>
      <c r="T105" s="12">
        <f t="shared" si="25"/>
        <v>8</v>
      </c>
      <c r="U105" s="12">
        <f t="shared" si="25"/>
        <v>10</v>
      </c>
      <c r="V105" s="12">
        <f t="shared" si="24"/>
        <v>5</v>
      </c>
      <c r="W105" s="12">
        <f t="shared" si="24"/>
        <v>7</v>
      </c>
      <c r="X105" s="12">
        <f t="shared" si="24"/>
        <v>11</v>
      </c>
      <c r="Z105" s="26" t="str">
        <f t="shared" si="23"/>
        <v>Peaches</v>
      </c>
      <c r="AA105" s="26" t="str">
        <f t="shared" si="23"/>
        <v>Peaches</v>
      </c>
      <c r="AB105" s="26" t="str">
        <f t="shared" si="23"/>
        <v>Grapes</v>
      </c>
      <c r="AC105" s="26" t="str">
        <f t="shared" si="23"/>
        <v>pentagon</v>
      </c>
      <c r="AD105" s="26" t="str">
        <f t="shared" si="23"/>
        <v>Apples</v>
      </c>
      <c r="AE105" s="26" t="str">
        <f t="shared" si="23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25"/>
        <v>8</v>
      </c>
      <c r="T106" s="12">
        <f t="shared" si="25"/>
        <v>8</v>
      </c>
      <c r="U106" s="12">
        <f t="shared" si="25"/>
        <v>10</v>
      </c>
      <c r="V106" s="12">
        <f t="shared" si="24"/>
        <v>11</v>
      </c>
      <c r="W106" s="12">
        <f t="shared" si="24"/>
        <v>8</v>
      </c>
      <c r="X106" s="12">
        <f t="shared" si="24"/>
        <v>11</v>
      </c>
      <c r="Z106" s="26" t="str">
        <f t="shared" si="23"/>
        <v>Peaches</v>
      </c>
      <c r="AA106" s="26" t="str">
        <f t="shared" si="23"/>
        <v>Peaches</v>
      </c>
      <c r="AB106" s="26" t="str">
        <f t="shared" si="23"/>
        <v>Grapes</v>
      </c>
      <c r="AC106" s="26" t="str">
        <f t="shared" si="23"/>
        <v>Bananas</v>
      </c>
      <c r="AD106" s="26" t="str">
        <f t="shared" si="23"/>
        <v>Peaches</v>
      </c>
      <c r="AE106" s="26" t="str">
        <f t="shared" si="23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25"/>
        <v>10</v>
      </c>
      <c r="T107" s="12">
        <f t="shared" si="25"/>
        <v>7</v>
      </c>
      <c r="U107" s="12">
        <f t="shared" si="25"/>
        <v>3</v>
      </c>
      <c r="V107" s="12">
        <f t="shared" si="24"/>
        <v>11</v>
      </c>
      <c r="W107" s="12">
        <f t="shared" si="24"/>
        <v>8</v>
      </c>
      <c r="X107" s="12">
        <f t="shared" si="24"/>
        <v>3</v>
      </c>
      <c r="Z107" s="26" t="str">
        <f t="shared" si="23"/>
        <v>Grapes</v>
      </c>
      <c r="AA107" s="26" t="str">
        <f t="shared" si="23"/>
        <v>Apples</v>
      </c>
      <c r="AB107" s="26" t="str">
        <f t="shared" si="23"/>
        <v>Heart</v>
      </c>
      <c r="AC107" s="26" t="str">
        <f t="shared" si="23"/>
        <v>Bananas</v>
      </c>
      <c r="AD107" s="26" t="str">
        <f t="shared" si="23"/>
        <v>Peaches</v>
      </c>
      <c r="AE107" s="26" t="str">
        <f t="shared" si="23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25"/>
        <v>10</v>
      </c>
      <c r="T108" s="12">
        <f t="shared" si="25"/>
        <v>7</v>
      </c>
      <c r="U108" s="12">
        <f t="shared" si="25"/>
        <v>3</v>
      </c>
      <c r="V108" s="12">
        <f t="shared" si="24"/>
        <v>10</v>
      </c>
      <c r="W108" s="12">
        <f t="shared" si="24"/>
        <v>9</v>
      </c>
      <c r="X108" s="12">
        <f t="shared" si="24"/>
        <v>3</v>
      </c>
      <c r="Z108" s="26" t="str">
        <f t="shared" si="23"/>
        <v>Grapes</v>
      </c>
      <c r="AA108" s="26" t="str">
        <f t="shared" si="23"/>
        <v>Apples</v>
      </c>
      <c r="AB108" s="26" t="str">
        <f t="shared" si="23"/>
        <v>Heart</v>
      </c>
      <c r="AC108" s="26" t="str">
        <f t="shared" si="23"/>
        <v>Grapes</v>
      </c>
      <c r="AD108" s="26" t="str">
        <f t="shared" si="23"/>
        <v>Watermelon</v>
      </c>
      <c r="AE108" s="26" t="str">
        <f t="shared" si="23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25"/>
        <v>9</v>
      </c>
      <c r="T109" s="12">
        <f t="shared" si="25"/>
        <v>9</v>
      </c>
      <c r="U109" s="12">
        <f t="shared" si="25"/>
        <v>11</v>
      </c>
      <c r="V109" s="12">
        <f t="shared" si="24"/>
        <v>10</v>
      </c>
      <c r="W109" s="12">
        <f t="shared" si="24"/>
        <v>9</v>
      </c>
      <c r="X109" s="12">
        <f t="shared" si="24"/>
        <v>11</v>
      </c>
      <c r="Z109" s="26" t="str">
        <f t="shared" si="23"/>
        <v>Watermelon</v>
      </c>
      <c r="AA109" s="26" t="str">
        <f t="shared" si="23"/>
        <v>Watermelon</v>
      </c>
      <c r="AB109" s="26" t="str">
        <f t="shared" si="23"/>
        <v>Bananas</v>
      </c>
      <c r="AC109" s="26" t="str">
        <f t="shared" si="23"/>
        <v>Grapes</v>
      </c>
      <c r="AD109" s="26" t="str">
        <f t="shared" si="23"/>
        <v>Watermelon</v>
      </c>
      <c r="AE109" s="26" t="str">
        <f t="shared" si="23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25"/>
        <v>9</v>
      </c>
      <c r="T110" s="12">
        <f t="shared" si="25"/>
        <v>9</v>
      </c>
      <c r="U110" s="12">
        <f t="shared" si="25"/>
        <v>11</v>
      </c>
      <c r="V110" s="12">
        <f t="shared" si="24"/>
        <v>11</v>
      </c>
      <c r="W110" s="12">
        <f t="shared" si="24"/>
        <v>10</v>
      </c>
      <c r="X110" s="12">
        <f t="shared" si="24"/>
        <v>11</v>
      </c>
      <c r="Z110" s="26" t="str">
        <f t="shared" si="23"/>
        <v>Watermelon</v>
      </c>
      <c r="AA110" s="26" t="str">
        <f t="shared" si="23"/>
        <v>Watermelon</v>
      </c>
      <c r="AB110" s="26" t="str">
        <f t="shared" si="23"/>
        <v>Bananas</v>
      </c>
      <c r="AC110" s="26" t="str">
        <f t="shared" si="23"/>
        <v>Bananas</v>
      </c>
      <c r="AD110" s="26" t="str">
        <f t="shared" si="23"/>
        <v>Grapes</v>
      </c>
      <c r="AE110" s="26" t="str">
        <f t="shared" si="23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25"/>
        <v>8</v>
      </c>
      <c r="T111" s="12">
        <f t="shared" si="25"/>
        <v>7</v>
      </c>
      <c r="U111" s="12">
        <f t="shared" si="25"/>
        <v>4</v>
      </c>
      <c r="V111" s="12">
        <f t="shared" si="24"/>
        <v>11</v>
      </c>
      <c r="W111" s="12">
        <f t="shared" si="24"/>
        <v>10</v>
      </c>
      <c r="X111" s="12">
        <f t="shared" si="24"/>
        <v>9</v>
      </c>
      <c r="Z111" s="26" t="str">
        <f t="shared" si="23"/>
        <v>Peaches</v>
      </c>
      <c r="AA111" s="26" t="str">
        <f t="shared" si="23"/>
        <v>Apples</v>
      </c>
      <c r="AB111" s="26" t="str">
        <f t="shared" si="23"/>
        <v>Square</v>
      </c>
      <c r="AC111" s="26" t="str">
        <f t="shared" si="23"/>
        <v>Bananas</v>
      </c>
      <c r="AD111" s="26" t="str">
        <f t="shared" si="23"/>
        <v>Grapes</v>
      </c>
      <c r="AE111" s="26" t="str">
        <f t="shared" si="23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25"/>
        <v>8</v>
      </c>
      <c r="T112" s="12">
        <f t="shared" si="25"/>
        <v>7</v>
      </c>
      <c r="U112" s="12">
        <f t="shared" si="25"/>
        <v>4</v>
      </c>
      <c r="V112" s="12">
        <f t="shared" si="24"/>
        <v>9</v>
      </c>
      <c r="W112" s="12">
        <f t="shared" si="24"/>
        <v>7</v>
      </c>
      <c r="X112" s="12">
        <f t="shared" si="24"/>
        <v>9</v>
      </c>
      <c r="Z112" s="26" t="str">
        <f t="shared" si="23"/>
        <v>Peaches</v>
      </c>
      <c r="AA112" s="26" t="str">
        <f t="shared" si="23"/>
        <v>Apples</v>
      </c>
      <c r="AB112" s="26" t="str">
        <f t="shared" si="23"/>
        <v>Square</v>
      </c>
      <c r="AC112" s="26" t="str">
        <f t="shared" si="23"/>
        <v>Watermelon</v>
      </c>
      <c r="AD112" s="26" t="str">
        <f t="shared" si="23"/>
        <v>Apples</v>
      </c>
      <c r="AE112" s="26" t="str">
        <f t="shared" si="23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25"/>
        <v>5</v>
      </c>
      <c r="T113" s="12">
        <f t="shared" si="25"/>
        <v>10</v>
      </c>
      <c r="U113" s="12">
        <f t="shared" si="25"/>
        <v>9</v>
      </c>
      <c r="V113" s="12">
        <f t="shared" si="24"/>
        <v>9</v>
      </c>
      <c r="W113" s="12">
        <f t="shared" si="24"/>
        <v>7</v>
      </c>
      <c r="X113" s="12">
        <f t="shared" si="24"/>
        <v>8</v>
      </c>
      <c r="Z113" s="26" t="str">
        <f t="shared" si="23"/>
        <v>pentagon</v>
      </c>
      <c r="AA113" s="26" t="str">
        <f t="shared" si="23"/>
        <v>Grapes</v>
      </c>
      <c r="AB113" s="26" t="str">
        <f t="shared" si="23"/>
        <v>Watermelon</v>
      </c>
      <c r="AC113" s="26" t="str">
        <f t="shared" si="23"/>
        <v>Watermelon</v>
      </c>
      <c r="AD113" s="26" t="str">
        <f t="shared" si="23"/>
        <v>Apples</v>
      </c>
      <c r="AE113" s="26" t="str">
        <f t="shared" si="23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25"/>
        <v>5</v>
      </c>
      <c r="T114" s="12">
        <f t="shared" si="25"/>
        <v>10</v>
      </c>
      <c r="U114" s="12">
        <f t="shared" si="25"/>
        <v>9</v>
      </c>
      <c r="V114" s="12">
        <f t="shared" si="24"/>
        <v>11</v>
      </c>
      <c r="W114" s="12">
        <f t="shared" si="24"/>
        <v>6</v>
      </c>
      <c r="X114" s="12">
        <f t="shared" si="24"/>
        <v>8</v>
      </c>
      <c r="Z114" s="26" t="str">
        <f t="shared" si="23"/>
        <v>pentagon</v>
      </c>
      <c r="AA114" s="26" t="str">
        <f t="shared" si="23"/>
        <v>Grapes</v>
      </c>
      <c r="AB114" s="26" t="str">
        <f t="shared" si="23"/>
        <v>Watermelon</v>
      </c>
      <c r="AC114" s="26" t="str">
        <f t="shared" si="23"/>
        <v>Bananas</v>
      </c>
      <c r="AD114" s="26" t="str">
        <f t="shared" si="23"/>
        <v>Rectangle</v>
      </c>
      <c r="AE114" s="26" t="str">
        <f t="shared" si="23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25"/>
        <v>8</v>
      </c>
      <c r="T115" s="12">
        <f t="shared" si="25"/>
        <v>1</v>
      </c>
      <c r="U115" s="12">
        <f t="shared" si="25"/>
        <v>11</v>
      </c>
      <c r="V115" s="12">
        <f t="shared" si="24"/>
        <v>11</v>
      </c>
      <c r="W115" s="12">
        <f t="shared" si="24"/>
        <v>6</v>
      </c>
      <c r="X115" s="12">
        <f t="shared" si="24"/>
        <v>4</v>
      </c>
      <c r="Z115" s="26" t="str">
        <f t="shared" si="23"/>
        <v>Peaches</v>
      </c>
      <c r="AA115" s="26" t="str">
        <f t="shared" si="23"/>
        <v>Scatter</v>
      </c>
      <c r="AB115" s="26" t="str">
        <f t="shared" si="23"/>
        <v>Bananas</v>
      </c>
      <c r="AC115" s="26" t="str">
        <f t="shared" si="23"/>
        <v>Bananas</v>
      </c>
      <c r="AD115" s="26" t="str">
        <f t="shared" si="23"/>
        <v>Rectangle</v>
      </c>
      <c r="AE115" s="26" t="str">
        <f t="shared" si="23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25"/>
        <v>8</v>
      </c>
      <c r="T116" s="12">
        <f t="shared" si="25"/>
        <v>5</v>
      </c>
      <c r="U116" s="12">
        <f t="shared" si="25"/>
        <v>11</v>
      </c>
      <c r="V116" s="12">
        <f t="shared" si="24"/>
        <v>6</v>
      </c>
      <c r="W116" s="12">
        <f t="shared" si="24"/>
        <v>8</v>
      </c>
      <c r="X116" s="12">
        <f t="shared" si="24"/>
        <v>4</v>
      </c>
      <c r="Z116" s="26" t="str">
        <f t="shared" si="23"/>
        <v>Peaches</v>
      </c>
      <c r="AA116" s="26" t="str">
        <f t="shared" si="23"/>
        <v>pentagon</v>
      </c>
      <c r="AB116" s="26" t="str">
        <f t="shared" si="23"/>
        <v>Bananas</v>
      </c>
      <c r="AC116" s="26" t="str">
        <f t="shared" si="23"/>
        <v>Rectangle</v>
      </c>
      <c r="AD116" s="26" t="str">
        <f t="shared" si="23"/>
        <v>Peaches</v>
      </c>
      <c r="AE116" s="26" t="str">
        <f t="shared" si="23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25"/>
        <v>7</v>
      </c>
      <c r="T117" s="12">
        <f t="shared" si="25"/>
        <v>5</v>
      </c>
      <c r="U117" s="12">
        <f t="shared" si="25"/>
        <v>3</v>
      </c>
      <c r="V117" s="12">
        <f t="shared" si="24"/>
        <v>6</v>
      </c>
      <c r="W117" s="12">
        <f t="shared" si="24"/>
        <v>8</v>
      </c>
      <c r="X117" s="12">
        <f t="shared" si="24"/>
        <v>6</v>
      </c>
      <c r="Z117" s="26" t="str">
        <f t="shared" si="23"/>
        <v>Apples</v>
      </c>
      <c r="AA117" s="26" t="str">
        <f t="shared" si="23"/>
        <v>pentagon</v>
      </c>
      <c r="AB117" s="26" t="str">
        <f t="shared" si="23"/>
        <v>Heart</v>
      </c>
      <c r="AC117" s="26" t="str">
        <f t="shared" si="23"/>
        <v>Rectangle</v>
      </c>
      <c r="AD117" s="26" t="str">
        <f t="shared" si="23"/>
        <v>Peaches</v>
      </c>
      <c r="AE117" s="26" t="str">
        <f t="shared" si="23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25"/>
        <v>7</v>
      </c>
      <c r="T118" s="12">
        <f t="shared" si="25"/>
        <v>10</v>
      </c>
      <c r="U118" s="12">
        <f t="shared" si="25"/>
        <v>3</v>
      </c>
      <c r="V118" s="12">
        <f t="shared" si="24"/>
        <v>10</v>
      </c>
      <c r="W118" s="12">
        <f t="shared" si="24"/>
        <v>9</v>
      </c>
      <c r="X118" s="12">
        <f t="shared" si="24"/>
        <v>6</v>
      </c>
      <c r="Z118" s="26" t="str">
        <f t="shared" si="23"/>
        <v>Apples</v>
      </c>
      <c r="AA118" s="26" t="str">
        <f t="shared" si="23"/>
        <v>Grapes</v>
      </c>
      <c r="AB118" s="26" t="str">
        <f t="shared" si="23"/>
        <v>Heart</v>
      </c>
      <c r="AC118" s="26" t="str">
        <f t="shared" si="23"/>
        <v>Grapes</v>
      </c>
      <c r="AD118" s="26" t="str">
        <f t="shared" si="23"/>
        <v>Watermelon</v>
      </c>
      <c r="AE118" s="26" t="str">
        <f t="shared" si="23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25"/>
        <v>11</v>
      </c>
      <c r="T119" s="12">
        <f t="shared" si="25"/>
        <v>10</v>
      </c>
      <c r="U119" s="12">
        <f t="shared" si="25"/>
        <v>11</v>
      </c>
      <c r="V119" s="12">
        <f t="shared" si="24"/>
        <v>10</v>
      </c>
      <c r="W119" s="12">
        <f t="shared" si="24"/>
        <v>9</v>
      </c>
      <c r="X119" s="12">
        <f t="shared" si="24"/>
        <v>4</v>
      </c>
      <c r="Z119" s="26" t="str">
        <f t="shared" si="23"/>
        <v>Bananas</v>
      </c>
      <c r="AA119" s="26" t="str">
        <f t="shared" si="23"/>
        <v>Grapes</v>
      </c>
      <c r="AB119" s="26" t="str">
        <f t="shared" si="23"/>
        <v>Bananas</v>
      </c>
      <c r="AC119" s="26" t="str">
        <f t="shared" si="23"/>
        <v>Grapes</v>
      </c>
      <c r="AD119" s="26" t="str">
        <f t="shared" si="23"/>
        <v>Watermelon</v>
      </c>
      <c r="AE119" s="26" t="str">
        <f t="shared" si="23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25"/>
        <v>11</v>
      </c>
      <c r="T120" s="12">
        <f t="shared" si="25"/>
        <v>1</v>
      </c>
      <c r="U120" s="12">
        <f t="shared" si="25"/>
        <v>11</v>
      </c>
      <c r="V120" s="12">
        <f t="shared" si="24"/>
        <v>1</v>
      </c>
      <c r="W120" s="12">
        <f t="shared" si="24"/>
        <v>8</v>
      </c>
      <c r="X120" s="12">
        <f t="shared" si="24"/>
        <v>4</v>
      </c>
      <c r="Z120" s="26" t="str">
        <f t="shared" si="23"/>
        <v>Bananas</v>
      </c>
      <c r="AA120" s="26" t="str">
        <f t="shared" si="23"/>
        <v>Scatter</v>
      </c>
      <c r="AB120" s="26" t="str">
        <f t="shared" si="23"/>
        <v>Bananas</v>
      </c>
      <c r="AC120" s="26" t="str">
        <f t="shared" si="23"/>
        <v>Scatter</v>
      </c>
      <c r="AD120" s="26" t="str">
        <f t="shared" si="23"/>
        <v>Peaches</v>
      </c>
      <c r="AE120" s="26" t="str">
        <f t="shared" si="23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25"/>
        <v>7</v>
      </c>
      <c r="T121" s="12">
        <f t="shared" si="25"/>
        <v>8</v>
      </c>
      <c r="U121" s="12">
        <f t="shared" si="25"/>
        <v>7</v>
      </c>
      <c r="V121" s="12">
        <f t="shared" si="24"/>
        <v>11</v>
      </c>
      <c r="W121" s="12">
        <f t="shared" si="24"/>
        <v>8</v>
      </c>
      <c r="X121" s="12">
        <f t="shared" si="24"/>
        <v>8</v>
      </c>
      <c r="Z121" s="26" t="str">
        <f t="shared" si="23"/>
        <v>Apples</v>
      </c>
      <c r="AA121" s="26" t="str">
        <f t="shared" si="23"/>
        <v>Peaches</v>
      </c>
      <c r="AB121" s="26" t="str">
        <f t="shared" si="23"/>
        <v>Apples</v>
      </c>
      <c r="AC121" s="26" t="str">
        <f t="shared" si="23"/>
        <v>Bananas</v>
      </c>
      <c r="AD121" s="26" t="str">
        <f t="shared" si="23"/>
        <v>Peaches</v>
      </c>
      <c r="AE121" s="26" t="str">
        <f t="shared" si="23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25"/>
        <v>7</v>
      </c>
      <c r="T122" s="12">
        <f t="shared" si="25"/>
        <v>8</v>
      </c>
      <c r="U122" s="12">
        <f t="shared" si="25"/>
        <v>7</v>
      </c>
      <c r="V122" s="12">
        <f t="shared" si="24"/>
        <v>11</v>
      </c>
      <c r="W122" s="12">
        <f t="shared" si="24"/>
        <v>11</v>
      </c>
      <c r="X122" s="12">
        <f t="shared" si="24"/>
        <v>8</v>
      </c>
      <c r="Z122" s="26" t="str">
        <f t="shared" si="23"/>
        <v>Apples</v>
      </c>
      <c r="AA122" s="26" t="str">
        <f t="shared" si="23"/>
        <v>Peaches</v>
      </c>
      <c r="AB122" s="26" t="str">
        <f t="shared" si="23"/>
        <v>Apples</v>
      </c>
      <c r="AC122" s="26" t="str">
        <f t="shared" si="23"/>
        <v>Bananas</v>
      </c>
      <c r="AD122" s="26" t="str">
        <f t="shared" si="23"/>
        <v>Bananas</v>
      </c>
      <c r="AE122" s="26" t="str">
        <f t="shared" si="23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25"/>
        <v>11</v>
      </c>
      <c r="T123" s="12">
        <f t="shared" si="25"/>
        <v>9</v>
      </c>
      <c r="U123" s="12">
        <f t="shared" si="25"/>
        <v>10</v>
      </c>
      <c r="V123" s="12">
        <f t="shared" si="24"/>
        <v>9</v>
      </c>
      <c r="W123" s="12">
        <f t="shared" si="24"/>
        <v>11</v>
      </c>
      <c r="X123" s="12">
        <f t="shared" si="24"/>
        <v>11</v>
      </c>
      <c r="Z123" s="26" t="str">
        <f t="shared" si="23"/>
        <v>Bananas</v>
      </c>
      <c r="AA123" s="26" t="str">
        <f t="shared" si="23"/>
        <v>Watermelon</v>
      </c>
      <c r="AB123" s="26" t="str">
        <f t="shared" si="23"/>
        <v>Grapes</v>
      </c>
      <c r="AC123" s="26" t="str">
        <f t="shared" si="23"/>
        <v>Watermelon</v>
      </c>
      <c r="AD123" s="26" t="str">
        <f t="shared" si="23"/>
        <v>Bananas</v>
      </c>
      <c r="AE123" s="26" t="str">
        <f t="shared" si="23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25"/>
        <v>11</v>
      </c>
      <c r="T124" s="12">
        <f t="shared" si="25"/>
        <v>9</v>
      </c>
      <c r="U124" s="12">
        <f t="shared" si="25"/>
        <v>10</v>
      </c>
      <c r="V124" s="12">
        <f t="shared" si="24"/>
        <v>9</v>
      </c>
      <c r="W124" s="12">
        <f t="shared" si="24"/>
        <v>8</v>
      </c>
      <c r="X124" s="12">
        <f t="shared" si="24"/>
        <v>11</v>
      </c>
      <c r="Z124" s="26" t="str">
        <f t="shared" si="23"/>
        <v>Bananas</v>
      </c>
      <c r="AA124" s="26" t="str">
        <f t="shared" si="23"/>
        <v>Watermelon</v>
      </c>
      <c r="AB124" s="26" t="str">
        <f t="shared" si="23"/>
        <v>Grapes</v>
      </c>
      <c r="AC124" s="26" t="str">
        <f t="shared" si="23"/>
        <v>Watermelon</v>
      </c>
      <c r="AD124" s="26" t="str">
        <f t="shared" si="23"/>
        <v>Peaches</v>
      </c>
      <c r="AE124" s="26" t="str">
        <f t="shared" si="23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si="25"/>
        <v>10</v>
      </c>
      <c r="T125" s="12">
        <f t="shared" si="25"/>
        <v>8</v>
      </c>
      <c r="U125" s="12">
        <f t="shared" si="25"/>
        <v>8</v>
      </c>
      <c r="V125" s="12">
        <f t="shared" si="24"/>
        <v>4</v>
      </c>
      <c r="W125" s="12">
        <f t="shared" si="24"/>
        <v>8</v>
      </c>
      <c r="X125" s="12">
        <f t="shared" si="24"/>
        <v>7</v>
      </c>
      <c r="Z125" s="26" t="str">
        <f t="shared" si="23"/>
        <v>Grapes</v>
      </c>
      <c r="AA125" s="26" t="str">
        <f t="shared" si="23"/>
        <v>Peaches</v>
      </c>
      <c r="AB125" s="26" t="str">
        <f t="shared" si="23"/>
        <v>Peaches</v>
      </c>
      <c r="AC125" s="26" t="str">
        <f t="shared" si="23"/>
        <v>Square</v>
      </c>
      <c r="AD125" s="26" t="str">
        <f t="shared" si="23"/>
        <v>Peaches</v>
      </c>
      <c r="AE125" s="26" t="str">
        <f t="shared" si="23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25"/>
        <v>10</v>
      </c>
      <c r="T126" s="12">
        <f t="shared" si="25"/>
        <v>8</v>
      </c>
      <c r="U126" s="12">
        <f t="shared" si="25"/>
        <v>8</v>
      </c>
      <c r="V126" s="12">
        <f t="shared" si="24"/>
        <v>4</v>
      </c>
      <c r="W126" s="12">
        <f t="shared" si="24"/>
        <v>5</v>
      </c>
      <c r="X126" s="12">
        <f t="shared" si="24"/>
        <v>7</v>
      </c>
      <c r="Z126" s="26" t="str">
        <f t="shared" si="23"/>
        <v>Grapes</v>
      </c>
      <c r="AA126" s="26" t="str">
        <f t="shared" si="23"/>
        <v>Peaches</v>
      </c>
      <c r="AB126" s="26" t="str">
        <f t="shared" si="23"/>
        <v>Peaches</v>
      </c>
      <c r="AC126" s="26" t="str">
        <f t="shared" si="23"/>
        <v>Square</v>
      </c>
      <c r="AD126" s="26" t="str">
        <f t="shared" si="23"/>
        <v>pentagon</v>
      </c>
      <c r="AE126" s="26" t="str">
        <f t="shared" si="23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25"/>
        <v>6</v>
      </c>
      <c r="T127" s="12">
        <f t="shared" si="25"/>
        <v>4</v>
      </c>
      <c r="U127" s="12">
        <f t="shared" si="25"/>
        <v>6</v>
      </c>
      <c r="V127" s="12">
        <f t="shared" si="24"/>
        <v>5</v>
      </c>
      <c r="W127" s="12">
        <f t="shared" si="24"/>
        <v>5</v>
      </c>
      <c r="X127" s="12">
        <f t="shared" si="24"/>
        <v>1</v>
      </c>
      <c r="Z127" s="26" t="str">
        <f t="shared" si="23"/>
        <v>Rectangle</v>
      </c>
      <c r="AA127" s="26" t="str">
        <f t="shared" si="23"/>
        <v>Square</v>
      </c>
      <c r="AB127" s="26" t="str">
        <f t="shared" si="23"/>
        <v>Rectangle</v>
      </c>
      <c r="AC127" s="26" t="str">
        <f t="shared" si="23"/>
        <v>pentagon</v>
      </c>
      <c r="AD127" s="26" t="str">
        <f t="shared" si="23"/>
        <v>pentagon</v>
      </c>
      <c r="AE127" s="26" t="str">
        <f t="shared" si="23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25"/>
        <v>6</v>
      </c>
      <c r="T128" s="12">
        <f t="shared" si="25"/>
        <v>4</v>
      </c>
      <c r="U128" s="12">
        <f t="shared" si="25"/>
        <v>6</v>
      </c>
      <c r="V128" s="12">
        <f t="shared" si="24"/>
        <v>5</v>
      </c>
      <c r="W128" s="12">
        <f t="shared" si="24"/>
        <v>6</v>
      </c>
      <c r="X128" s="12">
        <f t="shared" si="24"/>
        <v>5</v>
      </c>
      <c r="Z128" s="26" t="str">
        <f t="shared" si="23"/>
        <v>Rectangle</v>
      </c>
      <c r="AA128" s="26" t="str">
        <f t="shared" si="23"/>
        <v>Square</v>
      </c>
      <c r="AB128" s="26" t="str">
        <f t="shared" si="23"/>
        <v>Rectangle</v>
      </c>
      <c r="AC128" s="26" t="str">
        <f t="shared" si="23"/>
        <v>pentagon</v>
      </c>
      <c r="AD128" s="26" t="str">
        <f t="shared" si="23"/>
        <v>Rectangle</v>
      </c>
      <c r="AE128" s="26" t="str">
        <f t="shared" si="23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25"/>
        <v>11</v>
      </c>
      <c r="T129" s="12">
        <f t="shared" si="25"/>
        <v>6</v>
      </c>
      <c r="U129" s="12">
        <f t="shared" si="25"/>
        <v>9</v>
      </c>
      <c r="V129" s="12">
        <f t="shared" si="24"/>
        <v>10</v>
      </c>
      <c r="W129" s="12">
        <f t="shared" si="24"/>
        <v>6</v>
      </c>
      <c r="X129" s="12">
        <f t="shared" si="24"/>
        <v>5</v>
      </c>
      <c r="Z129" s="26" t="str">
        <f t="shared" si="23"/>
        <v>Bananas</v>
      </c>
      <c r="AA129" s="26" t="str">
        <f t="shared" si="23"/>
        <v>Rectangle</v>
      </c>
      <c r="AB129" s="26" t="str">
        <f t="shared" si="23"/>
        <v>Watermelon</v>
      </c>
      <c r="AC129" s="26" t="str">
        <f t="shared" si="23"/>
        <v>Grapes</v>
      </c>
      <c r="AD129" s="26" t="str">
        <f t="shared" si="23"/>
        <v>Rectangle</v>
      </c>
      <c r="AE129" s="26" t="str">
        <f t="shared" si="23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25"/>
        <v>11</v>
      </c>
      <c r="T130" s="12">
        <f t="shared" si="25"/>
        <v>6</v>
      </c>
      <c r="U130" s="12">
        <f t="shared" si="25"/>
        <v>9</v>
      </c>
      <c r="V130" s="12">
        <f t="shared" si="24"/>
        <v>10</v>
      </c>
      <c r="W130" s="12">
        <f t="shared" si="24"/>
        <v>9</v>
      </c>
      <c r="X130" s="12">
        <f t="shared" si="24"/>
        <v>11</v>
      </c>
      <c r="Z130" s="26" t="str">
        <f t="shared" si="23"/>
        <v>Bananas</v>
      </c>
      <c r="AA130" s="26" t="str">
        <f t="shared" si="23"/>
        <v>Rectangle</v>
      </c>
      <c r="AB130" s="26" t="str">
        <f t="shared" si="23"/>
        <v>Watermelon</v>
      </c>
      <c r="AC130" s="26" t="str">
        <f t="shared" si="23"/>
        <v>Grapes</v>
      </c>
      <c r="AD130" s="26" t="str">
        <f t="shared" si="23"/>
        <v>Watermelon</v>
      </c>
      <c r="AE130" s="26" t="str">
        <f t="shared" si="23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25"/>
        <v>10</v>
      </c>
      <c r="T131" s="12">
        <f t="shared" si="25"/>
        <v>9</v>
      </c>
      <c r="U131" s="12">
        <f t="shared" si="25"/>
        <v>8</v>
      </c>
      <c r="V131" s="12">
        <f t="shared" si="24"/>
        <v>9</v>
      </c>
      <c r="W131" s="12">
        <f t="shared" si="24"/>
        <v>9</v>
      </c>
      <c r="X131" s="12">
        <f t="shared" si="24"/>
        <v>11</v>
      </c>
      <c r="Z131" s="26" t="str">
        <f t="shared" si="23"/>
        <v>Grapes</v>
      </c>
      <c r="AA131" s="26" t="str">
        <f t="shared" si="23"/>
        <v>Watermelon</v>
      </c>
      <c r="AB131" s="26" t="str">
        <f t="shared" si="23"/>
        <v>Peaches</v>
      </c>
      <c r="AC131" s="26" t="str">
        <f t="shared" si="23"/>
        <v>Watermelon</v>
      </c>
      <c r="AD131" s="26" t="str">
        <f t="shared" si="23"/>
        <v>Watermelon</v>
      </c>
      <c r="AE131" s="26" t="str">
        <f t="shared" si="23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25"/>
        <v>10</v>
      </c>
      <c r="T132" s="12">
        <f t="shared" si="25"/>
        <v>9</v>
      </c>
      <c r="U132" s="12">
        <f t="shared" si="25"/>
        <v>8</v>
      </c>
      <c r="V132" s="12">
        <f t="shared" si="24"/>
        <v>9</v>
      </c>
      <c r="W132" s="12">
        <f t="shared" si="24"/>
        <v>4</v>
      </c>
      <c r="X132" s="12">
        <f t="shared" si="24"/>
        <v>9</v>
      </c>
      <c r="Z132" s="26" t="str">
        <f t="shared" ref="Z132:AE163" si="26">VLOOKUP(L132,$A$4:$I$15,2,FALSE)</f>
        <v>Grapes</v>
      </c>
      <c r="AA132" s="26" t="str">
        <f t="shared" si="26"/>
        <v>Watermelon</v>
      </c>
      <c r="AB132" s="26" t="str">
        <f t="shared" si="26"/>
        <v>Peaches</v>
      </c>
      <c r="AC132" s="26" t="str">
        <f t="shared" si="26"/>
        <v>Watermelon</v>
      </c>
      <c r="AD132" s="26" t="str">
        <f t="shared" si="26"/>
        <v>Square</v>
      </c>
      <c r="AE132" s="26" t="str">
        <f t="shared" si="26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25"/>
        <v>6</v>
      </c>
      <c r="T133" s="12">
        <f t="shared" si="25"/>
        <v>10</v>
      </c>
      <c r="U133" s="12">
        <f t="shared" si="25"/>
        <v>11</v>
      </c>
      <c r="V133" s="12">
        <f t="shared" si="24"/>
        <v>6</v>
      </c>
      <c r="W133" s="12">
        <f t="shared" si="24"/>
        <v>4</v>
      </c>
      <c r="X133" s="12">
        <f t="shared" si="24"/>
        <v>9</v>
      </c>
      <c r="Z133" s="26" t="str">
        <f t="shared" si="26"/>
        <v>Rectangle</v>
      </c>
      <c r="AA133" s="26" t="str">
        <f t="shared" si="26"/>
        <v>Grapes</v>
      </c>
      <c r="AB133" s="26" t="str">
        <f t="shared" si="26"/>
        <v>Bananas</v>
      </c>
      <c r="AC133" s="26" t="str">
        <f t="shared" si="26"/>
        <v>Rectangle</v>
      </c>
      <c r="AD133" s="26" t="str">
        <f t="shared" si="26"/>
        <v>Square</v>
      </c>
      <c r="AE133" s="26" t="str">
        <f t="shared" si="26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25"/>
        <v>6</v>
      </c>
      <c r="T134" s="12">
        <f t="shared" si="25"/>
        <v>10</v>
      </c>
      <c r="U134" s="12">
        <f t="shared" si="25"/>
        <v>11</v>
      </c>
      <c r="V134" s="12">
        <f t="shared" si="24"/>
        <v>6</v>
      </c>
      <c r="W134" s="12">
        <f t="shared" si="24"/>
        <v>11</v>
      </c>
      <c r="X134" s="12">
        <f t="shared" si="24"/>
        <v>1</v>
      </c>
      <c r="Z134" s="26" t="str">
        <f t="shared" si="26"/>
        <v>Rectangle</v>
      </c>
      <c r="AA134" s="26" t="str">
        <f t="shared" si="26"/>
        <v>Grapes</v>
      </c>
      <c r="AB134" s="26" t="str">
        <f t="shared" si="26"/>
        <v>Bananas</v>
      </c>
      <c r="AC134" s="26" t="str">
        <f t="shared" si="26"/>
        <v>Rectangle</v>
      </c>
      <c r="AD134" s="26" t="str">
        <f t="shared" si="26"/>
        <v>Bananas</v>
      </c>
      <c r="AE134" s="26" t="str">
        <f t="shared" si="26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25"/>
        <v>7</v>
      </c>
      <c r="T135" s="12">
        <f t="shared" si="25"/>
        <v>1</v>
      </c>
      <c r="U135" s="12">
        <f t="shared" si="25"/>
        <v>9</v>
      </c>
      <c r="V135" s="12">
        <f t="shared" si="24"/>
        <v>10</v>
      </c>
      <c r="W135" s="12">
        <f t="shared" si="24"/>
        <v>11</v>
      </c>
      <c r="X135" s="12">
        <f t="shared" si="24"/>
        <v>6</v>
      </c>
      <c r="Z135" s="26" t="str">
        <f t="shared" si="26"/>
        <v>Apples</v>
      </c>
      <c r="AA135" s="26" t="str">
        <f t="shared" si="26"/>
        <v>Scatter</v>
      </c>
      <c r="AB135" s="26" t="str">
        <f t="shared" si="26"/>
        <v>Watermelon</v>
      </c>
      <c r="AC135" s="26" t="str">
        <f t="shared" si="26"/>
        <v>Grapes</v>
      </c>
      <c r="AD135" s="26" t="str">
        <f t="shared" si="26"/>
        <v>Bananas</v>
      </c>
      <c r="AE135" s="26" t="str">
        <f t="shared" si="26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25"/>
        <v>7</v>
      </c>
      <c r="T136" s="12">
        <f t="shared" si="25"/>
        <v>7</v>
      </c>
      <c r="U136" s="12">
        <f t="shared" si="25"/>
        <v>9</v>
      </c>
      <c r="V136" s="12">
        <f t="shared" si="24"/>
        <v>10</v>
      </c>
      <c r="W136" s="12">
        <f t="shared" si="24"/>
        <v>4</v>
      </c>
      <c r="X136" s="12">
        <f t="shared" si="24"/>
        <v>6</v>
      </c>
      <c r="Z136" s="26" t="str">
        <f t="shared" si="26"/>
        <v>Apples</v>
      </c>
      <c r="AA136" s="26" t="str">
        <f t="shared" si="26"/>
        <v>Apples</v>
      </c>
      <c r="AB136" s="26" t="str">
        <f t="shared" si="26"/>
        <v>Watermelon</v>
      </c>
      <c r="AC136" s="26" t="str">
        <f t="shared" si="26"/>
        <v>Grapes</v>
      </c>
      <c r="AD136" s="26" t="str">
        <f t="shared" si="26"/>
        <v>Square</v>
      </c>
      <c r="AE136" s="26" t="str">
        <f t="shared" si="26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25"/>
        <v>10</v>
      </c>
      <c r="T137" s="12">
        <f t="shared" si="25"/>
        <v>7</v>
      </c>
      <c r="U137" s="12">
        <f t="shared" si="25"/>
        <v>11</v>
      </c>
      <c r="V137" s="12">
        <f t="shared" si="24"/>
        <v>11</v>
      </c>
      <c r="W137" s="12">
        <f t="shared" si="24"/>
        <v>4</v>
      </c>
      <c r="X137" s="12">
        <f t="shared" si="24"/>
        <v>7</v>
      </c>
      <c r="Z137" s="26" t="str">
        <f t="shared" si="26"/>
        <v>Grapes</v>
      </c>
      <c r="AA137" s="26" t="str">
        <f t="shared" si="26"/>
        <v>Apples</v>
      </c>
      <c r="AB137" s="26" t="str">
        <f t="shared" si="26"/>
        <v>Bananas</v>
      </c>
      <c r="AC137" s="26" t="str">
        <f t="shared" si="26"/>
        <v>Bananas</v>
      </c>
      <c r="AD137" s="26" t="str">
        <f t="shared" si="26"/>
        <v>Square</v>
      </c>
      <c r="AE137" s="26" t="str">
        <f t="shared" si="26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25"/>
        <v>10</v>
      </c>
      <c r="T138" s="12">
        <f t="shared" si="25"/>
        <v>11</v>
      </c>
      <c r="U138" s="12">
        <f t="shared" si="25"/>
        <v>11</v>
      </c>
      <c r="V138" s="12">
        <f t="shared" si="24"/>
        <v>11</v>
      </c>
      <c r="W138" s="12">
        <f t="shared" si="24"/>
        <v>11</v>
      </c>
      <c r="X138" s="12">
        <f t="shared" si="24"/>
        <v>7</v>
      </c>
      <c r="Z138" s="26" t="str">
        <f t="shared" si="26"/>
        <v>Grapes</v>
      </c>
      <c r="AA138" s="26" t="str">
        <f t="shared" si="26"/>
        <v>Bananas</v>
      </c>
      <c r="AB138" s="26" t="str">
        <f t="shared" si="26"/>
        <v>Bananas</v>
      </c>
      <c r="AC138" s="26" t="str">
        <f t="shared" si="26"/>
        <v>Bananas</v>
      </c>
      <c r="AD138" s="26" t="str">
        <f t="shared" si="26"/>
        <v>Bananas</v>
      </c>
      <c r="AE138" s="26" t="str">
        <f t="shared" si="26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25"/>
        <v>11</v>
      </c>
      <c r="T139" s="12">
        <f t="shared" si="25"/>
        <v>11</v>
      </c>
      <c r="U139" s="12">
        <f t="shared" si="25"/>
        <v>6</v>
      </c>
      <c r="V139" s="12">
        <f t="shared" si="24"/>
        <v>8</v>
      </c>
      <c r="W139" s="12">
        <f t="shared" si="24"/>
        <v>11</v>
      </c>
      <c r="X139" s="12">
        <f t="shared" si="24"/>
        <v>9</v>
      </c>
      <c r="Z139" s="26" t="str">
        <f t="shared" si="26"/>
        <v>Bananas</v>
      </c>
      <c r="AA139" s="26" t="str">
        <f t="shared" si="26"/>
        <v>Bananas</v>
      </c>
      <c r="AB139" s="26" t="str">
        <f t="shared" si="26"/>
        <v>Rectangle</v>
      </c>
      <c r="AC139" s="26" t="str">
        <f t="shared" si="26"/>
        <v>Peaches</v>
      </c>
      <c r="AD139" s="26" t="str">
        <f t="shared" si="26"/>
        <v>Bananas</v>
      </c>
      <c r="AE139" s="26" t="str">
        <f t="shared" si="26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25"/>
        <v>11</v>
      </c>
      <c r="T140" s="12">
        <f t="shared" si="25"/>
        <v>6</v>
      </c>
      <c r="U140" s="12">
        <f t="shared" si="25"/>
        <v>6</v>
      </c>
      <c r="V140" s="12">
        <f t="shared" si="24"/>
        <v>8</v>
      </c>
      <c r="W140" s="12">
        <f t="shared" si="24"/>
        <v>4</v>
      </c>
      <c r="X140" s="12">
        <f t="shared" si="24"/>
        <v>9</v>
      </c>
      <c r="Z140" s="26" t="str">
        <f t="shared" si="26"/>
        <v>Bananas</v>
      </c>
      <c r="AA140" s="26" t="str">
        <f t="shared" si="26"/>
        <v>Rectangle</v>
      </c>
      <c r="AB140" s="26" t="str">
        <f t="shared" si="26"/>
        <v>Rectangle</v>
      </c>
      <c r="AC140" s="26" t="str">
        <f t="shared" si="26"/>
        <v>Peaches</v>
      </c>
      <c r="AD140" s="26" t="str">
        <f t="shared" si="26"/>
        <v>Square</v>
      </c>
      <c r="AE140" s="26" t="str">
        <f t="shared" si="26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25"/>
        <v>10</v>
      </c>
      <c r="T141" s="12">
        <f t="shared" si="25"/>
        <v>6</v>
      </c>
      <c r="U141" s="12">
        <f t="shared" si="25"/>
        <v>7</v>
      </c>
      <c r="V141" s="12">
        <f t="shared" si="24"/>
        <v>11</v>
      </c>
      <c r="W141" s="12">
        <f t="shared" si="24"/>
        <v>4</v>
      </c>
      <c r="X141" s="12">
        <f t="shared" si="24"/>
        <v>1</v>
      </c>
      <c r="Z141" s="26" t="str">
        <f t="shared" si="26"/>
        <v>Grapes</v>
      </c>
      <c r="AA141" s="26" t="str">
        <f t="shared" si="26"/>
        <v>Rectangle</v>
      </c>
      <c r="AB141" s="26" t="str">
        <f t="shared" si="26"/>
        <v>Apples</v>
      </c>
      <c r="AC141" s="26" t="str">
        <f t="shared" si="26"/>
        <v>Bananas</v>
      </c>
      <c r="AD141" s="26" t="str">
        <f t="shared" si="26"/>
        <v>Square</v>
      </c>
      <c r="AE141" s="26" t="str">
        <f t="shared" si="26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25"/>
        <v>10</v>
      </c>
      <c r="T142" s="12">
        <f t="shared" si="25"/>
        <v>9</v>
      </c>
      <c r="U142" s="12">
        <f t="shared" si="25"/>
        <v>7</v>
      </c>
      <c r="V142" s="12">
        <f t="shared" si="24"/>
        <v>11</v>
      </c>
      <c r="W142" s="12">
        <f t="shared" si="24"/>
        <v>9</v>
      </c>
      <c r="X142" s="12">
        <f t="shared" si="24"/>
        <v>7</v>
      </c>
      <c r="Z142" s="26" t="str">
        <f t="shared" si="26"/>
        <v>Grapes</v>
      </c>
      <c r="AA142" s="26" t="str">
        <f t="shared" si="26"/>
        <v>Watermelon</v>
      </c>
      <c r="AB142" s="26" t="str">
        <f t="shared" si="26"/>
        <v>Apples</v>
      </c>
      <c r="AC142" s="26" t="str">
        <f t="shared" si="26"/>
        <v>Bananas</v>
      </c>
      <c r="AD142" s="26" t="str">
        <f t="shared" si="26"/>
        <v>Watermelon</v>
      </c>
      <c r="AE142" s="26" t="str">
        <f t="shared" si="26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25"/>
        <v>6</v>
      </c>
      <c r="T143" s="12">
        <f t="shared" si="25"/>
        <v>9</v>
      </c>
      <c r="U143" s="12">
        <f t="shared" si="25"/>
        <v>10</v>
      </c>
      <c r="V143" s="12">
        <f t="shared" si="24"/>
        <v>5</v>
      </c>
      <c r="W143" s="12">
        <f t="shared" si="24"/>
        <v>9</v>
      </c>
      <c r="X143" s="12">
        <f t="shared" si="24"/>
        <v>7</v>
      </c>
      <c r="Z143" s="26" t="str">
        <f t="shared" si="26"/>
        <v>Rectangle</v>
      </c>
      <c r="AA143" s="26" t="str">
        <f t="shared" si="26"/>
        <v>Watermelon</v>
      </c>
      <c r="AB143" s="26" t="str">
        <f t="shared" si="26"/>
        <v>Grapes</v>
      </c>
      <c r="AC143" s="26" t="str">
        <f t="shared" si="26"/>
        <v>pentagon</v>
      </c>
      <c r="AD143" s="26" t="str">
        <f t="shared" si="26"/>
        <v>Watermelon</v>
      </c>
      <c r="AE143" s="26" t="str">
        <f t="shared" si="26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25"/>
        <v>6</v>
      </c>
      <c r="T144" s="12">
        <f t="shared" si="25"/>
        <v>4</v>
      </c>
      <c r="U144" s="12">
        <f t="shared" si="25"/>
        <v>10</v>
      </c>
      <c r="V144" s="12">
        <f t="shared" si="24"/>
        <v>5</v>
      </c>
      <c r="W144" s="12">
        <f t="shared" si="24"/>
        <v>8</v>
      </c>
      <c r="X144" s="12">
        <f t="shared" si="24"/>
        <v>10</v>
      </c>
      <c r="Z144" s="26" t="str">
        <f t="shared" si="26"/>
        <v>Rectangle</v>
      </c>
      <c r="AA144" s="26" t="str">
        <f t="shared" si="26"/>
        <v>Square</v>
      </c>
      <c r="AB144" s="26" t="str">
        <f t="shared" si="26"/>
        <v>Grapes</v>
      </c>
      <c r="AC144" s="26" t="str">
        <f t="shared" si="26"/>
        <v>pentagon</v>
      </c>
      <c r="AD144" s="26" t="str">
        <f t="shared" si="26"/>
        <v>Peaches</v>
      </c>
      <c r="AE144" s="26" t="str">
        <f t="shared" si="26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25"/>
        <v>10</v>
      </c>
      <c r="T145" s="12">
        <f t="shared" si="25"/>
        <v>4</v>
      </c>
      <c r="U145" s="12">
        <f t="shared" si="25"/>
        <v>11</v>
      </c>
      <c r="V145" s="12">
        <f t="shared" si="24"/>
        <v>10</v>
      </c>
      <c r="W145" s="12">
        <f t="shared" si="24"/>
        <v>8</v>
      </c>
      <c r="X145" s="12">
        <f t="shared" si="24"/>
        <v>10</v>
      </c>
      <c r="Z145" s="26" t="str">
        <f t="shared" si="26"/>
        <v>Grapes</v>
      </c>
      <c r="AA145" s="26" t="str">
        <f t="shared" si="26"/>
        <v>Square</v>
      </c>
      <c r="AB145" s="26" t="str">
        <f t="shared" si="26"/>
        <v>Bananas</v>
      </c>
      <c r="AC145" s="26" t="str">
        <f t="shared" si="26"/>
        <v>Grapes</v>
      </c>
      <c r="AD145" s="26" t="str">
        <f t="shared" si="26"/>
        <v>Peaches</v>
      </c>
      <c r="AE145" s="26" t="str">
        <f t="shared" si="26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25"/>
        <v>10</v>
      </c>
      <c r="T146" s="12">
        <f t="shared" si="25"/>
        <v>9</v>
      </c>
      <c r="U146" s="12">
        <f t="shared" si="25"/>
        <v>11</v>
      </c>
      <c r="V146" s="12">
        <f t="shared" si="24"/>
        <v>10</v>
      </c>
      <c r="W146" s="12">
        <f t="shared" si="24"/>
        <v>9</v>
      </c>
      <c r="X146" s="12">
        <f t="shared" si="24"/>
        <v>11</v>
      </c>
      <c r="Z146" s="26" t="str">
        <f t="shared" si="26"/>
        <v>Grapes</v>
      </c>
      <c r="AA146" s="26" t="str">
        <f t="shared" si="26"/>
        <v>Watermelon</v>
      </c>
      <c r="AB146" s="26" t="str">
        <f t="shared" si="26"/>
        <v>Bananas</v>
      </c>
      <c r="AC146" s="26" t="str">
        <f t="shared" si="26"/>
        <v>Grapes</v>
      </c>
      <c r="AD146" s="26" t="str">
        <f t="shared" si="26"/>
        <v>Watermelon</v>
      </c>
      <c r="AE146" s="26" t="str">
        <f t="shared" si="26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25"/>
        <v>9</v>
      </c>
      <c r="T147" s="12">
        <f t="shared" si="25"/>
        <v>9</v>
      </c>
      <c r="U147" s="12">
        <f t="shared" si="25"/>
        <v>8</v>
      </c>
      <c r="V147" s="12">
        <f t="shared" si="24"/>
        <v>9</v>
      </c>
      <c r="W147" s="12">
        <f t="shared" si="24"/>
        <v>9</v>
      </c>
      <c r="X147" s="12">
        <f t="shared" si="24"/>
        <v>11</v>
      </c>
      <c r="Z147" s="26" t="str">
        <f t="shared" si="26"/>
        <v>Watermelon</v>
      </c>
      <c r="AA147" s="26" t="str">
        <f t="shared" si="26"/>
        <v>Watermelon</v>
      </c>
      <c r="AB147" s="26" t="str">
        <f t="shared" si="26"/>
        <v>Peaches</v>
      </c>
      <c r="AC147" s="26" t="str">
        <f t="shared" si="26"/>
        <v>Watermelon</v>
      </c>
      <c r="AD147" s="26" t="str">
        <f t="shared" si="26"/>
        <v>Watermelon</v>
      </c>
      <c r="AE147" s="26" t="str">
        <f t="shared" si="26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25"/>
        <v>9</v>
      </c>
      <c r="T148" s="12">
        <f t="shared" si="25"/>
        <v>8</v>
      </c>
      <c r="U148" s="12">
        <f t="shared" si="25"/>
        <v>8</v>
      </c>
      <c r="V148" s="12">
        <f t="shared" si="24"/>
        <v>9</v>
      </c>
      <c r="W148" s="12">
        <f t="shared" si="24"/>
        <v>3</v>
      </c>
      <c r="X148" s="12">
        <f t="shared" si="24"/>
        <v>5</v>
      </c>
      <c r="Z148" s="26" t="str">
        <f t="shared" si="26"/>
        <v>Watermelon</v>
      </c>
      <c r="AA148" s="26" t="str">
        <f t="shared" si="26"/>
        <v>Peaches</v>
      </c>
      <c r="AB148" s="26" t="str">
        <f t="shared" si="26"/>
        <v>Peaches</v>
      </c>
      <c r="AC148" s="26" t="str">
        <f t="shared" si="26"/>
        <v>Watermelon</v>
      </c>
      <c r="AD148" s="26" t="str">
        <f t="shared" si="26"/>
        <v>Heart</v>
      </c>
      <c r="AE148" s="26" t="str">
        <f t="shared" si="26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25"/>
        <v>7</v>
      </c>
      <c r="T149" s="12">
        <f t="shared" si="25"/>
        <v>8</v>
      </c>
      <c r="U149" s="12">
        <f t="shared" si="25"/>
        <v>4</v>
      </c>
      <c r="V149" s="12">
        <f t="shared" si="24"/>
        <v>6</v>
      </c>
      <c r="W149" s="12">
        <f t="shared" si="24"/>
        <v>3</v>
      </c>
      <c r="X149" s="12">
        <f t="shared" si="24"/>
        <v>5</v>
      </c>
      <c r="Z149" s="26" t="str">
        <f t="shared" si="26"/>
        <v>Apples</v>
      </c>
      <c r="AA149" s="26" t="str">
        <f t="shared" si="26"/>
        <v>Peaches</v>
      </c>
      <c r="AB149" s="26" t="str">
        <f t="shared" si="26"/>
        <v>Square</v>
      </c>
      <c r="AC149" s="26" t="str">
        <f t="shared" si="26"/>
        <v>Rectangle</v>
      </c>
      <c r="AD149" s="26" t="str">
        <f t="shared" si="26"/>
        <v>Heart</v>
      </c>
      <c r="AE149" s="26" t="str">
        <f t="shared" si="26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25"/>
        <v>7</v>
      </c>
      <c r="T150" s="12">
        <f t="shared" si="25"/>
        <v>11</v>
      </c>
      <c r="U150" s="12">
        <f t="shared" si="25"/>
        <v>4</v>
      </c>
      <c r="V150" s="12">
        <f t="shared" si="24"/>
        <v>6</v>
      </c>
      <c r="W150" s="12">
        <f t="shared" si="24"/>
        <v>7</v>
      </c>
      <c r="X150" s="12">
        <f t="shared" si="24"/>
        <v>4</v>
      </c>
      <c r="Z150" s="26" t="str">
        <f t="shared" si="26"/>
        <v>Apples</v>
      </c>
      <c r="AA150" s="26" t="str">
        <f t="shared" si="26"/>
        <v>Bananas</v>
      </c>
      <c r="AB150" s="26" t="str">
        <f t="shared" si="26"/>
        <v>Square</v>
      </c>
      <c r="AC150" s="26" t="str">
        <f t="shared" si="26"/>
        <v>Rectangle</v>
      </c>
      <c r="AD150" s="26" t="str">
        <f t="shared" si="26"/>
        <v>Apples</v>
      </c>
      <c r="AE150" s="26" t="str">
        <f t="shared" si="26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25"/>
        <v>10</v>
      </c>
      <c r="T151" s="12">
        <f t="shared" si="25"/>
        <v>11</v>
      </c>
      <c r="U151" s="12">
        <f t="shared" si="25"/>
        <v>8</v>
      </c>
      <c r="V151" s="12">
        <f t="shared" si="24"/>
        <v>11</v>
      </c>
      <c r="W151" s="12">
        <f t="shared" si="24"/>
        <v>7</v>
      </c>
      <c r="X151" s="12">
        <f t="shared" si="24"/>
        <v>4</v>
      </c>
      <c r="Z151" s="26" t="str">
        <f t="shared" si="26"/>
        <v>Grapes</v>
      </c>
      <c r="AA151" s="26" t="str">
        <f t="shared" si="26"/>
        <v>Bananas</v>
      </c>
      <c r="AB151" s="26" t="str">
        <f t="shared" si="26"/>
        <v>Peaches</v>
      </c>
      <c r="AC151" s="26" t="str">
        <f t="shared" si="26"/>
        <v>Bananas</v>
      </c>
      <c r="AD151" s="26" t="str">
        <f t="shared" si="26"/>
        <v>Apples</v>
      </c>
      <c r="AE151" s="26" t="str">
        <f t="shared" si="26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25"/>
        <v>10</v>
      </c>
      <c r="T152" s="12">
        <f t="shared" si="25"/>
        <v>8</v>
      </c>
      <c r="U152" s="12">
        <f t="shared" si="25"/>
        <v>8</v>
      </c>
      <c r="V152" s="12">
        <f t="shared" si="24"/>
        <v>11</v>
      </c>
      <c r="W152" s="12">
        <f t="shared" si="24"/>
        <v>9</v>
      </c>
      <c r="X152" s="12">
        <f t="shared" si="24"/>
        <v>8</v>
      </c>
      <c r="Z152" s="26" t="str">
        <f t="shared" si="26"/>
        <v>Grapes</v>
      </c>
      <c r="AA152" s="26" t="str">
        <f t="shared" si="26"/>
        <v>Peaches</v>
      </c>
      <c r="AB152" s="26" t="str">
        <f t="shared" si="26"/>
        <v>Peaches</v>
      </c>
      <c r="AC152" s="26" t="str">
        <f t="shared" si="26"/>
        <v>Bananas</v>
      </c>
      <c r="AD152" s="26" t="str">
        <f t="shared" si="26"/>
        <v>Watermelon</v>
      </c>
      <c r="AE152" s="26" t="str">
        <f t="shared" si="26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25"/>
        <v>5</v>
      </c>
      <c r="T153" s="12">
        <f t="shared" si="25"/>
        <v>8</v>
      </c>
      <c r="U153" s="12">
        <f t="shared" si="25"/>
        <v>6</v>
      </c>
      <c r="V153" s="12">
        <f t="shared" si="24"/>
        <v>4</v>
      </c>
      <c r="W153" s="12">
        <f t="shared" si="24"/>
        <v>9</v>
      </c>
      <c r="X153" s="12">
        <f t="shared" si="24"/>
        <v>8</v>
      </c>
      <c r="Z153" s="26" t="str">
        <f t="shared" si="26"/>
        <v>pentagon</v>
      </c>
      <c r="AA153" s="26" t="str">
        <f t="shared" si="26"/>
        <v>Peaches</v>
      </c>
      <c r="AB153" s="26" t="str">
        <f t="shared" si="26"/>
        <v>Rectangle</v>
      </c>
      <c r="AC153" s="26" t="str">
        <f t="shared" si="26"/>
        <v>Square</v>
      </c>
      <c r="AD153" s="26" t="str">
        <f t="shared" si="26"/>
        <v>Watermelon</v>
      </c>
      <c r="AE153" s="26" t="str">
        <f t="shared" si="26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25"/>
        <v>5</v>
      </c>
      <c r="T154" s="12">
        <f t="shared" si="25"/>
        <v>10</v>
      </c>
      <c r="U154" s="12">
        <f t="shared" si="25"/>
        <v>6</v>
      </c>
      <c r="V154" s="12">
        <f t="shared" si="24"/>
        <v>4</v>
      </c>
      <c r="W154" s="12">
        <f t="shared" si="24"/>
        <v>5</v>
      </c>
      <c r="X154" s="12">
        <f t="shared" si="24"/>
        <v>7</v>
      </c>
      <c r="Z154" s="26" t="str">
        <f t="shared" si="26"/>
        <v>pentagon</v>
      </c>
      <c r="AA154" s="26" t="str">
        <f t="shared" si="26"/>
        <v>Grapes</v>
      </c>
      <c r="AB154" s="26" t="str">
        <f t="shared" si="26"/>
        <v>Rectangle</v>
      </c>
      <c r="AC154" s="26" t="str">
        <f t="shared" si="26"/>
        <v>Square</v>
      </c>
      <c r="AD154" s="26" t="str">
        <f t="shared" si="26"/>
        <v>pentagon</v>
      </c>
      <c r="AE154" s="26" t="str">
        <f t="shared" si="26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25"/>
        <v>6</v>
      </c>
      <c r="T155" s="12">
        <f t="shared" si="25"/>
        <v>10</v>
      </c>
      <c r="U155" s="12">
        <f t="shared" si="25"/>
        <v>10</v>
      </c>
      <c r="V155" s="12">
        <f t="shared" si="24"/>
        <v>1</v>
      </c>
      <c r="W155" s="12">
        <f t="shared" si="24"/>
        <v>5</v>
      </c>
      <c r="X155" s="12">
        <f t="shared" si="24"/>
        <v>7</v>
      </c>
      <c r="Z155" s="26" t="str">
        <f t="shared" si="26"/>
        <v>Rectangle</v>
      </c>
      <c r="AA155" s="26" t="str">
        <f t="shared" si="26"/>
        <v>Grapes</v>
      </c>
      <c r="AB155" s="26" t="str">
        <f t="shared" si="26"/>
        <v>Grapes</v>
      </c>
      <c r="AC155" s="26" t="str">
        <f t="shared" si="26"/>
        <v>Scatter</v>
      </c>
      <c r="AD155" s="26" t="str">
        <f t="shared" si="26"/>
        <v>pentagon</v>
      </c>
      <c r="AE155" s="26" t="str">
        <f t="shared" si="26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25"/>
        <v>6</v>
      </c>
      <c r="T156" s="12">
        <f t="shared" si="25"/>
        <v>8</v>
      </c>
      <c r="U156" s="12">
        <f t="shared" si="25"/>
        <v>10</v>
      </c>
      <c r="V156" s="12">
        <f t="shared" si="24"/>
        <v>3</v>
      </c>
      <c r="W156" s="12">
        <f t="shared" si="24"/>
        <v>10</v>
      </c>
      <c r="X156" s="12">
        <f t="shared" si="24"/>
        <v>10</v>
      </c>
      <c r="Z156" s="26" t="str">
        <f t="shared" si="26"/>
        <v>Rectangle</v>
      </c>
      <c r="AA156" s="26" t="str">
        <f t="shared" si="26"/>
        <v>Peaches</v>
      </c>
      <c r="AB156" s="26" t="str">
        <f t="shared" si="26"/>
        <v>Grapes</v>
      </c>
      <c r="AC156" s="26" t="str">
        <f t="shared" si="26"/>
        <v>Heart</v>
      </c>
      <c r="AD156" s="26" t="str">
        <f t="shared" si="26"/>
        <v>Grapes</v>
      </c>
      <c r="AE156" s="26" t="str">
        <f t="shared" si="26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25"/>
        <v>10</v>
      </c>
      <c r="T157" s="12">
        <f t="shared" si="25"/>
        <v>8</v>
      </c>
      <c r="U157" s="12">
        <f t="shared" si="25"/>
        <v>8</v>
      </c>
      <c r="V157" s="12">
        <f t="shared" si="24"/>
        <v>3</v>
      </c>
      <c r="W157" s="12">
        <f t="shared" si="24"/>
        <v>10</v>
      </c>
      <c r="X157" s="12">
        <f t="shared" si="24"/>
        <v>10</v>
      </c>
      <c r="Z157" s="26" t="str">
        <f t="shared" si="26"/>
        <v>Grapes</v>
      </c>
      <c r="AA157" s="26" t="str">
        <f t="shared" si="26"/>
        <v>Peaches</v>
      </c>
      <c r="AB157" s="26" t="str">
        <f t="shared" si="26"/>
        <v>Peaches</v>
      </c>
      <c r="AC157" s="26" t="str">
        <f t="shared" si="26"/>
        <v>Heart</v>
      </c>
      <c r="AD157" s="26" t="str">
        <f t="shared" si="26"/>
        <v>Grapes</v>
      </c>
      <c r="AE157" s="26" t="str">
        <f t="shared" si="26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25"/>
        <v>10</v>
      </c>
      <c r="T158" s="12">
        <f t="shared" si="25"/>
        <v>11</v>
      </c>
      <c r="U158" s="12">
        <f t="shared" si="25"/>
        <v>8</v>
      </c>
      <c r="V158" s="12">
        <f t="shared" si="24"/>
        <v>10</v>
      </c>
      <c r="W158" s="12">
        <f t="shared" si="24"/>
        <v>9</v>
      </c>
      <c r="X158" s="12">
        <f t="shared" si="24"/>
        <v>9</v>
      </c>
      <c r="Z158" s="26" t="str">
        <f t="shared" si="26"/>
        <v>Grapes</v>
      </c>
      <c r="AA158" s="26" t="str">
        <f t="shared" si="26"/>
        <v>Bananas</v>
      </c>
      <c r="AB158" s="26" t="str">
        <f t="shared" si="26"/>
        <v>Peaches</v>
      </c>
      <c r="AC158" s="26" t="str">
        <f t="shared" si="26"/>
        <v>Grapes</v>
      </c>
      <c r="AD158" s="26" t="str">
        <f t="shared" si="26"/>
        <v>Watermelon</v>
      </c>
      <c r="AE158" s="26" t="str">
        <f t="shared" si="26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25"/>
        <v>7</v>
      </c>
      <c r="T159" s="12">
        <f t="shared" si="25"/>
        <v>11</v>
      </c>
      <c r="U159" s="12">
        <f t="shared" si="25"/>
        <v>4</v>
      </c>
      <c r="V159" s="12">
        <f t="shared" si="24"/>
        <v>10</v>
      </c>
      <c r="W159" s="12">
        <f t="shared" si="24"/>
        <v>9</v>
      </c>
      <c r="X159" s="12">
        <f t="shared" si="24"/>
        <v>9</v>
      </c>
      <c r="Z159" s="26" t="str">
        <f t="shared" si="26"/>
        <v>Apples</v>
      </c>
      <c r="AA159" s="26" t="str">
        <f t="shared" si="26"/>
        <v>Bananas</v>
      </c>
      <c r="AB159" s="26" t="str">
        <f t="shared" si="26"/>
        <v>Square</v>
      </c>
      <c r="AC159" s="26" t="str">
        <f t="shared" si="26"/>
        <v>Grapes</v>
      </c>
      <c r="AD159" s="26" t="str">
        <f t="shared" si="26"/>
        <v>Watermelon</v>
      </c>
      <c r="AE159" s="26" t="str">
        <f t="shared" si="26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25"/>
        <v>7</v>
      </c>
      <c r="T160" s="12">
        <f t="shared" si="25"/>
        <v>9</v>
      </c>
      <c r="U160" s="12">
        <f t="shared" si="25"/>
        <v>4</v>
      </c>
      <c r="V160" s="12">
        <f t="shared" si="24"/>
        <v>5</v>
      </c>
      <c r="W160" s="12">
        <f t="shared" si="24"/>
        <v>5</v>
      </c>
      <c r="X160" s="12">
        <f t="shared" si="24"/>
        <v>8</v>
      </c>
      <c r="Z160" s="26" t="str">
        <f t="shared" si="26"/>
        <v>Apples</v>
      </c>
      <c r="AA160" s="26" t="str">
        <f t="shared" si="26"/>
        <v>Watermelon</v>
      </c>
      <c r="AB160" s="26" t="str">
        <f t="shared" si="26"/>
        <v>Square</v>
      </c>
      <c r="AC160" s="26" t="str">
        <f t="shared" si="26"/>
        <v>pentagon</v>
      </c>
      <c r="AD160" s="26" t="str">
        <f t="shared" si="26"/>
        <v>pentagon</v>
      </c>
      <c r="AE160" s="26" t="str">
        <f t="shared" si="26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25"/>
        <v>11</v>
      </c>
      <c r="T161" s="12">
        <f t="shared" si="25"/>
        <v>9</v>
      </c>
      <c r="U161" s="12">
        <f t="shared" si="25"/>
        <v>8</v>
      </c>
      <c r="V161" s="12">
        <f t="shared" si="24"/>
        <v>5</v>
      </c>
      <c r="W161" s="12">
        <f t="shared" si="24"/>
        <v>5</v>
      </c>
      <c r="X161" s="12">
        <f t="shared" si="24"/>
        <v>8</v>
      </c>
      <c r="Z161" s="26" t="str">
        <f t="shared" si="26"/>
        <v>Bananas</v>
      </c>
      <c r="AA161" s="26" t="str">
        <f t="shared" si="26"/>
        <v>Watermelon</v>
      </c>
      <c r="AB161" s="26" t="str">
        <f t="shared" si="26"/>
        <v>Peaches</v>
      </c>
      <c r="AC161" s="26" t="str">
        <f t="shared" si="26"/>
        <v>pentagon</v>
      </c>
      <c r="AD161" s="26" t="str">
        <f t="shared" si="26"/>
        <v>pentagon</v>
      </c>
      <c r="AE161" s="26" t="str">
        <f t="shared" si="26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25"/>
        <v>11</v>
      </c>
      <c r="T162" s="12">
        <f t="shared" si="25"/>
        <v>11</v>
      </c>
      <c r="U162" s="12">
        <f t="shared" si="25"/>
        <v>8</v>
      </c>
      <c r="V162" s="12">
        <f t="shared" si="24"/>
        <v>7</v>
      </c>
      <c r="W162" s="12">
        <f t="shared" si="24"/>
        <v>6</v>
      </c>
      <c r="X162" s="12">
        <f t="shared" si="24"/>
        <v>9</v>
      </c>
      <c r="Z162" s="26" t="str">
        <f t="shared" si="26"/>
        <v>Bananas</v>
      </c>
      <c r="AA162" s="26" t="str">
        <f t="shared" si="26"/>
        <v>Bananas</v>
      </c>
      <c r="AB162" s="26" t="str">
        <f t="shared" si="26"/>
        <v>Peaches</v>
      </c>
      <c r="AC162" s="26" t="str">
        <f t="shared" si="26"/>
        <v>Apples</v>
      </c>
      <c r="AD162" s="26" t="str">
        <f t="shared" si="26"/>
        <v>Rectangle</v>
      </c>
      <c r="AE162" s="26" t="str">
        <f t="shared" si="26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25"/>
        <v>8</v>
      </c>
      <c r="T163" s="12">
        <f t="shared" si="25"/>
        <v>11</v>
      </c>
      <c r="U163" s="12">
        <f t="shared" si="25"/>
        <v>10</v>
      </c>
      <c r="V163" s="12">
        <f t="shared" si="24"/>
        <v>7</v>
      </c>
      <c r="W163" s="12">
        <f t="shared" si="24"/>
        <v>6</v>
      </c>
      <c r="X163" s="12">
        <f t="shared" si="24"/>
        <v>9</v>
      </c>
      <c r="Z163" s="26" t="str">
        <f t="shared" si="26"/>
        <v>Peaches</v>
      </c>
      <c r="AA163" s="26" t="str">
        <f t="shared" si="26"/>
        <v>Bananas</v>
      </c>
      <c r="AB163" s="26" t="str">
        <f t="shared" si="26"/>
        <v>Grapes</v>
      </c>
      <c r="AC163" s="26" t="str">
        <f t="shared" si="26"/>
        <v>Apples</v>
      </c>
      <c r="AD163" s="26" t="str">
        <f t="shared" si="26"/>
        <v>Rectangle</v>
      </c>
      <c r="AE163" s="26" t="str">
        <f t="shared" si="26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25"/>
        <v>8</v>
      </c>
      <c r="T164" s="12">
        <f t="shared" si="25"/>
        <v>1</v>
      </c>
      <c r="U164" s="12">
        <f t="shared" si="25"/>
        <v>10</v>
      </c>
      <c r="V164" s="12">
        <f t="shared" si="24"/>
        <v>3</v>
      </c>
      <c r="W164" s="12">
        <f t="shared" si="24"/>
        <v>10</v>
      </c>
      <c r="X164" s="12">
        <f t="shared" si="24"/>
        <v>6</v>
      </c>
      <c r="Z164" s="26" t="str">
        <f t="shared" ref="Z164:AE195" si="27">VLOOKUP(L164,$A$4:$I$15,2,FALSE)</f>
        <v>Peaches</v>
      </c>
      <c r="AA164" s="26" t="str">
        <f t="shared" si="27"/>
        <v>Scatter</v>
      </c>
      <c r="AB164" s="26" t="str">
        <f t="shared" si="27"/>
        <v>Grapes</v>
      </c>
      <c r="AC164" s="26" t="str">
        <f t="shared" si="27"/>
        <v>Heart</v>
      </c>
      <c r="AD164" s="26" t="str">
        <f t="shared" si="27"/>
        <v>Grapes</v>
      </c>
      <c r="AE164" s="26" t="str">
        <f t="shared" si="27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25"/>
        <v>10</v>
      </c>
      <c r="T165" s="12">
        <f t="shared" si="25"/>
        <v>6</v>
      </c>
      <c r="U165" s="12">
        <f t="shared" si="25"/>
        <v>1</v>
      </c>
      <c r="V165" s="12">
        <f t="shared" si="24"/>
        <v>3</v>
      </c>
      <c r="W165" s="12">
        <f t="shared" si="24"/>
        <v>10</v>
      </c>
      <c r="X165" s="12">
        <f t="shared" si="24"/>
        <v>6</v>
      </c>
      <c r="Z165" s="26" t="str">
        <f t="shared" si="27"/>
        <v>Grapes</v>
      </c>
      <c r="AA165" s="26" t="str">
        <f t="shared" si="27"/>
        <v>Rectangle</v>
      </c>
      <c r="AB165" s="26" t="str">
        <f t="shared" si="27"/>
        <v>Scatter</v>
      </c>
      <c r="AC165" s="26" t="str">
        <f t="shared" si="27"/>
        <v>Heart</v>
      </c>
      <c r="AD165" s="26" t="str">
        <f t="shared" si="27"/>
        <v>Grapes</v>
      </c>
      <c r="AE165" s="26" t="str">
        <f t="shared" si="27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25"/>
        <v>10</v>
      </c>
      <c r="T166" s="12">
        <f t="shared" si="25"/>
        <v>6</v>
      </c>
      <c r="U166" s="12">
        <f t="shared" si="25"/>
        <v>4</v>
      </c>
      <c r="V166" s="12">
        <f t="shared" si="25"/>
        <v>5</v>
      </c>
      <c r="W166" s="12">
        <f t="shared" si="25"/>
        <v>11</v>
      </c>
      <c r="X166" s="12">
        <f t="shared" si="25"/>
        <v>10</v>
      </c>
      <c r="Z166" s="26" t="str">
        <f t="shared" si="27"/>
        <v>Grapes</v>
      </c>
      <c r="AA166" s="26" t="str">
        <f t="shared" si="27"/>
        <v>Rectangle</v>
      </c>
      <c r="AB166" s="26" t="str">
        <f t="shared" si="27"/>
        <v>Square</v>
      </c>
      <c r="AC166" s="26" t="str">
        <f t="shared" si="27"/>
        <v>pentagon</v>
      </c>
      <c r="AD166" s="26" t="str">
        <f t="shared" si="27"/>
        <v>Bananas</v>
      </c>
      <c r="AE166" s="26" t="str">
        <f t="shared" si="27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ref="S167:X197" si="28">VLOOKUP(L167,$A$4:$I$15,9,FALSE)</f>
        <v>9</v>
      </c>
      <c r="T167" s="12">
        <f t="shared" si="28"/>
        <v>10</v>
      </c>
      <c r="U167" s="12">
        <f t="shared" si="28"/>
        <v>4</v>
      </c>
      <c r="V167" s="12">
        <f t="shared" si="28"/>
        <v>5</v>
      </c>
      <c r="W167" s="12">
        <f t="shared" si="28"/>
        <v>11</v>
      </c>
      <c r="X167" s="12">
        <f t="shared" si="28"/>
        <v>10</v>
      </c>
      <c r="Z167" s="26" t="str">
        <f t="shared" si="27"/>
        <v>Watermelon</v>
      </c>
      <c r="AA167" s="26" t="str">
        <f t="shared" si="27"/>
        <v>Grapes</v>
      </c>
      <c r="AB167" s="26" t="str">
        <f t="shared" si="27"/>
        <v>Square</v>
      </c>
      <c r="AC167" s="26" t="str">
        <f t="shared" si="27"/>
        <v>pentagon</v>
      </c>
      <c r="AD167" s="26" t="str">
        <f t="shared" si="27"/>
        <v>Bananas</v>
      </c>
      <c r="AE167" s="26" t="str">
        <f t="shared" si="27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si="28"/>
        <v>9</v>
      </c>
      <c r="T168" s="12">
        <f t="shared" si="28"/>
        <v>10</v>
      </c>
      <c r="U168" s="12">
        <f t="shared" si="28"/>
        <v>9</v>
      </c>
      <c r="V168" s="12">
        <f t="shared" si="28"/>
        <v>7</v>
      </c>
      <c r="W168" s="12">
        <f t="shared" si="28"/>
        <v>8</v>
      </c>
      <c r="X168" s="12">
        <f t="shared" si="28"/>
        <v>7</v>
      </c>
      <c r="Z168" s="26" t="str">
        <f t="shared" si="27"/>
        <v>Watermelon</v>
      </c>
      <c r="AA168" s="26" t="str">
        <f t="shared" si="27"/>
        <v>Grapes</v>
      </c>
      <c r="AB168" s="26" t="str">
        <f t="shared" si="27"/>
        <v>Watermelon</v>
      </c>
      <c r="AC168" s="26" t="str">
        <f t="shared" si="27"/>
        <v>Apples</v>
      </c>
      <c r="AD168" s="26" t="str">
        <f t="shared" si="27"/>
        <v>Peaches</v>
      </c>
      <c r="AE168" s="26" t="str">
        <f t="shared" si="27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28"/>
        <v>4</v>
      </c>
      <c r="T169" s="12">
        <f t="shared" si="28"/>
        <v>6</v>
      </c>
      <c r="U169" s="12">
        <f t="shared" si="28"/>
        <v>9</v>
      </c>
      <c r="V169" s="12">
        <f t="shared" si="28"/>
        <v>7</v>
      </c>
      <c r="W169" s="12">
        <f t="shared" si="28"/>
        <v>8</v>
      </c>
      <c r="X169" s="12">
        <f t="shared" si="28"/>
        <v>7</v>
      </c>
      <c r="Z169" s="26" t="str">
        <f t="shared" si="27"/>
        <v>Square</v>
      </c>
      <c r="AA169" s="26" t="str">
        <f t="shared" si="27"/>
        <v>Rectangle</v>
      </c>
      <c r="AB169" s="26" t="str">
        <f t="shared" si="27"/>
        <v>Watermelon</v>
      </c>
      <c r="AC169" s="26" t="str">
        <f t="shared" si="27"/>
        <v>Apples</v>
      </c>
      <c r="AD169" s="26" t="str">
        <f t="shared" si="27"/>
        <v>Peaches</v>
      </c>
      <c r="AE169" s="26" t="str">
        <f t="shared" si="27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28"/>
        <v>4</v>
      </c>
      <c r="T170" s="12">
        <f t="shared" si="28"/>
        <v>6</v>
      </c>
      <c r="U170" s="12">
        <f t="shared" si="28"/>
        <v>7</v>
      </c>
      <c r="V170" s="12">
        <f t="shared" si="28"/>
        <v>10</v>
      </c>
      <c r="W170" s="12">
        <f t="shared" si="28"/>
        <v>9</v>
      </c>
      <c r="X170" s="12">
        <f t="shared" si="28"/>
        <v>6</v>
      </c>
      <c r="Z170" s="26" t="str">
        <f t="shared" si="27"/>
        <v>Square</v>
      </c>
      <c r="AA170" s="26" t="str">
        <f t="shared" si="27"/>
        <v>Rectangle</v>
      </c>
      <c r="AB170" s="26" t="str">
        <f t="shared" si="27"/>
        <v>Apples</v>
      </c>
      <c r="AC170" s="26" t="str">
        <f t="shared" si="27"/>
        <v>Grapes</v>
      </c>
      <c r="AD170" s="26" t="str">
        <f t="shared" si="27"/>
        <v>Watermelon</v>
      </c>
      <c r="AE170" s="26" t="str">
        <f t="shared" si="27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28"/>
        <v>9</v>
      </c>
      <c r="T171" s="12">
        <f t="shared" si="28"/>
        <v>11</v>
      </c>
      <c r="U171" s="12">
        <f t="shared" si="28"/>
        <v>7</v>
      </c>
      <c r="V171" s="12">
        <f t="shared" si="28"/>
        <v>10</v>
      </c>
      <c r="W171" s="12">
        <f t="shared" si="28"/>
        <v>9</v>
      </c>
      <c r="X171" s="12">
        <f t="shared" si="28"/>
        <v>6</v>
      </c>
      <c r="Z171" s="26" t="str">
        <f t="shared" si="27"/>
        <v>Watermelon</v>
      </c>
      <c r="AA171" s="26" t="str">
        <f t="shared" si="27"/>
        <v>Bananas</v>
      </c>
      <c r="AB171" s="26" t="str">
        <f t="shared" si="27"/>
        <v>Apples</v>
      </c>
      <c r="AC171" s="26" t="str">
        <f t="shared" si="27"/>
        <v>Grapes</v>
      </c>
      <c r="AD171" s="26" t="str">
        <f t="shared" si="27"/>
        <v>Watermelon</v>
      </c>
      <c r="AE171" s="26" t="str">
        <f t="shared" si="27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28"/>
        <v>9</v>
      </c>
      <c r="T172" s="12">
        <f t="shared" si="28"/>
        <v>11</v>
      </c>
      <c r="U172" s="12">
        <f t="shared" si="28"/>
        <v>9</v>
      </c>
      <c r="V172" s="12">
        <f t="shared" si="28"/>
        <v>5</v>
      </c>
      <c r="W172" s="12">
        <f t="shared" si="28"/>
        <v>10</v>
      </c>
      <c r="X172" s="12">
        <f t="shared" si="28"/>
        <v>11</v>
      </c>
      <c r="Z172" s="26" t="str">
        <f t="shared" si="27"/>
        <v>Watermelon</v>
      </c>
      <c r="AA172" s="26" t="str">
        <f t="shared" si="27"/>
        <v>Bananas</v>
      </c>
      <c r="AB172" s="26" t="str">
        <f t="shared" si="27"/>
        <v>Watermelon</v>
      </c>
      <c r="AC172" s="26" t="str">
        <f t="shared" si="27"/>
        <v>pentagon</v>
      </c>
      <c r="AD172" s="26" t="str">
        <f t="shared" si="27"/>
        <v>Grapes</v>
      </c>
      <c r="AE172" s="26" t="str">
        <f t="shared" si="27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28"/>
        <v>11</v>
      </c>
      <c r="T173" s="12">
        <f t="shared" si="28"/>
        <v>9</v>
      </c>
      <c r="U173" s="12">
        <f t="shared" si="28"/>
        <v>9</v>
      </c>
      <c r="V173" s="12">
        <f t="shared" si="28"/>
        <v>5</v>
      </c>
      <c r="W173" s="12">
        <f t="shared" si="28"/>
        <v>10</v>
      </c>
      <c r="X173" s="12">
        <f t="shared" si="28"/>
        <v>11</v>
      </c>
      <c r="Z173" s="26" t="str">
        <f t="shared" si="27"/>
        <v>Bananas</v>
      </c>
      <c r="AA173" s="26" t="str">
        <f t="shared" si="27"/>
        <v>Watermelon</v>
      </c>
      <c r="AB173" s="26" t="str">
        <f t="shared" si="27"/>
        <v>Watermelon</v>
      </c>
      <c r="AC173" s="26" t="str">
        <f t="shared" si="27"/>
        <v>pentagon</v>
      </c>
      <c r="AD173" s="26" t="str">
        <f t="shared" si="27"/>
        <v>Grapes</v>
      </c>
      <c r="AE173" s="26" t="str">
        <f t="shared" si="27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28"/>
        <v>11</v>
      </c>
      <c r="T174" s="12">
        <f t="shared" si="28"/>
        <v>9</v>
      </c>
      <c r="U174" s="12">
        <f t="shared" si="28"/>
        <v>4</v>
      </c>
      <c r="V174" s="12">
        <f t="shared" si="28"/>
        <v>10</v>
      </c>
      <c r="W174" s="12">
        <f t="shared" si="28"/>
        <v>9</v>
      </c>
      <c r="X174" s="12">
        <f t="shared" si="28"/>
        <v>4</v>
      </c>
      <c r="Z174" s="26" t="str">
        <f t="shared" si="27"/>
        <v>Bananas</v>
      </c>
      <c r="AA174" s="26" t="str">
        <f t="shared" si="27"/>
        <v>Watermelon</v>
      </c>
      <c r="AB174" s="26" t="str">
        <f t="shared" si="27"/>
        <v>Square</v>
      </c>
      <c r="AC174" s="26" t="str">
        <f t="shared" si="27"/>
        <v>Grapes</v>
      </c>
      <c r="AD174" s="26" t="str">
        <f t="shared" si="27"/>
        <v>Watermelon</v>
      </c>
      <c r="AE174" s="26" t="str">
        <f t="shared" si="27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28"/>
        <v>5</v>
      </c>
      <c r="T175" s="12">
        <f t="shared" si="28"/>
        <v>11</v>
      </c>
      <c r="U175" s="12">
        <f t="shared" si="28"/>
        <v>4</v>
      </c>
      <c r="V175" s="12">
        <f t="shared" si="28"/>
        <v>10</v>
      </c>
      <c r="W175" s="12">
        <f t="shared" si="28"/>
        <v>9</v>
      </c>
      <c r="X175" s="12">
        <f t="shared" si="28"/>
        <v>4</v>
      </c>
      <c r="Z175" s="26" t="str">
        <f t="shared" si="27"/>
        <v>pentagon</v>
      </c>
      <c r="AA175" s="26" t="str">
        <f t="shared" si="27"/>
        <v>Bananas</v>
      </c>
      <c r="AB175" s="26" t="str">
        <f t="shared" si="27"/>
        <v>Square</v>
      </c>
      <c r="AC175" s="26" t="str">
        <f t="shared" si="27"/>
        <v>Grapes</v>
      </c>
      <c r="AD175" s="26" t="str">
        <f t="shared" si="27"/>
        <v>Watermelon</v>
      </c>
      <c r="AE175" s="26" t="str">
        <f t="shared" si="27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28"/>
        <v>5</v>
      </c>
      <c r="T176" s="12">
        <f t="shared" si="28"/>
        <v>11</v>
      </c>
      <c r="U176" s="12">
        <f t="shared" si="28"/>
        <v>9</v>
      </c>
      <c r="V176" s="12">
        <f t="shared" si="28"/>
        <v>11</v>
      </c>
      <c r="W176" s="12">
        <f t="shared" si="28"/>
        <v>7</v>
      </c>
      <c r="X176" s="12">
        <f t="shared" si="28"/>
        <v>9</v>
      </c>
      <c r="Z176" s="26" t="str">
        <f t="shared" si="27"/>
        <v>pentagon</v>
      </c>
      <c r="AA176" s="26" t="str">
        <f t="shared" si="27"/>
        <v>Bananas</v>
      </c>
      <c r="AB176" s="26" t="str">
        <f t="shared" si="27"/>
        <v>Watermelon</v>
      </c>
      <c r="AC176" s="26" t="str">
        <f t="shared" si="27"/>
        <v>Bananas</v>
      </c>
      <c r="AD176" s="26" t="str">
        <f t="shared" si="27"/>
        <v>Apples</v>
      </c>
      <c r="AE176" s="26" t="str">
        <f t="shared" si="27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28"/>
        <v>1</v>
      </c>
      <c r="T177" s="12">
        <f t="shared" si="28"/>
        <v>3</v>
      </c>
      <c r="U177" s="12">
        <f t="shared" si="28"/>
        <v>9</v>
      </c>
      <c r="V177" s="12">
        <f t="shared" si="28"/>
        <v>11</v>
      </c>
      <c r="W177" s="12">
        <f t="shared" si="28"/>
        <v>7</v>
      </c>
      <c r="X177" s="12">
        <f t="shared" si="28"/>
        <v>9</v>
      </c>
      <c r="Z177" s="26" t="str">
        <f t="shared" si="27"/>
        <v>Scatter</v>
      </c>
      <c r="AA177" s="26" t="str">
        <f t="shared" si="27"/>
        <v>Heart</v>
      </c>
      <c r="AB177" s="26" t="str">
        <f t="shared" si="27"/>
        <v>Watermelon</v>
      </c>
      <c r="AC177" s="26" t="str">
        <f t="shared" si="27"/>
        <v>Bananas</v>
      </c>
      <c r="AD177" s="26" t="str">
        <f t="shared" si="27"/>
        <v>Apples</v>
      </c>
      <c r="AE177" s="26" t="str">
        <f t="shared" si="27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28"/>
        <v>11</v>
      </c>
      <c r="T178" s="12">
        <f t="shared" si="28"/>
        <v>3</v>
      </c>
      <c r="U178" s="12">
        <f t="shared" si="28"/>
        <v>7</v>
      </c>
      <c r="V178" s="12">
        <f t="shared" si="28"/>
        <v>8</v>
      </c>
      <c r="W178" s="12">
        <f t="shared" si="28"/>
        <v>10</v>
      </c>
      <c r="X178" s="12">
        <f t="shared" si="28"/>
        <v>7</v>
      </c>
      <c r="Z178" s="26" t="str">
        <f t="shared" si="27"/>
        <v>Bananas</v>
      </c>
      <c r="AA178" s="26" t="str">
        <f t="shared" si="27"/>
        <v>Heart</v>
      </c>
      <c r="AB178" s="26" t="str">
        <f t="shared" si="27"/>
        <v>Apples</v>
      </c>
      <c r="AC178" s="26" t="str">
        <f t="shared" si="27"/>
        <v>Peaches</v>
      </c>
      <c r="AD178" s="26" t="str">
        <f t="shared" si="27"/>
        <v>Grapes</v>
      </c>
      <c r="AE178" s="26" t="str">
        <f t="shared" si="27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28"/>
        <v>11</v>
      </c>
      <c r="T179" s="12">
        <f t="shared" si="28"/>
        <v>8</v>
      </c>
      <c r="U179" s="12">
        <f t="shared" si="28"/>
        <v>7</v>
      </c>
      <c r="V179" s="12">
        <f t="shared" si="28"/>
        <v>8</v>
      </c>
      <c r="W179" s="12">
        <f t="shared" si="28"/>
        <v>10</v>
      </c>
      <c r="X179" s="12">
        <f t="shared" si="28"/>
        <v>7</v>
      </c>
      <c r="Z179" s="26" t="str">
        <f t="shared" si="27"/>
        <v>Bananas</v>
      </c>
      <c r="AA179" s="26" t="str">
        <f t="shared" si="27"/>
        <v>Peaches</v>
      </c>
      <c r="AB179" s="26" t="str">
        <f t="shared" si="27"/>
        <v>Apples</v>
      </c>
      <c r="AC179" s="26" t="str">
        <f t="shared" si="27"/>
        <v>Peaches</v>
      </c>
      <c r="AD179" s="26" t="str">
        <f t="shared" si="27"/>
        <v>Grapes</v>
      </c>
      <c r="AE179" s="26" t="str">
        <f t="shared" si="27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8"/>
        <v>9</v>
      </c>
      <c r="T180" s="12">
        <f t="shared" si="28"/>
        <v>8</v>
      </c>
      <c r="U180" s="12">
        <f t="shared" si="28"/>
        <v>10</v>
      </c>
      <c r="V180" s="12">
        <f t="shared" si="28"/>
        <v>6</v>
      </c>
      <c r="W180" s="12">
        <f t="shared" si="28"/>
        <v>4</v>
      </c>
      <c r="X180" s="12">
        <f t="shared" si="28"/>
        <v>11</v>
      </c>
      <c r="Z180" s="26" t="str">
        <f t="shared" si="27"/>
        <v>Watermelon</v>
      </c>
      <c r="AA180" s="26" t="str">
        <f t="shared" si="27"/>
        <v>Peaches</v>
      </c>
      <c r="AB180" s="26" t="str">
        <f t="shared" si="27"/>
        <v>Grapes</v>
      </c>
      <c r="AC180" s="26" t="str">
        <f t="shared" si="27"/>
        <v>Rectangle</v>
      </c>
      <c r="AD180" s="26" t="str">
        <f t="shared" si="27"/>
        <v>Square</v>
      </c>
      <c r="AE180" s="26" t="str">
        <f t="shared" si="27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8"/>
        <v>9</v>
      </c>
      <c r="T181" s="12">
        <f t="shared" si="28"/>
        <v>11</v>
      </c>
      <c r="U181" s="12">
        <f t="shared" si="28"/>
        <v>10</v>
      </c>
      <c r="V181" s="12">
        <f t="shared" si="28"/>
        <v>6</v>
      </c>
      <c r="W181" s="12">
        <f t="shared" si="28"/>
        <v>4</v>
      </c>
      <c r="X181" s="12">
        <f t="shared" si="28"/>
        <v>11</v>
      </c>
      <c r="Z181" s="26" t="str">
        <f t="shared" si="27"/>
        <v>Watermelon</v>
      </c>
      <c r="AA181" s="26" t="str">
        <f t="shared" si="27"/>
        <v>Bananas</v>
      </c>
      <c r="AB181" s="26" t="str">
        <f t="shared" si="27"/>
        <v>Grapes</v>
      </c>
      <c r="AC181" s="26" t="str">
        <f t="shared" si="27"/>
        <v>Rectangle</v>
      </c>
      <c r="AD181" s="26" t="str">
        <f t="shared" si="27"/>
        <v>Square</v>
      </c>
      <c r="AE181" s="26" t="str">
        <f t="shared" si="27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8"/>
        <v>3</v>
      </c>
      <c r="T182" s="12">
        <f t="shared" si="28"/>
        <v>11</v>
      </c>
      <c r="U182" s="12">
        <f t="shared" si="28"/>
        <v>5</v>
      </c>
      <c r="V182" s="12">
        <f t="shared" si="28"/>
        <v>10</v>
      </c>
      <c r="W182" s="12">
        <f t="shared" si="28"/>
        <v>10</v>
      </c>
      <c r="X182" s="12">
        <f t="shared" si="28"/>
        <v>5</v>
      </c>
      <c r="Z182" s="26" t="str">
        <f t="shared" si="27"/>
        <v>Heart</v>
      </c>
      <c r="AA182" s="26" t="str">
        <f t="shared" si="27"/>
        <v>Bananas</v>
      </c>
      <c r="AB182" s="26" t="str">
        <f t="shared" si="27"/>
        <v>pentagon</v>
      </c>
      <c r="AC182" s="26" t="str">
        <f t="shared" si="27"/>
        <v>Grapes</v>
      </c>
      <c r="AD182" s="26" t="str">
        <f t="shared" si="27"/>
        <v>Grapes</v>
      </c>
      <c r="AE182" s="26" t="str">
        <f t="shared" si="27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8"/>
        <v>3</v>
      </c>
      <c r="T183" s="12">
        <f t="shared" si="28"/>
        <v>7</v>
      </c>
      <c r="U183" s="12">
        <f t="shared" si="28"/>
        <v>5</v>
      </c>
      <c r="V183" s="12">
        <f t="shared" si="28"/>
        <v>10</v>
      </c>
      <c r="W183" s="12">
        <f t="shared" si="28"/>
        <v>10</v>
      </c>
      <c r="X183" s="12">
        <f t="shared" si="28"/>
        <v>5</v>
      </c>
      <c r="Z183" s="26" t="str">
        <f t="shared" si="27"/>
        <v>Heart</v>
      </c>
      <c r="AA183" s="26" t="str">
        <f t="shared" si="27"/>
        <v>Apples</v>
      </c>
      <c r="AB183" s="26" t="str">
        <f t="shared" si="27"/>
        <v>pentagon</v>
      </c>
      <c r="AC183" s="26" t="str">
        <f t="shared" si="27"/>
        <v>Grapes</v>
      </c>
      <c r="AD183" s="26" t="str">
        <f t="shared" si="27"/>
        <v>Grapes</v>
      </c>
      <c r="AE183" s="26" t="str">
        <f t="shared" si="27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8"/>
        <v>7</v>
      </c>
      <c r="T184" s="12">
        <f t="shared" si="28"/>
        <v>7</v>
      </c>
      <c r="U184" s="12">
        <f t="shared" si="28"/>
        <v>7</v>
      </c>
      <c r="V184" s="12">
        <f t="shared" si="28"/>
        <v>11</v>
      </c>
      <c r="W184" s="12">
        <f t="shared" si="28"/>
        <v>11</v>
      </c>
      <c r="X184" s="12">
        <f t="shared" si="28"/>
        <v>8</v>
      </c>
      <c r="Z184" s="26" t="str">
        <f t="shared" si="27"/>
        <v>Apples</v>
      </c>
      <c r="AA184" s="26" t="str">
        <f t="shared" si="27"/>
        <v>Apples</v>
      </c>
      <c r="AB184" s="26" t="str">
        <f t="shared" si="27"/>
        <v>Apples</v>
      </c>
      <c r="AC184" s="26" t="str">
        <f t="shared" si="27"/>
        <v>Bananas</v>
      </c>
      <c r="AD184" s="26" t="str">
        <f t="shared" si="27"/>
        <v>Bananas</v>
      </c>
      <c r="AE184" s="26" t="str">
        <f t="shared" si="27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8"/>
        <v>7</v>
      </c>
      <c r="T185" s="12">
        <f t="shared" si="28"/>
        <v>4</v>
      </c>
      <c r="U185" s="12">
        <f t="shared" si="28"/>
        <v>7</v>
      </c>
      <c r="V185" s="12">
        <f t="shared" si="28"/>
        <v>11</v>
      </c>
      <c r="W185" s="12">
        <f t="shared" si="28"/>
        <v>11</v>
      </c>
      <c r="X185" s="12">
        <f t="shared" si="28"/>
        <v>8</v>
      </c>
      <c r="Z185" s="26" t="str">
        <f t="shared" si="27"/>
        <v>Apples</v>
      </c>
      <c r="AA185" s="26" t="str">
        <f t="shared" si="27"/>
        <v>Square</v>
      </c>
      <c r="AB185" s="26" t="str">
        <f t="shared" si="27"/>
        <v>Apples</v>
      </c>
      <c r="AC185" s="26" t="str">
        <f t="shared" si="27"/>
        <v>Bananas</v>
      </c>
      <c r="AD185" s="26" t="str">
        <f t="shared" si="27"/>
        <v>Bananas</v>
      </c>
      <c r="AE185" s="26" t="str">
        <f t="shared" si="27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28"/>
        <v>3</v>
      </c>
      <c r="T186" s="12">
        <f t="shared" si="28"/>
        <v>4</v>
      </c>
      <c r="U186" s="12">
        <f t="shared" si="28"/>
        <v>10</v>
      </c>
      <c r="V186" s="12">
        <f t="shared" si="28"/>
        <v>7</v>
      </c>
      <c r="W186" s="12">
        <f t="shared" si="28"/>
        <v>9</v>
      </c>
      <c r="X186" s="12">
        <f t="shared" si="28"/>
        <v>9</v>
      </c>
      <c r="Z186" s="26" t="str">
        <f t="shared" si="27"/>
        <v>Heart</v>
      </c>
      <c r="AA186" s="26" t="str">
        <f t="shared" si="27"/>
        <v>Square</v>
      </c>
      <c r="AB186" s="26" t="str">
        <f t="shared" si="27"/>
        <v>Grapes</v>
      </c>
      <c r="AC186" s="26" t="str">
        <f t="shared" si="27"/>
        <v>Apples</v>
      </c>
      <c r="AD186" s="26" t="str">
        <f t="shared" si="27"/>
        <v>Watermelon</v>
      </c>
      <c r="AE186" s="26" t="str">
        <f t="shared" si="27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28"/>
        <v>3</v>
      </c>
      <c r="T187" s="12">
        <f t="shared" si="28"/>
        <v>7</v>
      </c>
      <c r="U187" s="12">
        <f t="shared" si="28"/>
        <v>10</v>
      </c>
      <c r="V187" s="12">
        <f t="shared" si="28"/>
        <v>7</v>
      </c>
      <c r="W187" s="12">
        <f t="shared" si="28"/>
        <v>9</v>
      </c>
      <c r="X187" s="12">
        <f t="shared" si="28"/>
        <v>9</v>
      </c>
      <c r="Z187" s="26" t="str">
        <f t="shared" si="27"/>
        <v>Heart</v>
      </c>
      <c r="AA187" s="26" t="str">
        <f t="shared" si="27"/>
        <v>Apples</v>
      </c>
      <c r="AB187" s="26" t="str">
        <f t="shared" si="27"/>
        <v>Grapes</v>
      </c>
      <c r="AC187" s="26" t="str">
        <f t="shared" si="27"/>
        <v>Apples</v>
      </c>
      <c r="AD187" s="26" t="str">
        <f t="shared" si="27"/>
        <v>Watermelon</v>
      </c>
      <c r="AE187" s="26" t="str">
        <f t="shared" si="27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8"/>
        <v>9</v>
      </c>
      <c r="T188" s="12">
        <f t="shared" si="28"/>
        <v>7</v>
      </c>
      <c r="U188" s="12">
        <f t="shared" si="28"/>
        <v>4</v>
      </c>
      <c r="V188" s="12">
        <f t="shared" si="28"/>
        <v>10</v>
      </c>
      <c r="W188" s="12">
        <f t="shared" si="28"/>
        <v>11</v>
      </c>
      <c r="X188" s="12">
        <f t="shared" si="28"/>
        <v>6</v>
      </c>
      <c r="Z188" s="26" t="str">
        <f t="shared" si="27"/>
        <v>Watermelon</v>
      </c>
      <c r="AA188" s="26" t="str">
        <f t="shared" si="27"/>
        <v>Apples</v>
      </c>
      <c r="AB188" s="26" t="str">
        <f t="shared" si="27"/>
        <v>Square</v>
      </c>
      <c r="AC188" s="26" t="str">
        <f t="shared" si="27"/>
        <v>Grapes</v>
      </c>
      <c r="AD188" s="26" t="str">
        <f t="shared" si="27"/>
        <v>Bananas</v>
      </c>
      <c r="AE188" s="26" t="str">
        <f t="shared" si="27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8"/>
        <v>9</v>
      </c>
      <c r="T189" s="12">
        <f t="shared" si="28"/>
        <v>3</v>
      </c>
      <c r="U189" s="12">
        <f t="shared" si="28"/>
        <v>4</v>
      </c>
      <c r="V189" s="12">
        <f t="shared" si="28"/>
        <v>10</v>
      </c>
      <c r="W189" s="12">
        <f t="shared" si="28"/>
        <v>11</v>
      </c>
      <c r="X189" s="12">
        <f t="shared" si="28"/>
        <v>6</v>
      </c>
      <c r="Z189" s="26" t="str">
        <f t="shared" si="27"/>
        <v>Watermelon</v>
      </c>
      <c r="AA189" s="26" t="str">
        <f t="shared" si="27"/>
        <v>Heart</v>
      </c>
      <c r="AB189" s="26" t="str">
        <f t="shared" si="27"/>
        <v>Square</v>
      </c>
      <c r="AC189" s="26" t="str">
        <f t="shared" si="27"/>
        <v>Grapes</v>
      </c>
      <c r="AD189" s="26" t="str">
        <f t="shared" si="27"/>
        <v>Bananas</v>
      </c>
      <c r="AE189" s="26" t="str">
        <f t="shared" si="27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si="28"/>
        <v>10</v>
      </c>
      <c r="T190" s="12">
        <f t="shared" si="28"/>
        <v>3</v>
      </c>
      <c r="U190" s="12">
        <f t="shared" si="28"/>
        <v>10</v>
      </c>
      <c r="V190" s="12">
        <f t="shared" si="28"/>
        <v>7</v>
      </c>
      <c r="W190" s="12">
        <f t="shared" si="28"/>
        <v>9</v>
      </c>
      <c r="X190" s="12">
        <f t="shared" si="28"/>
        <v>4</v>
      </c>
      <c r="Z190" s="26" t="str">
        <f t="shared" si="27"/>
        <v>Grapes</v>
      </c>
      <c r="AA190" s="26" t="str">
        <f t="shared" si="27"/>
        <v>Heart</v>
      </c>
      <c r="AB190" s="26" t="str">
        <f t="shared" si="27"/>
        <v>Grapes</v>
      </c>
      <c r="AC190" s="26" t="str">
        <f t="shared" si="27"/>
        <v>Apples</v>
      </c>
      <c r="AD190" s="26" t="str">
        <f t="shared" si="27"/>
        <v>Watermelon</v>
      </c>
      <c r="AE190" s="26" t="str">
        <f t="shared" si="27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28"/>
        <v>10</v>
      </c>
      <c r="T191" s="12">
        <f t="shared" si="28"/>
        <v>9</v>
      </c>
      <c r="U191" s="12">
        <f t="shared" si="28"/>
        <v>10</v>
      </c>
      <c r="V191" s="12">
        <f t="shared" si="28"/>
        <v>7</v>
      </c>
      <c r="W191" s="12">
        <f t="shared" si="28"/>
        <v>9</v>
      </c>
      <c r="X191" s="12">
        <f t="shared" si="28"/>
        <v>4</v>
      </c>
      <c r="Z191" s="26" t="str">
        <f t="shared" si="27"/>
        <v>Grapes</v>
      </c>
      <c r="AA191" s="26" t="str">
        <f t="shared" si="27"/>
        <v>Watermelon</v>
      </c>
      <c r="AB191" s="26" t="str">
        <f t="shared" si="27"/>
        <v>Grapes</v>
      </c>
      <c r="AC191" s="26" t="str">
        <f t="shared" si="27"/>
        <v>Apples</v>
      </c>
      <c r="AD191" s="26" t="str">
        <f t="shared" si="27"/>
        <v>Watermelon</v>
      </c>
      <c r="AE191" s="26" t="str">
        <f t="shared" si="27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8"/>
        <v>5</v>
      </c>
      <c r="T192" s="12">
        <f t="shared" si="28"/>
        <v>9</v>
      </c>
      <c r="U192" s="12">
        <f t="shared" si="28"/>
        <v>3</v>
      </c>
      <c r="V192" s="12">
        <f t="shared" si="28"/>
        <v>11</v>
      </c>
      <c r="W192" s="12">
        <f t="shared" si="28"/>
        <v>1</v>
      </c>
      <c r="X192" s="12">
        <f t="shared" si="28"/>
        <v>9</v>
      </c>
      <c r="Z192" s="26" t="str">
        <f t="shared" si="27"/>
        <v>pentagon</v>
      </c>
      <c r="AA192" s="26" t="str">
        <f t="shared" si="27"/>
        <v>Watermelon</v>
      </c>
      <c r="AB192" s="26" t="str">
        <f t="shared" si="27"/>
        <v>Heart</v>
      </c>
      <c r="AC192" s="26" t="str">
        <f t="shared" si="27"/>
        <v>Bananas</v>
      </c>
      <c r="AD192" s="26" t="str">
        <f t="shared" si="27"/>
        <v>Scatter</v>
      </c>
      <c r="AE192" s="26" t="str">
        <f t="shared" si="27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8"/>
        <v>5</v>
      </c>
      <c r="T193" s="12">
        <f t="shared" si="28"/>
        <v>1</v>
      </c>
      <c r="U193" s="12">
        <f t="shared" si="28"/>
        <v>3</v>
      </c>
      <c r="V193" s="12">
        <f t="shared" si="28"/>
        <v>11</v>
      </c>
      <c r="W193" s="12">
        <f t="shared" si="28"/>
        <v>8</v>
      </c>
      <c r="X193" s="12">
        <f t="shared" si="28"/>
        <v>9</v>
      </c>
      <c r="Z193" s="26" t="str">
        <f t="shared" si="27"/>
        <v>pentagon</v>
      </c>
      <c r="AA193" s="26" t="str">
        <f t="shared" si="27"/>
        <v>Scatter</v>
      </c>
      <c r="AB193" s="26" t="str">
        <f t="shared" si="27"/>
        <v>Heart</v>
      </c>
      <c r="AC193" s="26" t="str">
        <f t="shared" si="27"/>
        <v>Bananas</v>
      </c>
      <c r="AD193" s="26" t="str">
        <f t="shared" si="27"/>
        <v>Peaches</v>
      </c>
      <c r="AE193" s="26" t="str">
        <f t="shared" si="27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8"/>
        <v>8</v>
      </c>
      <c r="T194" s="12">
        <f t="shared" si="28"/>
        <v>10</v>
      </c>
      <c r="U194" s="12">
        <f t="shared" si="28"/>
        <v>7</v>
      </c>
      <c r="V194" s="12">
        <f t="shared" si="28"/>
        <v>6</v>
      </c>
      <c r="W194" s="12">
        <f t="shared" si="28"/>
        <v>8</v>
      </c>
      <c r="X194" s="12">
        <f t="shared" si="28"/>
        <v>6</v>
      </c>
      <c r="Z194" s="26" t="str">
        <f t="shared" si="27"/>
        <v>Peaches</v>
      </c>
      <c r="AA194" s="26" t="str">
        <f t="shared" si="27"/>
        <v>Grapes</v>
      </c>
      <c r="AB194" s="26" t="str">
        <f t="shared" si="27"/>
        <v>Apples</v>
      </c>
      <c r="AC194" s="26" t="str">
        <f t="shared" si="27"/>
        <v>Rectangle</v>
      </c>
      <c r="AD194" s="26" t="str">
        <f t="shared" si="27"/>
        <v>Peaches</v>
      </c>
      <c r="AE194" s="26" t="str">
        <f t="shared" si="27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8"/>
        <v>8</v>
      </c>
      <c r="T195" s="12">
        <f t="shared" si="28"/>
        <v>10</v>
      </c>
      <c r="U195" s="12">
        <f t="shared" si="28"/>
        <v>7</v>
      </c>
      <c r="V195" s="12">
        <f t="shared" si="28"/>
        <v>6</v>
      </c>
      <c r="W195" s="12">
        <f t="shared" si="28"/>
        <v>9</v>
      </c>
      <c r="X195" s="12">
        <f t="shared" si="28"/>
        <v>6</v>
      </c>
      <c r="Z195" s="26" t="str">
        <f t="shared" si="27"/>
        <v>Peaches</v>
      </c>
      <c r="AA195" s="26" t="str">
        <f t="shared" si="27"/>
        <v>Grapes</v>
      </c>
      <c r="AB195" s="26" t="str">
        <f t="shared" si="27"/>
        <v>Apples</v>
      </c>
      <c r="AC195" s="26" t="str">
        <f t="shared" si="27"/>
        <v>Rectangle</v>
      </c>
      <c r="AD195" s="26" t="str">
        <f t="shared" si="27"/>
        <v>Watermelon</v>
      </c>
      <c r="AE195" s="26" t="str">
        <f t="shared" si="27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8"/>
        <v>7</v>
      </c>
      <c r="T196" s="12">
        <f t="shared" si="28"/>
        <v>11</v>
      </c>
      <c r="U196" s="12">
        <f t="shared" si="28"/>
        <v>6</v>
      </c>
      <c r="V196" s="12">
        <f t="shared" si="28"/>
        <v>10</v>
      </c>
      <c r="W196" s="12">
        <f t="shared" si="28"/>
        <v>9</v>
      </c>
      <c r="X196" s="12">
        <f t="shared" si="28"/>
        <v>8</v>
      </c>
      <c r="Z196" s="26" t="str">
        <f t="shared" ref="Z196:AE197" si="29">VLOOKUP(L196,$A$4:$I$15,2,FALSE)</f>
        <v>Apples</v>
      </c>
      <c r="AA196" s="26" t="str">
        <f t="shared" si="29"/>
        <v>Bananas</v>
      </c>
      <c r="AB196" s="26" t="str">
        <f t="shared" si="29"/>
        <v>Rectangle</v>
      </c>
      <c r="AC196" s="26" t="str">
        <f t="shared" si="29"/>
        <v>Grapes</v>
      </c>
      <c r="AD196" s="26" t="str">
        <f t="shared" si="29"/>
        <v>Watermelon</v>
      </c>
      <c r="AE196" s="26" t="str">
        <f t="shared" si="29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8"/>
        <v>7</v>
      </c>
      <c r="T197" s="12">
        <f t="shared" si="28"/>
        <v>11</v>
      </c>
      <c r="U197" s="12">
        <f t="shared" si="28"/>
        <v>6</v>
      </c>
      <c r="V197" s="12">
        <f t="shared" si="28"/>
        <v>10</v>
      </c>
      <c r="W197" s="12">
        <f t="shared" si="28"/>
        <v>11</v>
      </c>
      <c r="X197" s="12">
        <f t="shared" si="28"/>
        <v>8</v>
      </c>
      <c r="Z197" s="26" t="str">
        <f t="shared" si="29"/>
        <v>Apples</v>
      </c>
      <c r="AA197" s="26" t="str">
        <f t="shared" si="29"/>
        <v>Bananas</v>
      </c>
      <c r="AB197" s="26" t="str">
        <f t="shared" si="29"/>
        <v>Rectangle</v>
      </c>
      <c r="AC197" s="26" t="str">
        <f t="shared" si="29"/>
        <v>Grapes</v>
      </c>
      <c r="AD197" s="26" t="str">
        <f t="shared" si="29"/>
        <v>Bananas</v>
      </c>
      <c r="AE197" s="26" t="str">
        <f t="shared" si="29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S203" si="30">VLOOKUP(L198,$A$4:$I$15,9,FALSE)</f>
        <v>10</v>
      </c>
      <c r="T198" s="12">
        <f t="shared" ref="T198:T203" si="31">VLOOKUP(M198,$A$4:$I$15,9,FALSE)</f>
        <v>4</v>
      </c>
      <c r="U198" s="12">
        <f t="shared" ref="U198:U203" si="32">VLOOKUP(N198,$A$4:$I$15,9,FALSE)</f>
        <v>4</v>
      </c>
      <c r="V198" s="12">
        <f t="shared" ref="V198:V203" si="33">VLOOKUP(O198,$A$4:$I$15,9,FALSE)</f>
        <v>11</v>
      </c>
      <c r="W198" s="12">
        <f t="shared" ref="W198:W203" si="34">VLOOKUP(P198,$A$4:$I$15,9,FALSE)</f>
        <v>11</v>
      </c>
      <c r="X198" s="12">
        <f t="shared" ref="X198:X203" si="35">VLOOKUP(Q198,$A$4:$I$15,9,FALSE)</f>
        <v>6</v>
      </c>
      <c r="Z198" s="26" t="str">
        <f t="shared" ref="Z198:Z203" si="36">VLOOKUP(L198,$A$4:$I$15,2,FALSE)</f>
        <v>Grapes</v>
      </c>
      <c r="AA198" s="26" t="str">
        <f t="shared" ref="AA198:AA203" si="37">VLOOKUP(M198,$A$4:$I$15,2,FALSE)</f>
        <v>Square</v>
      </c>
      <c r="AB198" s="26" t="str">
        <f t="shared" ref="AB198:AB203" si="38">VLOOKUP(N198,$A$4:$I$15,2,FALSE)</f>
        <v>Square</v>
      </c>
      <c r="AC198" s="26" t="str">
        <f t="shared" ref="AC198:AC203" si="39">VLOOKUP(O198,$A$4:$I$15,2,FALSE)</f>
        <v>Bananas</v>
      </c>
      <c r="AD198" s="26" t="str">
        <f t="shared" ref="AD198:AD203" si="40">VLOOKUP(P198,$A$4:$I$15,2,FALSE)</f>
        <v>Bananas</v>
      </c>
      <c r="AE198" s="26" t="str">
        <f t="shared" ref="AE198:AE203" si="41">VLOOKUP(Q198,$A$4:$I$15,2,FALSE)</f>
        <v>Rectangle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30"/>
        <v>10</v>
      </c>
      <c r="T199" s="12">
        <f t="shared" si="31"/>
        <v>4</v>
      </c>
      <c r="U199" s="12">
        <f t="shared" si="32"/>
        <v>4</v>
      </c>
      <c r="V199" s="12">
        <f t="shared" si="33"/>
        <v>11</v>
      </c>
      <c r="W199" s="12">
        <f t="shared" si="34"/>
        <v>9</v>
      </c>
      <c r="X199" s="12">
        <f t="shared" si="35"/>
        <v>6</v>
      </c>
      <c r="Z199" s="26" t="str">
        <f t="shared" si="36"/>
        <v>Grapes</v>
      </c>
      <c r="AA199" s="26" t="str">
        <f t="shared" si="37"/>
        <v>Square</v>
      </c>
      <c r="AB199" s="26" t="str">
        <f t="shared" si="38"/>
        <v>Square</v>
      </c>
      <c r="AC199" s="26" t="str">
        <f t="shared" si="39"/>
        <v>Bananas</v>
      </c>
      <c r="AD199" s="26" t="str">
        <f t="shared" si="40"/>
        <v>Watermelon</v>
      </c>
      <c r="AE199" s="26" t="str">
        <f t="shared" si="41"/>
        <v>Rectangle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30"/>
        <v>4</v>
      </c>
      <c r="T200" s="12">
        <f t="shared" si="31"/>
        <v>7</v>
      </c>
      <c r="U200" s="12">
        <f t="shared" si="32"/>
        <v>11</v>
      </c>
      <c r="V200" s="12">
        <f t="shared" si="33"/>
        <v>4</v>
      </c>
      <c r="W200" s="12">
        <f t="shared" si="34"/>
        <v>9</v>
      </c>
      <c r="X200" s="12">
        <f t="shared" si="35"/>
        <v>9</v>
      </c>
      <c r="Z200" s="26" t="str">
        <f t="shared" si="36"/>
        <v>Square</v>
      </c>
      <c r="AA200" s="26" t="str">
        <f t="shared" si="37"/>
        <v>Apples</v>
      </c>
      <c r="AB200" s="26" t="str">
        <f t="shared" si="38"/>
        <v>Bananas</v>
      </c>
      <c r="AC200" s="26" t="str">
        <f t="shared" si="39"/>
        <v>Square</v>
      </c>
      <c r="AD200" s="26" t="str">
        <f t="shared" si="40"/>
        <v>Watermelon</v>
      </c>
      <c r="AE200" s="26" t="str">
        <f t="shared" si="41"/>
        <v>Watermelon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30"/>
        <v>4</v>
      </c>
      <c r="T201" s="12">
        <f t="shared" si="31"/>
        <v>7</v>
      </c>
      <c r="U201" s="12">
        <f t="shared" si="32"/>
        <v>11</v>
      </c>
      <c r="V201" s="12">
        <f t="shared" si="33"/>
        <v>4</v>
      </c>
      <c r="W201" s="12">
        <f t="shared" si="34"/>
        <v>1</v>
      </c>
      <c r="X201" s="12">
        <f t="shared" si="35"/>
        <v>9</v>
      </c>
      <c r="Z201" s="26" t="str">
        <f t="shared" si="36"/>
        <v>Square</v>
      </c>
      <c r="AA201" s="26" t="str">
        <f t="shared" si="37"/>
        <v>Apples</v>
      </c>
      <c r="AB201" s="26" t="str">
        <f t="shared" si="38"/>
        <v>Bananas</v>
      </c>
      <c r="AC201" s="26" t="str">
        <f t="shared" si="39"/>
        <v>Square</v>
      </c>
      <c r="AD201" s="26" t="str">
        <f t="shared" si="40"/>
        <v>Scatter</v>
      </c>
      <c r="AE201" s="26" t="str">
        <f t="shared" si="41"/>
        <v>Watermelon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30"/>
        <v>10</v>
      </c>
      <c r="T202" s="12">
        <f t="shared" si="31"/>
        <v>11</v>
      </c>
      <c r="U202" s="12">
        <f t="shared" si="32"/>
        <v>7</v>
      </c>
      <c r="V202" s="12">
        <f t="shared" si="33"/>
        <v>11</v>
      </c>
      <c r="W202" s="12">
        <f t="shared" si="34"/>
        <v>11</v>
      </c>
      <c r="X202" s="12">
        <f t="shared" si="35"/>
        <v>4</v>
      </c>
      <c r="Z202" s="26" t="str">
        <f t="shared" si="36"/>
        <v>Grapes</v>
      </c>
      <c r="AA202" s="26" t="str">
        <f t="shared" si="37"/>
        <v>Bananas</v>
      </c>
      <c r="AB202" s="26" t="str">
        <f t="shared" si="38"/>
        <v>Apples</v>
      </c>
      <c r="AC202" s="26" t="str">
        <f t="shared" si="39"/>
        <v>Bananas</v>
      </c>
      <c r="AD202" s="26" t="str">
        <f t="shared" si="40"/>
        <v>Bananas</v>
      </c>
      <c r="AE202" s="26" t="str">
        <f t="shared" si="41"/>
        <v>Square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30"/>
        <v>10</v>
      </c>
      <c r="T203" s="12">
        <f t="shared" si="31"/>
        <v>11</v>
      </c>
      <c r="U203" s="12">
        <f t="shared" si="32"/>
        <v>7</v>
      </c>
      <c r="V203" s="12">
        <f t="shared" si="33"/>
        <v>11</v>
      </c>
      <c r="W203" s="12">
        <f t="shared" si="34"/>
        <v>11</v>
      </c>
      <c r="X203" s="12">
        <f t="shared" si="35"/>
        <v>4</v>
      </c>
      <c r="Z203" s="26" t="str">
        <f t="shared" si="36"/>
        <v>Grapes</v>
      </c>
      <c r="AA203" s="26" t="str">
        <f t="shared" si="37"/>
        <v>Bananas</v>
      </c>
      <c r="AB203" s="26" t="str">
        <f t="shared" si="38"/>
        <v>Apples</v>
      </c>
      <c r="AC203" s="26" t="str">
        <f t="shared" si="39"/>
        <v>Bananas</v>
      </c>
      <c r="AD203" s="26" t="str">
        <f t="shared" si="40"/>
        <v>Bananas</v>
      </c>
      <c r="AE203" s="26" t="str">
        <f t="shared" si="41"/>
        <v>Square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/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116" priority="1" operator="equal">
      <formula>"TE"</formula>
    </cfRule>
    <cfRule type="cellIs" dxfId="115" priority="2" operator="equal">
      <formula>"J"</formula>
    </cfRule>
    <cfRule type="cellIs" dxfId="114" priority="3" operator="equal">
      <formula>"Q"</formula>
    </cfRule>
    <cfRule type="cellIs" dxfId="113" priority="4" operator="equal">
      <formula>"K"</formula>
    </cfRule>
    <cfRule type="cellIs" dxfId="112" priority="5" operator="equal">
      <formula>"A"</formula>
    </cfRule>
    <cfRule type="cellIs" dxfId="111" priority="6" operator="equal">
      <formula>"M4"</formula>
    </cfRule>
    <cfRule type="cellIs" dxfId="110" priority="7" operator="equal">
      <formula>"M3"</formula>
    </cfRule>
    <cfRule type="cellIs" dxfId="109" priority="8" operator="equal">
      <formula>"M2"</formula>
    </cfRule>
    <cfRule type="cellIs" dxfId="108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E005-6D7C-4A4D-86F2-0829AE9DA48A}">
  <sheetPr codeName="工作表5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100" t="s">
        <v>70</v>
      </c>
      <c r="AH3" s="100" t="s">
        <v>71</v>
      </c>
      <c r="AI3" s="100" t="s">
        <v>72</v>
      </c>
      <c r="AJ3" s="100" t="s">
        <v>73</v>
      </c>
      <c r="AK3" s="100" t="s">
        <v>74</v>
      </c>
      <c r="AL3" s="100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60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si="5"/>
        <v>4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Square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8</v>
      </c>
      <c r="E7" s="36">
        <f t="shared" si="1"/>
        <v>22</v>
      </c>
      <c r="F7" s="36">
        <f t="shared" si="1"/>
        <v>18</v>
      </c>
      <c r="G7" s="36">
        <f t="shared" si="1"/>
        <v>8</v>
      </c>
      <c r="H7" s="36">
        <f t="shared" si="1"/>
        <v>8</v>
      </c>
      <c r="I7" s="11">
        <v>3</v>
      </c>
      <c r="K7" s="42">
        <v>3</v>
      </c>
      <c r="L7" s="50" t="s">
        <v>60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4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Square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30</v>
      </c>
      <c r="D8" s="36">
        <f t="shared" si="1"/>
        <v>30</v>
      </c>
      <c r="E8" s="36">
        <f t="shared" si="1"/>
        <v>38</v>
      </c>
      <c r="F8" s="36">
        <f t="shared" si="1"/>
        <v>20</v>
      </c>
      <c r="G8" s="36">
        <f t="shared" si="1"/>
        <v>24</v>
      </c>
      <c r="H8" s="36">
        <f t="shared" si="1"/>
        <v>34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18</v>
      </c>
      <c r="D9" s="36">
        <f t="shared" si="1"/>
        <v>18</v>
      </c>
      <c r="E9" s="36">
        <f t="shared" si="1"/>
        <v>18</v>
      </c>
      <c r="F9" s="36">
        <f t="shared" si="1"/>
        <v>26</v>
      </c>
      <c r="G9" s="36">
        <f t="shared" si="1"/>
        <v>24</v>
      </c>
      <c r="H9" s="36">
        <f t="shared" si="1"/>
        <v>18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62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6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Rectangle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24</v>
      </c>
      <c r="D10" s="36">
        <f t="shared" si="1"/>
        <v>26</v>
      </c>
      <c r="E10" s="36">
        <f t="shared" si="1"/>
        <v>26</v>
      </c>
      <c r="F10" s="36">
        <f t="shared" si="1"/>
        <v>30</v>
      </c>
      <c r="G10" s="36">
        <f t="shared" si="1"/>
        <v>26</v>
      </c>
      <c r="H10" s="36">
        <f t="shared" si="1"/>
        <v>32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61</v>
      </c>
      <c r="O10" s="50" t="s">
        <v>35</v>
      </c>
      <c r="P10" s="50" t="s">
        <v>26</v>
      </c>
      <c r="Q10" s="50" t="s">
        <v>62</v>
      </c>
      <c r="S10" s="12">
        <f t="shared" si="5"/>
        <v>4</v>
      </c>
      <c r="T10" s="12">
        <f t="shared" si="2"/>
        <v>5</v>
      </c>
      <c r="U10" s="12">
        <f t="shared" si="2"/>
        <v>5</v>
      </c>
      <c r="V10" s="12">
        <f t="shared" si="2"/>
        <v>11</v>
      </c>
      <c r="W10" s="12">
        <f t="shared" si="2"/>
        <v>3</v>
      </c>
      <c r="X10" s="12">
        <f t="shared" si="2"/>
        <v>6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pentagon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Rectangle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20</v>
      </c>
      <c r="D11" s="36">
        <f t="shared" si="1"/>
        <v>18</v>
      </c>
      <c r="E11" s="36">
        <f t="shared" si="1"/>
        <v>16</v>
      </c>
      <c r="F11" s="36">
        <f t="shared" si="1"/>
        <v>6</v>
      </c>
      <c r="G11" s="36">
        <f t="shared" si="1"/>
        <v>14</v>
      </c>
      <c r="H11" s="36">
        <f t="shared" si="1"/>
        <v>16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61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5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6</v>
      </c>
      <c r="D12" s="36">
        <f t="shared" si="1"/>
        <v>6</v>
      </c>
      <c r="E12" s="36">
        <f t="shared" si="1"/>
        <v>10</v>
      </c>
      <c r="F12" s="36">
        <f t="shared" si="1"/>
        <v>4</v>
      </c>
      <c r="G12" s="36">
        <f t="shared" si="1"/>
        <v>12</v>
      </c>
      <c r="H12" s="36">
        <f t="shared" si="1"/>
        <v>14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18</v>
      </c>
      <c r="D13" s="36">
        <f t="shared" si="1"/>
        <v>24</v>
      </c>
      <c r="E13" s="36">
        <f t="shared" si="1"/>
        <v>14</v>
      </c>
      <c r="F13" s="36">
        <f t="shared" si="1"/>
        <v>18</v>
      </c>
      <c r="G13" s="36">
        <f t="shared" si="1"/>
        <v>40</v>
      </c>
      <c r="H13" s="36">
        <f t="shared" si="1"/>
        <v>30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34</v>
      </c>
      <c r="D14" s="36">
        <f t="shared" si="1"/>
        <v>24</v>
      </c>
      <c r="E14" s="36">
        <f t="shared" si="1"/>
        <v>24</v>
      </c>
      <c r="F14" s="36">
        <f t="shared" si="1"/>
        <v>28</v>
      </c>
      <c r="G14" s="36">
        <f t="shared" si="1"/>
        <v>18</v>
      </c>
      <c r="H14" s="36">
        <f t="shared" si="1"/>
        <v>16</v>
      </c>
      <c r="I14" s="11">
        <v>10</v>
      </c>
      <c r="K14" s="42">
        <v>10</v>
      </c>
      <c r="L14" s="50" t="s">
        <v>62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6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Rectangle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62</v>
      </c>
      <c r="M15" s="50" t="s">
        <v>34</v>
      </c>
      <c r="N15" s="50" t="s">
        <v>60</v>
      </c>
      <c r="O15" s="50" t="s">
        <v>35</v>
      </c>
      <c r="P15" s="50" t="s">
        <v>30</v>
      </c>
      <c r="Q15" s="50" t="s">
        <v>24</v>
      </c>
      <c r="S15" s="12">
        <f t="shared" si="5"/>
        <v>6</v>
      </c>
      <c r="T15" s="12">
        <f t="shared" si="2"/>
        <v>10</v>
      </c>
      <c r="U15" s="12">
        <f t="shared" si="2"/>
        <v>4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Rectangle</v>
      </c>
      <c r="AA15" s="26" t="str">
        <f t="shared" si="3"/>
        <v>Grapes</v>
      </c>
      <c r="AB15" s="26" t="str">
        <f t="shared" si="3"/>
        <v>Square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60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4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Square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60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4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Square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60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4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Square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61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5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pentagon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61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5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pentagon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60</v>
      </c>
      <c r="M25" s="50" t="s">
        <v>34</v>
      </c>
      <c r="N25" s="50" t="s">
        <v>60</v>
      </c>
      <c r="O25" s="50" t="s">
        <v>24</v>
      </c>
      <c r="P25" s="50" t="s">
        <v>33</v>
      </c>
      <c r="Q25" s="50" t="s">
        <v>23</v>
      </c>
      <c r="S25" s="12">
        <f t="shared" si="5"/>
        <v>4</v>
      </c>
      <c r="T25" s="12">
        <f t="shared" si="5"/>
        <v>10</v>
      </c>
      <c r="U25" s="12">
        <f t="shared" si="5"/>
        <v>4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Square</v>
      </c>
      <c r="AA25" s="26" t="str">
        <f t="shared" si="3"/>
        <v>Grapes</v>
      </c>
      <c r="AB25" s="26" t="str">
        <f t="shared" si="3"/>
        <v>Square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60</v>
      </c>
      <c r="M26" s="50" t="s">
        <v>34</v>
      </c>
      <c r="N26" s="50" t="s">
        <v>60</v>
      </c>
      <c r="O26" s="50" t="s">
        <v>27</v>
      </c>
      <c r="P26" s="50" t="s">
        <v>27</v>
      </c>
      <c r="Q26" s="50" t="s">
        <v>23</v>
      </c>
      <c r="S26" s="12">
        <f t="shared" si="5"/>
        <v>4</v>
      </c>
      <c r="T26" s="12">
        <f t="shared" si="5"/>
        <v>10</v>
      </c>
      <c r="U26" s="12">
        <f t="shared" si="5"/>
        <v>4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Square</v>
      </c>
      <c r="AA26" s="26" t="str">
        <f t="shared" si="3"/>
        <v>Grapes</v>
      </c>
      <c r="AB26" s="26" t="str">
        <f t="shared" si="3"/>
        <v>Square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60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4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Square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60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4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Square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60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4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Square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60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4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Square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60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4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Square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60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4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Square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61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5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pentagon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61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5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pentagon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59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3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Heart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62</v>
      </c>
      <c r="M38" s="50" t="s">
        <v>59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6</v>
      </c>
      <c r="T38" s="12">
        <f t="shared" si="5"/>
        <v>3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Rectangle</v>
      </c>
      <c r="AA38" s="26" t="str">
        <f t="shared" si="6"/>
        <v>Heart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62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6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Rectangle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61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5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pentagon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61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5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pentagon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60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4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Square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60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4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Square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59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3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Heart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59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3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Heart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60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4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Square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60</v>
      </c>
      <c r="M48" s="50" t="s">
        <v>23</v>
      </c>
      <c r="N48" s="50" t="s">
        <v>60</v>
      </c>
      <c r="O48" s="50" t="s">
        <v>24</v>
      </c>
      <c r="P48" s="50" t="s">
        <v>35</v>
      </c>
      <c r="Q48" s="50" t="s">
        <v>34</v>
      </c>
      <c r="S48" s="12">
        <f t="shared" si="5"/>
        <v>4</v>
      </c>
      <c r="T48" s="12">
        <f t="shared" si="5"/>
        <v>5</v>
      </c>
      <c r="U48" s="12">
        <f t="shared" si="5"/>
        <v>4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Square</v>
      </c>
      <c r="AA48" s="26" t="str">
        <f t="shared" si="6"/>
        <v>pentagon</v>
      </c>
      <c r="AB48" s="26" t="str">
        <f t="shared" si="6"/>
        <v>Square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60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60</v>
      </c>
      <c r="S49" s="12">
        <f t="shared" si="5"/>
        <v>4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4</v>
      </c>
      <c r="Z49" s="26" t="str">
        <f t="shared" si="6"/>
        <v>Square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Square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60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4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Square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61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5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pentagon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61</v>
      </c>
      <c r="O52" s="50" t="s">
        <v>23</v>
      </c>
      <c r="P52" s="50" t="s">
        <v>60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5</v>
      </c>
      <c r="V52" s="12">
        <f t="shared" si="5"/>
        <v>5</v>
      </c>
      <c r="W52" s="12">
        <f t="shared" si="5"/>
        <v>4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pentagon</v>
      </c>
      <c r="AC52" s="26" t="str">
        <f t="shared" si="6"/>
        <v>pentagon</v>
      </c>
      <c r="AD52" s="26" t="str">
        <f t="shared" si="6"/>
        <v>Square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60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4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Square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61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5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pentagon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61</v>
      </c>
      <c r="M55" s="50" t="s">
        <v>61</v>
      </c>
      <c r="N55" s="50" t="s">
        <v>60</v>
      </c>
      <c r="O55" s="50" t="s">
        <v>61</v>
      </c>
      <c r="P55" s="50" t="s">
        <v>33</v>
      </c>
      <c r="Q55" s="50" t="s">
        <v>35</v>
      </c>
      <c r="S55" s="12">
        <f t="shared" si="5"/>
        <v>5</v>
      </c>
      <c r="T55" s="12">
        <f t="shared" si="5"/>
        <v>5</v>
      </c>
      <c r="U55" s="12">
        <f t="shared" si="5"/>
        <v>4</v>
      </c>
      <c r="V55" s="12">
        <f t="shared" si="5"/>
        <v>5</v>
      </c>
      <c r="W55" s="12">
        <f t="shared" si="5"/>
        <v>9</v>
      </c>
      <c r="X55" s="12">
        <f t="shared" si="5"/>
        <v>11</v>
      </c>
      <c r="Z55" s="26" t="str">
        <f t="shared" si="6"/>
        <v>pentagon</v>
      </c>
      <c r="AA55" s="26" t="str">
        <f t="shared" si="6"/>
        <v>pentagon</v>
      </c>
      <c r="AB55" s="26" t="str">
        <f t="shared" si="6"/>
        <v>Square</v>
      </c>
      <c r="AC55" s="26" t="str">
        <f t="shared" si="6"/>
        <v>pentagon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61</v>
      </c>
      <c r="N56" s="50" t="s">
        <v>60</v>
      </c>
      <c r="O56" s="50" t="s">
        <v>61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5</v>
      </c>
      <c r="U56" s="12">
        <f t="shared" si="5"/>
        <v>4</v>
      </c>
      <c r="V56" s="12">
        <f t="shared" si="5"/>
        <v>5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pentagon</v>
      </c>
      <c r="AB56" s="26" t="str">
        <f t="shared" si="6"/>
        <v>Square</v>
      </c>
      <c r="AC56" s="26" t="str">
        <f t="shared" si="6"/>
        <v>pentagon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59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3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Heart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59</v>
      </c>
      <c r="O60" s="50" t="s">
        <v>33</v>
      </c>
      <c r="P60" s="50" t="s">
        <v>30</v>
      </c>
      <c r="Q60" s="50" t="s">
        <v>27</v>
      </c>
      <c r="S60" s="12">
        <f t="shared" ref="S60:X102" si="7">VLOOKUP(L60,$A$4:$I$15,9,FALSE)</f>
        <v>5</v>
      </c>
      <c r="T60" s="12">
        <f t="shared" si="7"/>
        <v>10</v>
      </c>
      <c r="U60" s="12">
        <f t="shared" si="7"/>
        <v>3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Heart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si="7"/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7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7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7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61</v>
      </c>
      <c r="N65" s="50" t="s">
        <v>60</v>
      </c>
      <c r="O65" s="50" t="s">
        <v>26</v>
      </c>
      <c r="P65" s="50" t="s">
        <v>24</v>
      </c>
      <c r="Q65" s="50" t="s">
        <v>35</v>
      </c>
      <c r="S65" s="12">
        <f t="shared" si="7"/>
        <v>10</v>
      </c>
      <c r="T65" s="12">
        <f t="shared" si="7"/>
        <v>5</v>
      </c>
      <c r="U65" s="12">
        <f t="shared" si="7"/>
        <v>4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pentagon</v>
      </c>
      <c r="AB65" s="26" t="str">
        <f t="shared" si="6"/>
        <v>Square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61</v>
      </c>
      <c r="N66" s="50" t="s">
        <v>60</v>
      </c>
      <c r="O66" s="50" t="s">
        <v>33</v>
      </c>
      <c r="P66" s="50" t="s">
        <v>35</v>
      </c>
      <c r="Q66" s="50" t="s">
        <v>35</v>
      </c>
      <c r="S66" s="12">
        <f t="shared" si="7"/>
        <v>7</v>
      </c>
      <c r="T66" s="12">
        <f t="shared" si="7"/>
        <v>5</v>
      </c>
      <c r="U66" s="12">
        <f t="shared" si="7"/>
        <v>4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pentagon</v>
      </c>
      <c r="AB66" s="26" t="str">
        <f t="shared" si="6"/>
        <v>Square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7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61</v>
      </c>
      <c r="Q68" s="50" t="s">
        <v>34</v>
      </c>
      <c r="S68" s="12">
        <f t="shared" si="7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5</v>
      </c>
      <c r="X68" s="12">
        <f t="shared" si="7"/>
        <v>10</v>
      </c>
      <c r="Z68" s="26" t="str">
        <f t="shared" ref="Z68:AE99" si="8">VLOOKUP(L68,$A$4:$I$15,2,FALSE)</f>
        <v>Bananas</v>
      </c>
      <c r="AA68" s="26" t="str">
        <f t="shared" si="8"/>
        <v>Peaches</v>
      </c>
      <c r="AB68" s="26" t="str">
        <f t="shared" si="8"/>
        <v>Apples</v>
      </c>
      <c r="AC68" s="26" t="str">
        <f t="shared" si="8"/>
        <v>Bananas</v>
      </c>
      <c r="AD68" s="26" t="str">
        <f t="shared" si="8"/>
        <v>pentagon</v>
      </c>
      <c r="AE68" s="26" t="str">
        <f t="shared" si="8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61</v>
      </c>
      <c r="N69" s="50" t="s">
        <v>26</v>
      </c>
      <c r="O69" s="50" t="s">
        <v>35</v>
      </c>
      <c r="P69" s="50" t="s">
        <v>61</v>
      </c>
      <c r="Q69" s="50" t="s">
        <v>26</v>
      </c>
      <c r="S69" s="12">
        <f t="shared" si="7"/>
        <v>11</v>
      </c>
      <c r="T69" s="12">
        <f t="shared" si="7"/>
        <v>5</v>
      </c>
      <c r="U69" s="12">
        <f t="shared" si="7"/>
        <v>3</v>
      </c>
      <c r="V69" s="12">
        <f t="shared" si="7"/>
        <v>11</v>
      </c>
      <c r="W69" s="12">
        <f t="shared" si="7"/>
        <v>5</v>
      </c>
      <c r="X69" s="12">
        <f t="shared" si="7"/>
        <v>3</v>
      </c>
      <c r="Z69" s="26" t="str">
        <f t="shared" si="8"/>
        <v>Bananas</v>
      </c>
      <c r="AA69" s="26" t="str">
        <f t="shared" si="8"/>
        <v>pentagon</v>
      </c>
      <c r="AB69" s="26" t="str">
        <f t="shared" si="8"/>
        <v>Heart</v>
      </c>
      <c r="AC69" s="26" t="str">
        <f t="shared" si="8"/>
        <v>Bananas</v>
      </c>
      <c r="AD69" s="26" t="str">
        <f t="shared" si="8"/>
        <v>pentagon</v>
      </c>
      <c r="AE69" s="26" t="str">
        <f t="shared" si="8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61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7"/>
        <v>5</v>
      </c>
      <c r="T70" s="12">
        <f t="shared" si="7"/>
        <v>5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8"/>
        <v>pentagon</v>
      </c>
      <c r="AA70" s="26" t="str">
        <f t="shared" si="8"/>
        <v>pentagon</v>
      </c>
      <c r="AB70" s="26" t="str">
        <f t="shared" si="8"/>
        <v>Heart</v>
      </c>
      <c r="AC70" s="26" t="str">
        <f t="shared" si="8"/>
        <v>Rectangle</v>
      </c>
      <c r="AD70" s="26" t="str">
        <f t="shared" si="8"/>
        <v>Grapes</v>
      </c>
      <c r="AE70" s="26" t="str">
        <f t="shared" si="8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60</v>
      </c>
      <c r="O71" s="50" t="s">
        <v>24</v>
      </c>
      <c r="P71" s="50" t="s">
        <v>34</v>
      </c>
      <c r="Q71" s="50" t="s">
        <v>34</v>
      </c>
      <c r="S71" s="12">
        <f t="shared" si="7"/>
        <v>5</v>
      </c>
      <c r="T71" s="12">
        <f t="shared" si="7"/>
        <v>11</v>
      </c>
      <c r="U71" s="12">
        <f t="shared" si="7"/>
        <v>4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8"/>
        <v>pentagon</v>
      </c>
      <c r="AA71" s="26" t="str">
        <f t="shared" si="8"/>
        <v>Bananas</v>
      </c>
      <c r="AB71" s="26" t="str">
        <f t="shared" si="8"/>
        <v>Square</v>
      </c>
      <c r="AC71" s="26" t="str">
        <f t="shared" si="8"/>
        <v>Rectangle</v>
      </c>
      <c r="AD71" s="26" t="str">
        <f t="shared" si="8"/>
        <v>Grapes</v>
      </c>
      <c r="AE71" s="26" t="str">
        <f t="shared" si="8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59</v>
      </c>
      <c r="M72" s="50" t="s">
        <v>35</v>
      </c>
      <c r="N72" s="50" t="s">
        <v>60</v>
      </c>
      <c r="O72" s="50" t="s">
        <v>35</v>
      </c>
      <c r="P72" s="50" t="s">
        <v>61</v>
      </c>
      <c r="Q72" s="50" t="s">
        <v>34</v>
      </c>
      <c r="S72" s="12">
        <f t="shared" si="7"/>
        <v>3</v>
      </c>
      <c r="T72" s="12">
        <f t="shared" si="7"/>
        <v>11</v>
      </c>
      <c r="U72" s="12">
        <f t="shared" si="7"/>
        <v>4</v>
      </c>
      <c r="V72" s="12">
        <f t="shared" si="7"/>
        <v>11</v>
      </c>
      <c r="W72" s="12">
        <f t="shared" si="7"/>
        <v>5</v>
      </c>
      <c r="X72" s="12">
        <f t="shared" si="7"/>
        <v>10</v>
      </c>
      <c r="Z72" s="26" t="str">
        <f t="shared" si="8"/>
        <v>Heart</v>
      </c>
      <c r="AA72" s="26" t="str">
        <f t="shared" si="8"/>
        <v>Bananas</v>
      </c>
      <c r="AB72" s="26" t="str">
        <f t="shared" si="8"/>
        <v>Square</v>
      </c>
      <c r="AC72" s="26" t="str">
        <f t="shared" si="8"/>
        <v>Bananas</v>
      </c>
      <c r="AD72" s="26" t="str">
        <f t="shared" si="8"/>
        <v>pentagon</v>
      </c>
      <c r="AE72" s="26" t="str">
        <f t="shared" si="8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59</v>
      </c>
      <c r="M73" s="50" t="s">
        <v>24</v>
      </c>
      <c r="N73" s="50" t="s">
        <v>24</v>
      </c>
      <c r="O73" s="50" t="s">
        <v>35</v>
      </c>
      <c r="P73" s="50" t="s">
        <v>61</v>
      </c>
      <c r="Q73" s="50" t="s">
        <v>60</v>
      </c>
      <c r="S73" s="12">
        <f t="shared" si="7"/>
        <v>3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5</v>
      </c>
      <c r="X73" s="12">
        <f t="shared" si="7"/>
        <v>4</v>
      </c>
      <c r="Z73" s="26" t="str">
        <f t="shared" si="8"/>
        <v>Heart</v>
      </c>
      <c r="AA73" s="26" t="str">
        <f t="shared" si="8"/>
        <v>Rectangle</v>
      </c>
      <c r="AB73" s="26" t="str">
        <f t="shared" si="8"/>
        <v>Rectangle</v>
      </c>
      <c r="AC73" s="26" t="str">
        <f t="shared" si="8"/>
        <v>Bananas</v>
      </c>
      <c r="AD73" s="26" t="str">
        <f t="shared" si="8"/>
        <v>pentagon</v>
      </c>
      <c r="AE73" s="26" t="str">
        <f t="shared" si="8"/>
        <v>Square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60</v>
      </c>
      <c r="S74" s="12">
        <f t="shared" si="7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4</v>
      </c>
      <c r="Z74" s="26" t="str">
        <f t="shared" si="8"/>
        <v>Grapes</v>
      </c>
      <c r="AA74" s="26" t="str">
        <f t="shared" si="8"/>
        <v>Rectangle</v>
      </c>
      <c r="AB74" s="26" t="str">
        <f t="shared" si="8"/>
        <v>Rectangle</v>
      </c>
      <c r="AC74" s="26" t="str">
        <f t="shared" si="8"/>
        <v>Heart</v>
      </c>
      <c r="AD74" s="26" t="str">
        <f t="shared" si="8"/>
        <v>Peaches</v>
      </c>
      <c r="AE74" s="26" t="str">
        <f t="shared" si="8"/>
        <v>Square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61</v>
      </c>
      <c r="S75" s="12">
        <f t="shared" si="7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5</v>
      </c>
      <c r="Z75" s="26" t="str">
        <f t="shared" si="8"/>
        <v>Grapes</v>
      </c>
      <c r="AA75" s="26" t="str">
        <f t="shared" si="8"/>
        <v>pentagon</v>
      </c>
      <c r="AB75" s="26" t="str">
        <f t="shared" si="8"/>
        <v>Watermelon</v>
      </c>
      <c r="AC75" s="26" t="str">
        <f t="shared" si="8"/>
        <v>Heart</v>
      </c>
      <c r="AD75" s="26" t="str">
        <f t="shared" si="8"/>
        <v>Peaches</v>
      </c>
      <c r="AE75" s="26" t="str">
        <f t="shared" si="8"/>
        <v>pentagon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61</v>
      </c>
      <c r="S76" s="12">
        <f t="shared" si="7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5</v>
      </c>
      <c r="Z76" s="26" t="str">
        <f t="shared" si="8"/>
        <v>Rectangle</v>
      </c>
      <c r="AA76" s="26" t="str">
        <f t="shared" si="8"/>
        <v>pentagon</v>
      </c>
      <c r="AB76" s="26" t="str">
        <f t="shared" si="8"/>
        <v>Watermelon</v>
      </c>
      <c r="AC76" s="26" t="str">
        <f t="shared" si="8"/>
        <v>Bananas</v>
      </c>
      <c r="AD76" s="26" t="str">
        <f t="shared" si="8"/>
        <v>Grapes</v>
      </c>
      <c r="AE76" s="26" t="str">
        <f t="shared" si="8"/>
        <v>pentagon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7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8"/>
        <v>Rectangle</v>
      </c>
      <c r="AA77" s="26" t="str">
        <f t="shared" si="8"/>
        <v>Bananas</v>
      </c>
      <c r="AB77" s="26" t="str">
        <f t="shared" si="8"/>
        <v>pentagon</v>
      </c>
      <c r="AC77" s="26" t="str">
        <f t="shared" si="8"/>
        <v>Bananas</v>
      </c>
      <c r="AD77" s="26" t="str">
        <f t="shared" si="8"/>
        <v>Grapes</v>
      </c>
      <c r="AE77" s="26" t="str">
        <f t="shared" si="8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7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8"/>
        <v>Bananas</v>
      </c>
      <c r="AA78" s="26" t="str">
        <f t="shared" si="8"/>
        <v>Bananas</v>
      </c>
      <c r="AB78" s="26" t="str">
        <f t="shared" si="8"/>
        <v>pentagon</v>
      </c>
      <c r="AC78" s="26" t="str">
        <f t="shared" si="8"/>
        <v>pentagon</v>
      </c>
      <c r="AD78" s="26" t="str">
        <f t="shared" si="8"/>
        <v>Watermelon</v>
      </c>
      <c r="AE78" s="26" t="str">
        <f t="shared" si="8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61</v>
      </c>
      <c r="S79" s="12">
        <f t="shared" si="7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5</v>
      </c>
      <c r="Z79" s="26" t="str">
        <f t="shared" si="8"/>
        <v>Bananas</v>
      </c>
      <c r="AA79" s="26" t="str">
        <f t="shared" si="8"/>
        <v>Apples</v>
      </c>
      <c r="AB79" s="26" t="str">
        <f t="shared" si="8"/>
        <v>Square</v>
      </c>
      <c r="AC79" s="26" t="str">
        <f t="shared" si="8"/>
        <v>pentagon</v>
      </c>
      <c r="AD79" s="26" t="str">
        <f t="shared" si="8"/>
        <v>Watermelon</v>
      </c>
      <c r="AE79" s="26" t="str">
        <f t="shared" si="8"/>
        <v>pentagon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60</v>
      </c>
      <c r="Q80" s="50" t="s">
        <v>61</v>
      </c>
      <c r="S80" s="12">
        <f t="shared" si="7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4</v>
      </c>
      <c r="X80" s="12">
        <f t="shared" si="7"/>
        <v>5</v>
      </c>
      <c r="Z80" s="26" t="str">
        <f t="shared" si="8"/>
        <v>Square</v>
      </c>
      <c r="AA80" s="26" t="str">
        <f t="shared" si="8"/>
        <v>Apples</v>
      </c>
      <c r="AB80" s="26" t="str">
        <f t="shared" si="8"/>
        <v>Square</v>
      </c>
      <c r="AC80" s="26" t="str">
        <f t="shared" si="8"/>
        <v>Rectangle</v>
      </c>
      <c r="AD80" s="26" t="str">
        <f t="shared" si="8"/>
        <v>Square</v>
      </c>
      <c r="AE80" s="26" t="str">
        <f t="shared" si="8"/>
        <v>pentagon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60</v>
      </c>
      <c r="Q81" s="50" t="s">
        <v>26</v>
      </c>
      <c r="S81" s="12">
        <f t="shared" si="7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4</v>
      </c>
      <c r="X81" s="12">
        <f t="shared" si="7"/>
        <v>3</v>
      </c>
      <c r="Z81" s="26" t="str">
        <f t="shared" si="8"/>
        <v>Square</v>
      </c>
      <c r="AA81" s="26" t="str">
        <f t="shared" si="8"/>
        <v>Bananas</v>
      </c>
      <c r="AB81" s="26" t="str">
        <f t="shared" si="8"/>
        <v>Peaches</v>
      </c>
      <c r="AC81" s="26" t="str">
        <f t="shared" si="8"/>
        <v>Rectangle</v>
      </c>
      <c r="AD81" s="26" t="str">
        <f t="shared" si="8"/>
        <v>Square</v>
      </c>
      <c r="AE81" s="26" t="str">
        <f t="shared" si="8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7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8"/>
        <v>Peaches</v>
      </c>
      <c r="AA82" s="26" t="str">
        <f t="shared" si="8"/>
        <v>Bananas</v>
      </c>
      <c r="AB82" s="26" t="str">
        <f t="shared" si="8"/>
        <v>Peaches</v>
      </c>
      <c r="AC82" s="26" t="str">
        <f t="shared" si="8"/>
        <v>Watermelon</v>
      </c>
      <c r="AD82" s="26" t="str">
        <f t="shared" si="8"/>
        <v>pentagon</v>
      </c>
      <c r="AE82" s="26" t="str">
        <f t="shared" si="8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62</v>
      </c>
      <c r="N83" s="50" t="s">
        <v>34</v>
      </c>
      <c r="O83" s="50" t="s">
        <v>33</v>
      </c>
      <c r="P83" s="50" t="s">
        <v>23</v>
      </c>
      <c r="Q83" s="50" t="s">
        <v>62</v>
      </c>
      <c r="S83" s="12">
        <f t="shared" si="7"/>
        <v>8</v>
      </c>
      <c r="T83" s="12">
        <f t="shared" si="7"/>
        <v>6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6</v>
      </c>
      <c r="Z83" s="26" t="str">
        <f t="shared" si="8"/>
        <v>Peaches</v>
      </c>
      <c r="AA83" s="26" t="str">
        <f t="shared" si="8"/>
        <v>Rectangle</v>
      </c>
      <c r="AB83" s="26" t="str">
        <f t="shared" si="8"/>
        <v>Grapes</v>
      </c>
      <c r="AC83" s="26" t="str">
        <f t="shared" si="8"/>
        <v>Watermelon</v>
      </c>
      <c r="AD83" s="26" t="str">
        <f t="shared" si="8"/>
        <v>pentagon</v>
      </c>
      <c r="AE83" s="26" t="str">
        <f t="shared" si="8"/>
        <v>Rectangle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62</v>
      </c>
      <c r="N84" s="50" t="s">
        <v>34</v>
      </c>
      <c r="O84" s="50" t="s">
        <v>59</v>
      </c>
      <c r="P84" s="50" t="s">
        <v>34</v>
      </c>
      <c r="Q84" s="50" t="s">
        <v>62</v>
      </c>
      <c r="S84" s="12">
        <f t="shared" si="7"/>
        <v>11</v>
      </c>
      <c r="T84" s="12">
        <f t="shared" si="7"/>
        <v>6</v>
      </c>
      <c r="U84" s="12">
        <f t="shared" si="7"/>
        <v>10</v>
      </c>
      <c r="V84" s="12">
        <f t="shared" si="7"/>
        <v>3</v>
      </c>
      <c r="W84" s="12">
        <f t="shared" si="7"/>
        <v>10</v>
      </c>
      <c r="X84" s="12">
        <f t="shared" si="7"/>
        <v>6</v>
      </c>
      <c r="Z84" s="26" t="str">
        <f t="shared" si="8"/>
        <v>Bananas</v>
      </c>
      <c r="AA84" s="26" t="str">
        <f t="shared" si="8"/>
        <v>Rectangle</v>
      </c>
      <c r="AB84" s="26" t="str">
        <f t="shared" si="8"/>
        <v>Grapes</v>
      </c>
      <c r="AC84" s="26" t="str">
        <f t="shared" si="8"/>
        <v>Heart</v>
      </c>
      <c r="AD84" s="26" t="str">
        <f t="shared" si="8"/>
        <v>Grapes</v>
      </c>
      <c r="AE84" s="26" t="str">
        <f t="shared" si="8"/>
        <v>Rectangle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59</v>
      </c>
      <c r="P85" s="50" t="s">
        <v>34</v>
      </c>
      <c r="Q85" s="50" t="s">
        <v>30</v>
      </c>
      <c r="S85" s="12">
        <f t="shared" si="7"/>
        <v>11</v>
      </c>
      <c r="T85" s="12">
        <f t="shared" si="7"/>
        <v>11</v>
      </c>
      <c r="U85" s="12">
        <f t="shared" si="7"/>
        <v>5</v>
      </c>
      <c r="V85" s="12">
        <f t="shared" si="7"/>
        <v>3</v>
      </c>
      <c r="W85" s="12">
        <f t="shared" si="7"/>
        <v>10</v>
      </c>
      <c r="X85" s="12">
        <f t="shared" si="7"/>
        <v>7</v>
      </c>
      <c r="Z85" s="26" t="str">
        <f t="shared" si="8"/>
        <v>Bananas</v>
      </c>
      <c r="AA85" s="26" t="str">
        <f t="shared" si="8"/>
        <v>Bananas</v>
      </c>
      <c r="AB85" s="26" t="str">
        <f t="shared" si="8"/>
        <v>pentagon</v>
      </c>
      <c r="AC85" s="26" t="str">
        <f t="shared" si="8"/>
        <v>Heart</v>
      </c>
      <c r="AD85" s="26" t="str">
        <f t="shared" si="8"/>
        <v>Grapes</v>
      </c>
      <c r="AE85" s="26" t="str">
        <f t="shared" si="8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60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7"/>
        <v>4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8"/>
        <v>Square</v>
      </c>
      <c r="AA86" s="26" t="str">
        <f t="shared" si="8"/>
        <v>Bananas</v>
      </c>
      <c r="AB86" s="26" t="str">
        <f t="shared" si="8"/>
        <v>pentagon</v>
      </c>
      <c r="AC86" s="26" t="str">
        <f t="shared" si="8"/>
        <v>Grapes</v>
      </c>
      <c r="AD86" s="26" t="str">
        <f t="shared" si="8"/>
        <v>Scatter</v>
      </c>
      <c r="AE86" s="26" t="str">
        <f t="shared" si="8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60</v>
      </c>
      <c r="M87" s="50" t="s">
        <v>60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7"/>
        <v>4</v>
      </c>
      <c r="T87" s="12">
        <f t="shared" si="7"/>
        <v>4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8"/>
        <v>Square</v>
      </c>
      <c r="AA87" s="26" t="str">
        <f t="shared" si="8"/>
        <v>Square</v>
      </c>
      <c r="AB87" s="26" t="str">
        <f t="shared" si="8"/>
        <v>Bananas</v>
      </c>
      <c r="AC87" s="26" t="str">
        <f t="shared" si="8"/>
        <v>Grapes</v>
      </c>
      <c r="AD87" s="26" t="str">
        <f t="shared" si="8"/>
        <v>Bananas</v>
      </c>
      <c r="AE87" s="26" t="str">
        <f t="shared" si="8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60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7"/>
        <v>7</v>
      </c>
      <c r="T88" s="12">
        <f t="shared" si="7"/>
        <v>4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8"/>
        <v>Apples</v>
      </c>
      <c r="AA88" s="26" t="str">
        <f t="shared" si="8"/>
        <v>Square</v>
      </c>
      <c r="AB88" s="26" t="str">
        <f t="shared" si="8"/>
        <v>Bananas</v>
      </c>
      <c r="AC88" s="26" t="str">
        <f t="shared" si="8"/>
        <v>Watermelon</v>
      </c>
      <c r="AD88" s="26" t="str">
        <f t="shared" si="8"/>
        <v>Bananas</v>
      </c>
      <c r="AE88" s="26" t="str">
        <f t="shared" si="8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60</v>
      </c>
      <c r="S89" s="12">
        <f t="shared" si="7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4</v>
      </c>
      <c r="Z89" s="26" t="str">
        <f t="shared" si="8"/>
        <v>Apples</v>
      </c>
      <c r="AA89" s="26" t="str">
        <f t="shared" si="8"/>
        <v>Apples</v>
      </c>
      <c r="AB89" s="26" t="str">
        <f t="shared" si="8"/>
        <v>Watermelon</v>
      </c>
      <c r="AC89" s="26" t="str">
        <f t="shared" si="8"/>
        <v>Watermelon</v>
      </c>
      <c r="AD89" s="26" t="str">
        <f t="shared" si="8"/>
        <v>Grapes</v>
      </c>
      <c r="AE89" s="26" t="str">
        <f t="shared" si="8"/>
        <v>Square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60</v>
      </c>
      <c r="S90" s="12">
        <f t="shared" si="7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4</v>
      </c>
      <c r="Z90" s="26" t="str">
        <f t="shared" si="8"/>
        <v>Watermelon</v>
      </c>
      <c r="AA90" s="26" t="str">
        <f t="shared" si="8"/>
        <v>Apples</v>
      </c>
      <c r="AB90" s="26" t="str">
        <f t="shared" si="8"/>
        <v>Watermelon</v>
      </c>
      <c r="AC90" s="26" t="str">
        <f t="shared" si="8"/>
        <v>Bananas</v>
      </c>
      <c r="AD90" s="26" t="str">
        <f t="shared" si="8"/>
        <v>Grapes</v>
      </c>
      <c r="AE90" s="26" t="str">
        <f t="shared" si="8"/>
        <v>Square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7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8"/>
        <v>Watermelon</v>
      </c>
      <c r="AA91" s="26" t="str">
        <f t="shared" si="8"/>
        <v>Grapes</v>
      </c>
      <c r="AB91" s="26" t="str">
        <f t="shared" si="8"/>
        <v>Bananas</v>
      </c>
      <c r="AC91" s="26" t="str">
        <f t="shared" si="8"/>
        <v>Bananas</v>
      </c>
      <c r="AD91" s="26" t="str">
        <f t="shared" si="8"/>
        <v>Scatter</v>
      </c>
      <c r="AE91" s="26" t="str">
        <f t="shared" si="8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7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8"/>
        <v>Grapes</v>
      </c>
      <c r="AA92" s="26" t="str">
        <f t="shared" si="8"/>
        <v>Grapes</v>
      </c>
      <c r="AB92" s="26" t="str">
        <f t="shared" si="8"/>
        <v>Bananas</v>
      </c>
      <c r="AC92" s="26" t="str">
        <f t="shared" si="8"/>
        <v>Grapes</v>
      </c>
      <c r="AD92" s="26" t="str">
        <f t="shared" si="8"/>
        <v>Apples</v>
      </c>
      <c r="AE92" s="26" t="str">
        <f t="shared" si="8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60</v>
      </c>
      <c r="O93" s="50" t="s">
        <v>34</v>
      </c>
      <c r="P93" s="50" t="s">
        <v>30</v>
      </c>
      <c r="Q93" s="50" t="s">
        <v>60</v>
      </c>
      <c r="S93" s="12">
        <f t="shared" si="7"/>
        <v>10</v>
      </c>
      <c r="T93" s="12">
        <f t="shared" si="7"/>
        <v>6</v>
      </c>
      <c r="U93" s="12">
        <f t="shared" si="7"/>
        <v>4</v>
      </c>
      <c r="V93" s="12">
        <f t="shared" si="7"/>
        <v>10</v>
      </c>
      <c r="W93" s="12">
        <f t="shared" si="7"/>
        <v>7</v>
      </c>
      <c r="X93" s="12">
        <f t="shared" si="7"/>
        <v>4</v>
      </c>
      <c r="Z93" s="26" t="str">
        <f t="shared" si="8"/>
        <v>Grapes</v>
      </c>
      <c r="AA93" s="26" t="str">
        <f t="shared" si="8"/>
        <v>Rectangle</v>
      </c>
      <c r="AB93" s="26" t="str">
        <f t="shared" si="8"/>
        <v>Square</v>
      </c>
      <c r="AC93" s="26" t="str">
        <f t="shared" si="8"/>
        <v>Grapes</v>
      </c>
      <c r="AD93" s="26" t="str">
        <f t="shared" si="8"/>
        <v>Apples</v>
      </c>
      <c r="AE93" s="26" t="str">
        <f t="shared" si="8"/>
        <v>Square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60</v>
      </c>
      <c r="O94" s="50" t="s">
        <v>24</v>
      </c>
      <c r="P94" s="50" t="s">
        <v>24</v>
      </c>
      <c r="Q94" s="50" t="s">
        <v>60</v>
      </c>
      <c r="S94" s="12">
        <f t="shared" si="7"/>
        <v>11</v>
      </c>
      <c r="T94" s="12">
        <f t="shared" si="7"/>
        <v>6</v>
      </c>
      <c r="U94" s="12">
        <f t="shared" si="7"/>
        <v>4</v>
      </c>
      <c r="V94" s="12">
        <f t="shared" si="7"/>
        <v>6</v>
      </c>
      <c r="W94" s="12">
        <f t="shared" si="7"/>
        <v>6</v>
      </c>
      <c r="X94" s="12">
        <f t="shared" si="7"/>
        <v>4</v>
      </c>
      <c r="Z94" s="26" t="str">
        <f t="shared" si="8"/>
        <v>Bananas</v>
      </c>
      <c r="AA94" s="26" t="str">
        <f t="shared" si="8"/>
        <v>Rectangle</v>
      </c>
      <c r="AB94" s="26" t="str">
        <f t="shared" si="8"/>
        <v>Square</v>
      </c>
      <c r="AC94" s="26" t="str">
        <f t="shared" si="8"/>
        <v>Rectangle</v>
      </c>
      <c r="AD94" s="26" t="str">
        <f t="shared" si="8"/>
        <v>Rectangle</v>
      </c>
      <c r="AE94" s="26" t="str">
        <f t="shared" si="8"/>
        <v>Square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61</v>
      </c>
      <c r="S95" s="12">
        <f t="shared" si="7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5</v>
      </c>
      <c r="Z95" s="26" t="str">
        <f t="shared" si="8"/>
        <v>Bananas</v>
      </c>
      <c r="AA95" s="26" t="str">
        <f t="shared" si="8"/>
        <v>pentagon</v>
      </c>
      <c r="AB95" s="26" t="str">
        <f t="shared" si="8"/>
        <v>Grapes</v>
      </c>
      <c r="AC95" s="26" t="str">
        <f t="shared" si="8"/>
        <v>Rectangle</v>
      </c>
      <c r="AD95" s="26" t="str">
        <f t="shared" si="8"/>
        <v>Rectangle</v>
      </c>
      <c r="AE95" s="26" t="str">
        <f t="shared" si="8"/>
        <v>pentagon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61</v>
      </c>
      <c r="S96" s="12">
        <f t="shared" si="7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5</v>
      </c>
      <c r="Z96" s="26" t="str">
        <f t="shared" si="8"/>
        <v>Scatter</v>
      </c>
      <c r="AA96" s="26" t="str">
        <f t="shared" si="8"/>
        <v>pentagon</v>
      </c>
      <c r="AB96" s="26" t="str">
        <f t="shared" si="8"/>
        <v>Grapes</v>
      </c>
      <c r="AC96" s="26" t="str">
        <f t="shared" si="8"/>
        <v>Grapes</v>
      </c>
      <c r="AD96" s="26" t="str">
        <f t="shared" si="8"/>
        <v>pentagon</v>
      </c>
      <c r="AE96" s="26" t="str">
        <f t="shared" si="8"/>
        <v>pentagon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7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8"/>
        <v>Grapes</v>
      </c>
      <c r="AA97" s="26" t="str">
        <f t="shared" si="8"/>
        <v>Rectangle</v>
      </c>
      <c r="AB97" s="26" t="str">
        <f t="shared" si="8"/>
        <v>Bananas</v>
      </c>
      <c r="AC97" s="26" t="str">
        <f t="shared" si="8"/>
        <v>Grapes</v>
      </c>
      <c r="AD97" s="26" t="str">
        <f t="shared" si="8"/>
        <v>pentagon</v>
      </c>
      <c r="AE97" s="26" t="str">
        <f t="shared" si="8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7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8"/>
        <v>Grapes</v>
      </c>
      <c r="AA98" s="26" t="str">
        <f t="shared" si="8"/>
        <v>Rectangle</v>
      </c>
      <c r="AB98" s="26" t="str">
        <f t="shared" si="8"/>
        <v>Bananas</v>
      </c>
      <c r="AC98" s="26" t="str">
        <f t="shared" si="8"/>
        <v>Bananas</v>
      </c>
      <c r="AD98" s="26" t="str">
        <f t="shared" si="8"/>
        <v>Grapes</v>
      </c>
      <c r="AE98" s="26" t="str">
        <f t="shared" si="8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7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8"/>
        <v>Bananas</v>
      </c>
      <c r="AA99" s="26" t="str">
        <f t="shared" si="8"/>
        <v>Watermelon</v>
      </c>
      <c r="AB99" s="26" t="str">
        <f t="shared" si="8"/>
        <v>Rectangle</v>
      </c>
      <c r="AC99" s="26" t="str">
        <f t="shared" si="8"/>
        <v>Bananas</v>
      </c>
      <c r="AD99" s="26" t="str">
        <f t="shared" si="8"/>
        <v>Grapes</v>
      </c>
      <c r="AE99" s="26" t="str">
        <f t="shared" si="8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7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9">VLOOKUP(L100,$A$4:$I$15,2,FALSE)</f>
        <v>Bananas</v>
      </c>
      <c r="AA100" s="26" t="str">
        <f t="shared" si="9"/>
        <v>Watermelon</v>
      </c>
      <c r="AB100" s="26" t="str">
        <f t="shared" si="9"/>
        <v>Rectangle</v>
      </c>
      <c r="AC100" s="26" t="str">
        <f t="shared" si="9"/>
        <v>Heart</v>
      </c>
      <c r="AD100" s="26" t="str">
        <f t="shared" si="9"/>
        <v>Apples</v>
      </c>
      <c r="AE100" s="26" t="str">
        <f t="shared" si="9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7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9"/>
        <v>Watermelon</v>
      </c>
      <c r="AA101" s="26" t="str">
        <f t="shared" si="9"/>
        <v>Apples</v>
      </c>
      <c r="AB101" s="26" t="str">
        <f t="shared" si="9"/>
        <v>Heart</v>
      </c>
      <c r="AC101" s="26" t="str">
        <f t="shared" si="9"/>
        <v>Heart</v>
      </c>
      <c r="AD101" s="26" t="str">
        <f t="shared" si="9"/>
        <v>Apples</v>
      </c>
      <c r="AE101" s="26" t="str">
        <f t="shared" si="9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60</v>
      </c>
      <c r="P102" s="50" t="s">
        <v>23</v>
      </c>
      <c r="Q102" s="50" t="s">
        <v>35</v>
      </c>
      <c r="S102" s="12">
        <f t="shared" si="7"/>
        <v>9</v>
      </c>
      <c r="T102" s="12">
        <f t="shared" si="7"/>
        <v>7</v>
      </c>
      <c r="U102" s="12">
        <f t="shared" si="7"/>
        <v>3</v>
      </c>
      <c r="V102" s="12">
        <f t="shared" ref="V102:X165" si="10">VLOOKUP(O102,$A$4:$I$15,9,FALSE)</f>
        <v>4</v>
      </c>
      <c r="W102" s="12">
        <f t="shared" si="10"/>
        <v>5</v>
      </c>
      <c r="X102" s="12">
        <f t="shared" si="10"/>
        <v>11</v>
      </c>
      <c r="Z102" s="26" t="str">
        <f t="shared" si="9"/>
        <v>Watermelon</v>
      </c>
      <c r="AA102" s="26" t="str">
        <f t="shared" si="9"/>
        <v>Apples</v>
      </c>
      <c r="AB102" s="26" t="str">
        <f t="shared" si="9"/>
        <v>Heart</v>
      </c>
      <c r="AC102" s="26" t="str">
        <f t="shared" si="9"/>
        <v>Square</v>
      </c>
      <c r="AD102" s="26" t="str">
        <f t="shared" si="9"/>
        <v>pentagon</v>
      </c>
      <c r="AE102" s="26" t="str">
        <f t="shared" si="9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60</v>
      </c>
      <c r="O103" s="50" t="s">
        <v>60</v>
      </c>
      <c r="P103" s="50" t="s">
        <v>23</v>
      </c>
      <c r="Q103" s="50" t="s">
        <v>33</v>
      </c>
      <c r="S103" s="12">
        <f t="shared" ref="S103:X166" si="11">VLOOKUP(L103,$A$4:$I$15,9,FALSE)</f>
        <v>4</v>
      </c>
      <c r="T103" s="12">
        <f t="shared" si="11"/>
        <v>5</v>
      </c>
      <c r="U103" s="12">
        <f t="shared" si="11"/>
        <v>4</v>
      </c>
      <c r="V103" s="12">
        <f t="shared" si="10"/>
        <v>4</v>
      </c>
      <c r="W103" s="12">
        <f t="shared" si="10"/>
        <v>5</v>
      </c>
      <c r="X103" s="12">
        <f t="shared" si="10"/>
        <v>9</v>
      </c>
      <c r="Z103" s="26" t="str">
        <f t="shared" si="9"/>
        <v>Square</v>
      </c>
      <c r="AA103" s="26" t="str">
        <f t="shared" si="9"/>
        <v>pentagon</v>
      </c>
      <c r="AB103" s="26" t="str">
        <f t="shared" si="9"/>
        <v>Square</v>
      </c>
      <c r="AC103" s="26" t="str">
        <f t="shared" si="9"/>
        <v>Square</v>
      </c>
      <c r="AD103" s="26" t="str">
        <f t="shared" si="9"/>
        <v>pentagon</v>
      </c>
      <c r="AE103" s="26" t="str">
        <f t="shared" si="9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60</v>
      </c>
      <c r="O104" s="50" t="s">
        <v>23</v>
      </c>
      <c r="P104" s="50" t="s">
        <v>30</v>
      </c>
      <c r="Q104" s="50" t="s">
        <v>33</v>
      </c>
      <c r="S104" s="12">
        <f t="shared" si="11"/>
        <v>4</v>
      </c>
      <c r="T104" s="12">
        <f t="shared" si="11"/>
        <v>5</v>
      </c>
      <c r="U104" s="12">
        <f t="shared" si="11"/>
        <v>4</v>
      </c>
      <c r="V104" s="12">
        <f t="shared" si="10"/>
        <v>5</v>
      </c>
      <c r="W104" s="12">
        <f t="shared" si="10"/>
        <v>7</v>
      </c>
      <c r="X104" s="12">
        <f t="shared" si="10"/>
        <v>9</v>
      </c>
      <c r="Z104" s="26" t="str">
        <f t="shared" si="9"/>
        <v>Square</v>
      </c>
      <c r="AA104" s="26" t="str">
        <f t="shared" si="9"/>
        <v>pentagon</v>
      </c>
      <c r="AB104" s="26" t="str">
        <f t="shared" si="9"/>
        <v>Square</v>
      </c>
      <c r="AC104" s="26" t="str">
        <f t="shared" si="9"/>
        <v>pentagon</v>
      </c>
      <c r="AD104" s="26" t="str">
        <f t="shared" si="9"/>
        <v>Apples</v>
      </c>
      <c r="AE104" s="26" t="str">
        <f t="shared" si="9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60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1"/>
        <v>8</v>
      </c>
      <c r="T105" s="12">
        <f t="shared" si="11"/>
        <v>4</v>
      </c>
      <c r="U105" s="12">
        <f t="shared" si="11"/>
        <v>10</v>
      </c>
      <c r="V105" s="12">
        <f t="shared" si="10"/>
        <v>5</v>
      </c>
      <c r="W105" s="12">
        <f t="shared" si="10"/>
        <v>7</v>
      </c>
      <c r="X105" s="12">
        <f t="shared" si="10"/>
        <v>11</v>
      </c>
      <c r="Z105" s="26" t="str">
        <f t="shared" si="9"/>
        <v>Peaches</v>
      </c>
      <c r="AA105" s="26" t="str">
        <f t="shared" si="9"/>
        <v>Square</v>
      </c>
      <c r="AB105" s="26" t="str">
        <f t="shared" si="9"/>
        <v>Grapes</v>
      </c>
      <c r="AC105" s="26" t="str">
        <f t="shared" si="9"/>
        <v>pentagon</v>
      </c>
      <c r="AD105" s="26" t="str">
        <f t="shared" si="9"/>
        <v>Apples</v>
      </c>
      <c r="AE105" s="26" t="str">
        <f t="shared" si="9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60</v>
      </c>
      <c r="N106" s="50" t="s">
        <v>34</v>
      </c>
      <c r="O106" s="50" t="s">
        <v>35</v>
      </c>
      <c r="P106" s="50" t="s">
        <v>60</v>
      </c>
      <c r="Q106" s="50" t="s">
        <v>35</v>
      </c>
      <c r="S106" s="12">
        <f t="shared" si="11"/>
        <v>8</v>
      </c>
      <c r="T106" s="12">
        <f t="shared" si="11"/>
        <v>4</v>
      </c>
      <c r="U106" s="12">
        <f t="shared" si="11"/>
        <v>10</v>
      </c>
      <c r="V106" s="12">
        <f t="shared" si="10"/>
        <v>11</v>
      </c>
      <c r="W106" s="12">
        <f t="shared" si="10"/>
        <v>4</v>
      </c>
      <c r="X106" s="12">
        <f t="shared" si="10"/>
        <v>11</v>
      </c>
      <c r="Z106" s="26" t="str">
        <f t="shared" si="9"/>
        <v>Peaches</v>
      </c>
      <c r="AA106" s="26" t="str">
        <f t="shared" si="9"/>
        <v>Square</v>
      </c>
      <c r="AB106" s="26" t="str">
        <f t="shared" si="9"/>
        <v>Grapes</v>
      </c>
      <c r="AC106" s="26" t="str">
        <f t="shared" si="9"/>
        <v>Bananas</v>
      </c>
      <c r="AD106" s="26" t="str">
        <f t="shared" si="9"/>
        <v>Square</v>
      </c>
      <c r="AE106" s="26" t="str">
        <f t="shared" si="9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62</v>
      </c>
      <c r="M107" s="50" t="s">
        <v>30</v>
      </c>
      <c r="N107" s="50" t="s">
        <v>26</v>
      </c>
      <c r="O107" s="50" t="s">
        <v>35</v>
      </c>
      <c r="P107" s="50" t="s">
        <v>60</v>
      </c>
      <c r="Q107" s="50" t="s">
        <v>26</v>
      </c>
      <c r="S107" s="12">
        <f t="shared" si="11"/>
        <v>6</v>
      </c>
      <c r="T107" s="12">
        <f t="shared" si="11"/>
        <v>7</v>
      </c>
      <c r="U107" s="12">
        <f t="shared" si="11"/>
        <v>3</v>
      </c>
      <c r="V107" s="12">
        <f t="shared" si="10"/>
        <v>11</v>
      </c>
      <c r="W107" s="12">
        <f t="shared" si="10"/>
        <v>4</v>
      </c>
      <c r="X107" s="12">
        <f t="shared" si="10"/>
        <v>3</v>
      </c>
      <c r="Z107" s="26" t="str">
        <f t="shared" si="9"/>
        <v>Rectangle</v>
      </c>
      <c r="AA107" s="26" t="str">
        <f t="shared" si="9"/>
        <v>Apples</v>
      </c>
      <c r="AB107" s="26" t="str">
        <f t="shared" si="9"/>
        <v>Heart</v>
      </c>
      <c r="AC107" s="26" t="str">
        <f t="shared" si="9"/>
        <v>Bananas</v>
      </c>
      <c r="AD107" s="26" t="str">
        <f t="shared" si="9"/>
        <v>Square</v>
      </c>
      <c r="AE107" s="26" t="str">
        <f t="shared" si="9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62</v>
      </c>
      <c r="M108" s="50" t="s">
        <v>30</v>
      </c>
      <c r="N108" s="50" t="s">
        <v>26</v>
      </c>
      <c r="O108" s="50" t="s">
        <v>34</v>
      </c>
      <c r="P108" s="50" t="s">
        <v>61</v>
      </c>
      <c r="Q108" s="50" t="s">
        <v>26</v>
      </c>
      <c r="S108" s="12">
        <f t="shared" si="11"/>
        <v>6</v>
      </c>
      <c r="T108" s="12">
        <f t="shared" si="11"/>
        <v>7</v>
      </c>
      <c r="U108" s="12">
        <f t="shared" si="11"/>
        <v>3</v>
      </c>
      <c r="V108" s="12">
        <f t="shared" si="10"/>
        <v>10</v>
      </c>
      <c r="W108" s="12">
        <f t="shared" si="10"/>
        <v>5</v>
      </c>
      <c r="X108" s="12">
        <f t="shared" si="10"/>
        <v>3</v>
      </c>
      <c r="Z108" s="26" t="str">
        <f t="shared" si="9"/>
        <v>Rectangle</v>
      </c>
      <c r="AA108" s="26" t="str">
        <f t="shared" si="9"/>
        <v>Apples</v>
      </c>
      <c r="AB108" s="26" t="str">
        <f t="shared" si="9"/>
        <v>Heart</v>
      </c>
      <c r="AC108" s="26" t="str">
        <f t="shared" si="9"/>
        <v>Grapes</v>
      </c>
      <c r="AD108" s="26" t="str">
        <f t="shared" si="9"/>
        <v>pentagon</v>
      </c>
      <c r="AE108" s="26" t="str">
        <f t="shared" si="9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61</v>
      </c>
      <c r="Q109" s="50" t="s">
        <v>35</v>
      </c>
      <c r="S109" s="12">
        <f t="shared" si="11"/>
        <v>9</v>
      </c>
      <c r="T109" s="12">
        <f t="shared" si="11"/>
        <v>9</v>
      </c>
      <c r="U109" s="12">
        <f t="shared" si="11"/>
        <v>11</v>
      </c>
      <c r="V109" s="12">
        <f t="shared" si="10"/>
        <v>10</v>
      </c>
      <c r="W109" s="12">
        <f t="shared" si="10"/>
        <v>5</v>
      </c>
      <c r="X109" s="12">
        <f t="shared" si="10"/>
        <v>11</v>
      </c>
      <c r="Z109" s="26" t="str">
        <f t="shared" si="9"/>
        <v>Watermelon</v>
      </c>
      <c r="AA109" s="26" t="str">
        <f t="shared" si="9"/>
        <v>Watermelon</v>
      </c>
      <c r="AB109" s="26" t="str">
        <f t="shared" si="9"/>
        <v>Bananas</v>
      </c>
      <c r="AC109" s="26" t="str">
        <f t="shared" si="9"/>
        <v>Grapes</v>
      </c>
      <c r="AD109" s="26" t="str">
        <f t="shared" si="9"/>
        <v>pentagon</v>
      </c>
      <c r="AE109" s="26" t="str">
        <f t="shared" si="9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1"/>
        <v>9</v>
      </c>
      <c r="T110" s="12">
        <f t="shared" si="11"/>
        <v>9</v>
      </c>
      <c r="U110" s="12">
        <f t="shared" si="11"/>
        <v>11</v>
      </c>
      <c r="V110" s="12">
        <f t="shared" si="10"/>
        <v>11</v>
      </c>
      <c r="W110" s="12">
        <f t="shared" si="10"/>
        <v>10</v>
      </c>
      <c r="X110" s="12">
        <f t="shared" si="10"/>
        <v>11</v>
      </c>
      <c r="Z110" s="26" t="str">
        <f t="shared" si="9"/>
        <v>Watermelon</v>
      </c>
      <c r="AA110" s="26" t="str">
        <f t="shared" si="9"/>
        <v>Watermelon</v>
      </c>
      <c r="AB110" s="26" t="str">
        <f t="shared" si="9"/>
        <v>Bananas</v>
      </c>
      <c r="AC110" s="26" t="str">
        <f t="shared" si="9"/>
        <v>Bananas</v>
      </c>
      <c r="AD110" s="26" t="str">
        <f t="shared" si="9"/>
        <v>Grapes</v>
      </c>
      <c r="AE110" s="26" t="str">
        <f t="shared" si="9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60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1"/>
        <v>4</v>
      </c>
      <c r="T111" s="12">
        <f t="shared" si="11"/>
        <v>7</v>
      </c>
      <c r="U111" s="12">
        <f t="shared" si="11"/>
        <v>4</v>
      </c>
      <c r="V111" s="12">
        <f t="shared" si="10"/>
        <v>11</v>
      </c>
      <c r="W111" s="12">
        <f t="shared" si="10"/>
        <v>10</v>
      </c>
      <c r="X111" s="12">
        <f t="shared" si="10"/>
        <v>9</v>
      </c>
      <c r="Z111" s="26" t="str">
        <f t="shared" si="9"/>
        <v>Square</v>
      </c>
      <c r="AA111" s="26" t="str">
        <f t="shared" si="9"/>
        <v>Apples</v>
      </c>
      <c r="AB111" s="26" t="str">
        <f t="shared" si="9"/>
        <v>Square</v>
      </c>
      <c r="AC111" s="26" t="str">
        <f t="shared" si="9"/>
        <v>Bananas</v>
      </c>
      <c r="AD111" s="26" t="str">
        <f t="shared" si="9"/>
        <v>Grapes</v>
      </c>
      <c r="AE111" s="26" t="str">
        <f t="shared" si="9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60</v>
      </c>
      <c r="M112" s="50" t="s">
        <v>30</v>
      </c>
      <c r="N112" s="50" t="s">
        <v>27</v>
      </c>
      <c r="O112" s="50" t="s">
        <v>61</v>
      </c>
      <c r="P112" s="50" t="s">
        <v>30</v>
      </c>
      <c r="Q112" s="50" t="s">
        <v>33</v>
      </c>
      <c r="S112" s="12">
        <f t="shared" si="11"/>
        <v>4</v>
      </c>
      <c r="T112" s="12">
        <f t="shared" si="11"/>
        <v>7</v>
      </c>
      <c r="U112" s="12">
        <f t="shared" si="11"/>
        <v>4</v>
      </c>
      <c r="V112" s="12">
        <f t="shared" si="10"/>
        <v>5</v>
      </c>
      <c r="W112" s="12">
        <f t="shared" si="10"/>
        <v>7</v>
      </c>
      <c r="X112" s="12">
        <f t="shared" si="10"/>
        <v>9</v>
      </c>
      <c r="Z112" s="26" t="str">
        <f t="shared" si="9"/>
        <v>Square</v>
      </c>
      <c r="AA112" s="26" t="str">
        <f t="shared" si="9"/>
        <v>Apples</v>
      </c>
      <c r="AB112" s="26" t="str">
        <f t="shared" si="9"/>
        <v>Square</v>
      </c>
      <c r="AC112" s="26" t="str">
        <f t="shared" si="9"/>
        <v>pentagon</v>
      </c>
      <c r="AD112" s="26" t="str">
        <f t="shared" si="9"/>
        <v>Apples</v>
      </c>
      <c r="AE112" s="26" t="str">
        <f t="shared" si="9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61</v>
      </c>
      <c r="O113" s="50" t="s">
        <v>61</v>
      </c>
      <c r="P113" s="50" t="s">
        <v>30</v>
      </c>
      <c r="Q113" s="50" t="s">
        <v>32</v>
      </c>
      <c r="S113" s="12">
        <f t="shared" si="11"/>
        <v>5</v>
      </c>
      <c r="T113" s="12">
        <f t="shared" si="11"/>
        <v>10</v>
      </c>
      <c r="U113" s="12">
        <f t="shared" si="11"/>
        <v>5</v>
      </c>
      <c r="V113" s="12">
        <f t="shared" si="10"/>
        <v>5</v>
      </c>
      <c r="W113" s="12">
        <f t="shared" si="10"/>
        <v>7</v>
      </c>
      <c r="X113" s="12">
        <f t="shared" si="10"/>
        <v>8</v>
      </c>
      <c r="Z113" s="26" t="str">
        <f t="shared" si="9"/>
        <v>pentagon</v>
      </c>
      <c r="AA113" s="26" t="str">
        <f t="shared" si="9"/>
        <v>Grapes</v>
      </c>
      <c r="AB113" s="26" t="str">
        <f t="shared" si="9"/>
        <v>pentagon</v>
      </c>
      <c r="AC113" s="26" t="str">
        <f t="shared" si="9"/>
        <v>pentagon</v>
      </c>
      <c r="AD113" s="26" t="str">
        <f t="shared" si="9"/>
        <v>Apples</v>
      </c>
      <c r="AE113" s="26" t="str">
        <f t="shared" si="9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61</v>
      </c>
      <c r="O114" s="50" t="s">
        <v>35</v>
      </c>
      <c r="P114" s="50" t="s">
        <v>24</v>
      </c>
      <c r="Q114" s="50" t="s">
        <v>32</v>
      </c>
      <c r="S114" s="12">
        <f t="shared" si="11"/>
        <v>5</v>
      </c>
      <c r="T114" s="12">
        <f t="shared" si="11"/>
        <v>10</v>
      </c>
      <c r="U114" s="12">
        <f t="shared" si="11"/>
        <v>5</v>
      </c>
      <c r="V114" s="12">
        <f t="shared" si="10"/>
        <v>11</v>
      </c>
      <c r="W114" s="12">
        <f t="shared" si="10"/>
        <v>6</v>
      </c>
      <c r="X114" s="12">
        <f t="shared" si="10"/>
        <v>8</v>
      </c>
      <c r="Z114" s="26" t="str">
        <f t="shared" si="9"/>
        <v>pentagon</v>
      </c>
      <c r="AA114" s="26" t="str">
        <f t="shared" si="9"/>
        <v>Grapes</v>
      </c>
      <c r="AB114" s="26" t="str">
        <f t="shared" si="9"/>
        <v>pentagon</v>
      </c>
      <c r="AC114" s="26" t="str">
        <f t="shared" si="9"/>
        <v>Bananas</v>
      </c>
      <c r="AD114" s="26" t="str">
        <f t="shared" si="9"/>
        <v>Rectangle</v>
      </c>
      <c r="AE114" s="26" t="str">
        <f t="shared" si="9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60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1"/>
        <v>4</v>
      </c>
      <c r="T115" s="12">
        <f t="shared" si="11"/>
        <v>1</v>
      </c>
      <c r="U115" s="12">
        <f t="shared" si="11"/>
        <v>11</v>
      </c>
      <c r="V115" s="12">
        <f t="shared" si="10"/>
        <v>11</v>
      </c>
      <c r="W115" s="12">
        <f t="shared" si="10"/>
        <v>6</v>
      </c>
      <c r="X115" s="12">
        <f t="shared" si="10"/>
        <v>4</v>
      </c>
      <c r="Z115" s="26" t="str">
        <f t="shared" si="9"/>
        <v>Square</v>
      </c>
      <c r="AA115" s="26" t="str">
        <f t="shared" si="9"/>
        <v>Scatter</v>
      </c>
      <c r="AB115" s="26" t="str">
        <f t="shared" si="9"/>
        <v>Bananas</v>
      </c>
      <c r="AC115" s="26" t="str">
        <f t="shared" si="9"/>
        <v>Bananas</v>
      </c>
      <c r="AD115" s="26" t="str">
        <f t="shared" si="9"/>
        <v>Rectangle</v>
      </c>
      <c r="AE115" s="26" t="str">
        <f t="shared" si="9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60</v>
      </c>
      <c r="M116" s="50" t="s">
        <v>23</v>
      </c>
      <c r="N116" s="50" t="s">
        <v>35</v>
      </c>
      <c r="O116" s="50" t="s">
        <v>24</v>
      </c>
      <c r="P116" s="50" t="s">
        <v>60</v>
      </c>
      <c r="Q116" s="50" t="s">
        <v>27</v>
      </c>
      <c r="S116" s="12">
        <f t="shared" si="11"/>
        <v>4</v>
      </c>
      <c r="T116" s="12">
        <f t="shared" si="11"/>
        <v>5</v>
      </c>
      <c r="U116" s="12">
        <f t="shared" si="11"/>
        <v>11</v>
      </c>
      <c r="V116" s="12">
        <f t="shared" si="10"/>
        <v>6</v>
      </c>
      <c r="W116" s="12">
        <f t="shared" si="10"/>
        <v>4</v>
      </c>
      <c r="X116" s="12">
        <f t="shared" si="10"/>
        <v>4</v>
      </c>
      <c r="Z116" s="26" t="str">
        <f t="shared" si="9"/>
        <v>Square</v>
      </c>
      <c r="AA116" s="26" t="str">
        <f t="shared" si="9"/>
        <v>pentagon</v>
      </c>
      <c r="AB116" s="26" t="str">
        <f t="shared" si="9"/>
        <v>Bananas</v>
      </c>
      <c r="AC116" s="26" t="str">
        <f t="shared" si="9"/>
        <v>Rectangle</v>
      </c>
      <c r="AD116" s="26" t="str">
        <f t="shared" si="9"/>
        <v>Square</v>
      </c>
      <c r="AE116" s="26" t="str">
        <f t="shared" si="9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60</v>
      </c>
      <c r="Q117" s="50" t="s">
        <v>24</v>
      </c>
      <c r="S117" s="12">
        <f t="shared" si="11"/>
        <v>7</v>
      </c>
      <c r="T117" s="12">
        <f t="shared" si="11"/>
        <v>5</v>
      </c>
      <c r="U117" s="12">
        <f t="shared" si="11"/>
        <v>3</v>
      </c>
      <c r="V117" s="12">
        <f t="shared" si="10"/>
        <v>6</v>
      </c>
      <c r="W117" s="12">
        <f t="shared" si="10"/>
        <v>4</v>
      </c>
      <c r="X117" s="12">
        <f t="shared" si="10"/>
        <v>6</v>
      </c>
      <c r="Z117" s="26" t="str">
        <f t="shared" si="9"/>
        <v>Apples</v>
      </c>
      <c r="AA117" s="26" t="str">
        <f t="shared" si="9"/>
        <v>pentagon</v>
      </c>
      <c r="AB117" s="26" t="str">
        <f t="shared" si="9"/>
        <v>Heart</v>
      </c>
      <c r="AC117" s="26" t="str">
        <f t="shared" si="9"/>
        <v>Rectangle</v>
      </c>
      <c r="AD117" s="26" t="str">
        <f t="shared" si="9"/>
        <v>Square</v>
      </c>
      <c r="AE117" s="26" t="str">
        <f t="shared" si="9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62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1"/>
        <v>7</v>
      </c>
      <c r="T118" s="12">
        <f t="shared" si="11"/>
        <v>6</v>
      </c>
      <c r="U118" s="12">
        <f t="shared" si="11"/>
        <v>3</v>
      </c>
      <c r="V118" s="12">
        <f t="shared" si="10"/>
        <v>10</v>
      </c>
      <c r="W118" s="12">
        <f t="shared" si="10"/>
        <v>9</v>
      </c>
      <c r="X118" s="12">
        <f t="shared" si="10"/>
        <v>6</v>
      </c>
      <c r="Z118" s="26" t="str">
        <f t="shared" si="9"/>
        <v>Apples</v>
      </c>
      <c r="AA118" s="26" t="str">
        <f t="shared" si="9"/>
        <v>Rectangle</v>
      </c>
      <c r="AB118" s="26" t="str">
        <f t="shared" si="9"/>
        <v>Heart</v>
      </c>
      <c r="AC118" s="26" t="str">
        <f t="shared" si="9"/>
        <v>Grapes</v>
      </c>
      <c r="AD118" s="26" t="str">
        <f t="shared" si="9"/>
        <v>Watermelon</v>
      </c>
      <c r="AE118" s="26" t="str">
        <f t="shared" si="9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62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1"/>
        <v>11</v>
      </c>
      <c r="T119" s="12">
        <f t="shared" si="11"/>
        <v>6</v>
      </c>
      <c r="U119" s="12">
        <f t="shared" si="11"/>
        <v>11</v>
      </c>
      <c r="V119" s="12">
        <f t="shared" si="10"/>
        <v>10</v>
      </c>
      <c r="W119" s="12">
        <f t="shared" si="10"/>
        <v>9</v>
      </c>
      <c r="X119" s="12">
        <f t="shared" si="10"/>
        <v>4</v>
      </c>
      <c r="Z119" s="26" t="str">
        <f t="shared" si="9"/>
        <v>Bananas</v>
      </c>
      <c r="AA119" s="26" t="str">
        <f t="shared" si="9"/>
        <v>Rectangle</v>
      </c>
      <c r="AB119" s="26" t="str">
        <f t="shared" si="9"/>
        <v>Bananas</v>
      </c>
      <c r="AC119" s="26" t="str">
        <f t="shared" si="9"/>
        <v>Grapes</v>
      </c>
      <c r="AD119" s="26" t="str">
        <f t="shared" si="9"/>
        <v>Watermelon</v>
      </c>
      <c r="AE119" s="26" t="str">
        <f t="shared" si="9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1"/>
        <v>11</v>
      </c>
      <c r="T120" s="12">
        <f t="shared" si="11"/>
        <v>1</v>
      </c>
      <c r="U120" s="12">
        <f t="shared" si="11"/>
        <v>11</v>
      </c>
      <c r="V120" s="12">
        <f t="shared" si="10"/>
        <v>1</v>
      </c>
      <c r="W120" s="12">
        <f t="shared" si="10"/>
        <v>8</v>
      </c>
      <c r="X120" s="12">
        <f t="shared" si="10"/>
        <v>4</v>
      </c>
      <c r="Z120" s="26" t="str">
        <f t="shared" si="9"/>
        <v>Bananas</v>
      </c>
      <c r="AA120" s="26" t="str">
        <f t="shared" si="9"/>
        <v>Scatter</v>
      </c>
      <c r="AB120" s="26" t="str">
        <f t="shared" si="9"/>
        <v>Bananas</v>
      </c>
      <c r="AC120" s="26" t="str">
        <f t="shared" si="9"/>
        <v>Scatter</v>
      </c>
      <c r="AD120" s="26" t="str">
        <f t="shared" si="9"/>
        <v>Peaches</v>
      </c>
      <c r="AE120" s="26" t="str">
        <f t="shared" si="9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60</v>
      </c>
      <c r="N121" s="50" t="s">
        <v>59</v>
      </c>
      <c r="O121" s="50" t="s">
        <v>35</v>
      </c>
      <c r="P121" s="50" t="s">
        <v>32</v>
      </c>
      <c r="Q121" s="50" t="s">
        <v>32</v>
      </c>
      <c r="S121" s="12">
        <f t="shared" si="11"/>
        <v>7</v>
      </c>
      <c r="T121" s="12">
        <f t="shared" si="11"/>
        <v>4</v>
      </c>
      <c r="U121" s="12">
        <f t="shared" si="11"/>
        <v>3</v>
      </c>
      <c r="V121" s="12">
        <f t="shared" si="10"/>
        <v>11</v>
      </c>
      <c r="W121" s="12">
        <f t="shared" si="10"/>
        <v>8</v>
      </c>
      <c r="X121" s="12">
        <f t="shared" si="10"/>
        <v>8</v>
      </c>
      <c r="Z121" s="26" t="str">
        <f t="shared" si="9"/>
        <v>Apples</v>
      </c>
      <c r="AA121" s="26" t="str">
        <f t="shared" si="9"/>
        <v>Square</v>
      </c>
      <c r="AB121" s="26" t="str">
        <f t="shared" si="9"/>
        <v>Heart</v>
      </c>
      <c r="AC121" s="26" t="str">
        <f t="shared" si="9"/>
        <v>Bananas</v>
      </c>
      <c r="AD121" s="26" t="str">
        <f t="shared" si="9"/>
        <v>Peaches</v>
      </c>
      <c r="AE121" s="26" t="str">
        <f t="shared" si="9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60</v>
      </c>
      <c r="N122" s="50" t="s">
        <v>59</v>
      </c>
      <c r="O122" s="50" t="s">
        <v>35</v>
      </c>
      <c r="P122" s="50" t="s">
        <v>35</v>
      </c>
      <c r="Q122" s="50" t="s">
        <v>32</v>
      </c>
      <c r="S122" s="12">
        <f t="shared" si="11"/>
        <v>7</v>
      </c>
      <c r="T122" s="12">
        <f t="shared" si="11"/>
        <v>4</v>
      </c>
      <c r="U122" s="12">
        <f t="shared" si="11"/>
        <v>3</v>
      </c>
      <c r="V122" s="12">
        <f t="shared" si="10"/>
        <v>11</v>
      </c>
      <c r="W122" s="12">
        <f t="shared" si="10"/>
        <v>11</v>
      </c>
      <c r="X122" s="12">
        <f t="shared" si="10"/>
        <v>8</v>
      </c>
      <c r="Z122" s="26" t="str">
        <f t="shared" si="9"/>
        <v>Apples</v>
      </c>
      <c r="AA122" s="26" t="str">
        <f t="shared" si="9"/>
        <v>Square</v>
      </c>
      <c r="AB122" s="26" t="str">
        <f t="shared" si="9"/>
        <v>Heart</v>
      </c>
      <c r="AC122" s="26" t="str">
        <f t="shared" si="9"/>
        <v>Bananas</v>
      </c>
      <c r="AD122" s="26" t="str">
        <f t="shared" si="9"/>
        <v>Bananas</v>
      </c>
      <c r="AE122" s="26" t="str">
        <f t="shared" si="9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1"/>
        <v>11</v>
      </c>
      <c r="T123" s="12">
        <f t="shared" si="11"/>
        <v>9</v>
      </c>
      <c r="U123" s="12">
        <f t="shared" si="11"/>
        <v>10</v>
      </c>
      <c r="V123" s="12">
        <f t="shared" si="10"/>
        <v>9</v>
      </c>
      <c r="W123" s="12">
        <f t="shared" si="10"/>
        <v>11</v>
      </c>
      <c r="X123" s="12">
        <f t="shared" si="10"/>
        <v>11</v>
      </c>
      <c r="Z123" s="26" t="str">
        <f t="shared" si="9"/>
        <v>Bananas</v>
      </c>
      <c r="AA123" s="26" t="str">
        <f t="shared" si="9"/>
        <v>Watermelon</v>
      </c>
      <c r="AB123" s="26" t="str">
        <f t="shared" si="9"/>
        <v>Grapes</v>
      </c>
      <c r="AC123" s="26" t="str">
        <f t="shared" si="9"/>
        <v>Watermelon</v>
      </c>
      <c r="AD123" s="26" t="str">
        <f t="shared" si="9"/>
        <v>Bananas</v>
      </c>
      <c r="AE123" s="26" t="str">
        <f t="shared" si="9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60</v>
      </c>
      <c r="Q124" s="50" t="s">
        <v>35</v>
      </c>
      <c r="S124" s="12">
        <f t="shared" si="11"/>
        <v>11</v>
      </c>
      <c r="T124" s="12">
        <f t="shared" si="11"/>
        <v>9</v>
      </c>
      <c r="U124" s="12">
        <f t="shared" si="11"/>
        <v>10</v>
      </c>
      <c r="V124" s="12">
        <f t="shared" si="10"/>
        <v>9</v>
      </c>
      <c r="W124" s="12">
        <f t="shared" si="10"/>
        <v>4</v>
      </c>
      <c r="X124" s="12">
        <f t="shared" si="10"/>
        <v>11</v>
      </c>
      <c r="Z124" s="26" t="str">
        <f t="shared" si="9"/>
        <v>Bananas</v>
      </c>
      <c r="AA124" s="26" t="str">
        <f t="shared" si="9"/>
        <v>Watermelon</v>
      </c>
      <c r="AB124" s="26" t="str">
        <f t="shared" si="9"/>
        <v>Grapes</v>
      </c>
      <c r="AC124" s="26" t="str">
        <f t="shared" si="9"/>
        <v>Watermelon</v>
      </c>
      <c r="AD124" s="26" t="str">
        <f t="shared" si="9"/>
        <v>Square</v>
      </c>
      <c r="AE124" s="26" t="str">
        <f t="shared" si="9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60</v>
      </c>
      <c r="O125" s="50" t="s">
        <v>27</v>
      </c>
      <c r="P125" s="50" t="s">
        <v>60</v>
      </c>
      <c r="Q125" s="50" t="s">
        <v>30</v>
      </c>
      <c r="S125" s="12">
        <f t="shared" si="11"/>
        <v>10</v>
      </c>
      <c r="T125" s="12">
        <f t="shared" si="11"/>
        <v>8</v>
      </c>
      <c r="U125" s="12">
        <f t="shared" si="11"/>
        <v>4</v>
      </c>
      <c r="V125" s="12">
        <f t="shared" si="10"/>
        <v>4</v>
      </c>
      <c r="W125" s="12">
        <f t="shared" si="10"/>
        <v>4</v>
      </c>
      <c r="X125" s="12">
        <f t="shared" si="10"/>
        <v>7</v>
      </c>
      <c r="Z125" s="26" t="str">
        <f t="shared" si="9"/>
        <v>Grapes</v>
      </c>
      <c r="AA125" s="26" t="str">
        <f t="shared" si="9"/>
        <v>Peaches</v>
      </c>
      <c r="AB125" s="26" t="str">
        <f t="shared" si="9"/>
        <v>Square</v>
      </c>
      <c r="AC125" s="26" t="str">
        <f t="shared" si="9"/>
        <v>Square</v>
      </c>
      <c r="AD125" s="26" t="str">
        <f t="shared" si="9"/>
        <v>Square</v>
      </c>
      <c r="AE125" s="26" t="str">
        <f t="shared" si="9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60</v>
      </c>
      <c r="O126" s="50" t="s">
        <v>27</v>
      </c>
      <c r="P126" s="50" t="s">
        <v>23</v>
      </c>
      <c r="Q126" s="50" t="s">
        <v>30</v>
      </c>
      <c r="S126" s="12">
        <f t="shared" si="11"/>
        <v>10</v>
      </c>
      <c r="T126" s="12">
        <f t="shared" si="11"/>
        <v>8</v>
      </c>
      <c r="U126" s="12">
        <f t="shared" si="11"/>
        <v>4</v>
      </c>
      <c r="V126" s="12">
        <f t="shared" si="10"/>
        <v>4</v>
      </c>
      <c r="W126" s="12">
        <f t="shared" si="10"/>
        <v>5</v>
      </c>
      <c r="X126" s="12">
        <f t="shared" si="10"/>
        <v>7</v>
      </c>
      <c r="Z126" s="26" t="str">
        <f t="shared" si="9"/>
        <v>Grapes</v>
      </c>
      <c r="AA126" s="26" t="str">
        <f t="shared" si="9"/>
        <v>Peaches</v>
      </c>
      <c r="AB126" s="26" t="str">
        <f t="shared" si="9"/>
        <v>Square</v>
      </c>
      <c r="AC126" s="26" t="str">
        <f t="shared" si="9"/>
        <v>Square</v>
      </c>
      <c r="AD126" s="26" t="str">
        <f t="shared" si="9"/>
        <v>pentagon</v>
      </c>
      <c r="AE126" s="26" t="str">
        <f t="shared" si="9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1"/>
        <v>6</v>
      </c>
      <c r="T127" s="12">
        <f t="shared" si="11"/>
        <v>4</v>
      </c>
      <c r="U127" s="12">
        <f t="shared" si="11"/>
        <v>6</v>
      </c>
      <c r="V127" s="12">
        <f t="shared" si="10"/>
        <v>5</v>
      </c>
      <c r="W127" s="12">
        <f t="shared" si="10"/>
        <v>5</v>
      </c>
      <c r="X127" s="12">
        <f t="shared" si="10"/>
        <v>1</v>
      </c>
      <c r="Z127" s="26" t="str">
        <f t="shared" si="9"/>
        <v>Rectangle</v>
      </c>
      <c r="AA127" s="26" t="str">
        <f t="shared" si="9"/>
        <v>Square</v>
      </c>
      <c r="AB127" s="26" t="str">
        <f t="shared" si="9"/>
        <v>Rectangle</v>
      </c>
      <c r="AC127" s="26" t="str">
        <f t="shared" si="9"/>
        <v>pentagon</v>
      </c>
      <c r="AD127" s="26" t="str">
        <f t="shared" si="9"/>
        <v>pentagon</v>
      </c>
      <c r="AE127" s="26" t="str">
        <f t="shared" si="9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1"/>
        <v>6</v>
      </c>
      <c r="T128" s="12">
        <f t="shared" si="11"/>
        <v>4</v>
      </c>
      <c r="U128" s="12">
        <f t="shared" si="11"/>
        <v>6</v>
      </c>
      <c r="V128" s="12">
        <f t="shared" si="10"/>
        <v>5</v>
      </c>
      <c r="W128" s="12">
        <f t="shared" si="10"/>
        <v>6</v>
      </c>
      <c r="X128" s="12">
        <f t="shared" si="10"/>
        <v>5</v>
      </c>
      <c r="Z128" s="26" t="str">
        <f t="shared" si="9"/>
        <v>Rectangle</v>
      </c>
      <c r="AA128" s="26" t="str">
        <f t="shared" si="9"/>
        <v>Square</v>
      </c>
      <c r="AB128" s="26" t="str">
        <f t="shared" si="9"/>
        <v>Rectangle</v>
      </c>
      <c r="AC128" s="26" t="str">
        <f t="shared" si="9"/>
        <v>pentagon</v>
      </c>
      <c r="AD128" s="26" t="str">
        <f t="shared" si="9"/>
        <v>Rectangle</v>
      </c>
      <c r="AE128" s="26" t="str">
        <f t="shared" si="9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1"/>
        <v>11</v>
      </c>
      <c r="T129" s="12">
        <f t="shared" si="11"/>
        <v>6</v>
      </c>
      <c r="U129" s="12">
        <f t="shared" si="11"/>
        <v>9</v>
      </c>
      <c r="V129" s="12">
        <f t="shared" si="10"/>
        <v>10</v>
      </c>
      <c r="W129" s="12">
        <f t="shared" si="10"/>
        <v>6</v>
      </c>
      <c r="X129" s="12">
        <f t="shared" si="10"/>
        <v>5</v>
      </c>
      <c r="Z129" s="26" t="str">
        <f t="shared" si="9"/>
        <v>Bananas</v>
      </c>
      <c r="AA129" s="26" t="str">
        <f t="shared" si="9"/>
        <v>Rectangle</v>
      </c>
      <c r="AB129" s="26" t="str">
        <f t="shared" si="9"/>
        <v>Watermelon</v>
      </c>
      <c r="AC129" s="26" t="str">
        <f t="shared" si="9"/>
        <v>Grapes</v>
      </c>
      <c r="AD129" s="26" t="str">
        <f t="shared" si="9"/>
        <v>Rectangle</v>
      </c>
      <c r="AE129" s="26" t="str">
        <f t="shared" si="9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1"/>
        <v>11</v>
      </c>
      <c r="T130" s="12">
        <f t="shared" si="11"/>
        <v>6</v>
      </c>
      <c r="U130" s="12">
        <f t="shared" si="11"/>
        <v>9</v>
      </c>
      <c r="V130" s="12">
        <f t="shared" si="10"/>
        <v>10</v>
      </c>
      <c r="W130" s="12">
        <f t="shared" si="10"/>
        <v>9</v>
      </c>
      <c r="X130" s="12">
        <f t="shared" si="10"/>
        <v>11</v>
      </c>
      <c r="Z130" s="26" t="str">
        <f t="shared" si="9"/>
        <v>Bananas</v>
      </c>
      <c r="AA130" s="26" t="str">
        <f t="shared" si="9"/>
        <v>Rectangle</v>
      </c>
      <c r="AB130" s="26" t="str">
        <f t="shared" si="9"/>
        <v>Watermelon</v>
      </c>
      <c r="AC130" s="26" t="str">
        <f t="shared" si="9"/>
        <v>Grapes</v>
      </c>
      <c r="AD130" s="26" t="str">
        <f t="shared" si="9"/>
        <v>Watermelon</v>
      </c>
      <c r="AE130" s="26" t="str">
        <f t="shared" si="9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60</v>
      </c>
      <c r="O131" s="50" t="s">
        <v>33</v>
      </c>
      <c r="P131" s="50" t="s">
        <v>33</v>
      </c>
      <c r="Q131" s="50" t="s">
        <v>35</v>
      </c>
      <c r="S131" s="12">
        <f t="shared" si="11"/>
        <v>10</v>
      </c>
      <c r="T131" s="12">
        <f t="shared" si="11"/>
        <v>9</v>
      </c>
      <c r="U131" s="12">
        <f t="shared" si="11"/>
        <v>4</v>
      </c>
      <c r="V131" s="12">
        <f t="shared" si="10"/>
        <v>9</v>
      </c>
      <c r="W131" s="12">
        <f t="shared" si="10"/>
        <v>9</v>
      </c>
      <c r="X131" s="12">
        <f t="shared" si="10"/>
        <v>11</v>
      </c>
      <c r="Z131" s="26" t="str">
        <f t="shared" si="9"/>
        <v>Grapes</v>
      </c>
      <c r="AA131" s="26" t="str">
        <f t="shared" si="9"/>
        <v>Watermelon</v>
      </c>
      <c r="AB131" s="26" t="str">
        <f t="shared" si="9"/>
        <v>Square</v>
      </c>
      <c r="AC131" s="26" t="str">
        <f t="shared" si="9"/>
        <v>Watermelon</v>
      </c>
      <c r="AD131" s="26" t="str">
        <f t="shared" si="9"/>
        <v>Watermelon</v>
      </c>
      <c r="AE131" s="26" t="str">
        <f t="shared" si="9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60</v>
      </c>
      <c r="O132" s="50" t="s">
        <v>33</v>
      </c>
      <c r="P132" s="50" t="s">
        <v>27</v>
      </c>
      <c r="Q132" s="50" t="s">
        <v>33</v>
      </c>
      <c r="S132" s="12">
        <f t="shared" si="11"/>
        <v>10</v>
      </c>
      <c r="T132" s="12">
        <f t="shared" si="11"/>
        <v>9</v>
      </c>
      <c r="U132" s="12">
        <f t="shared" si="11"/>
        <v>4</v>
      </c>
      <c r="V132" s="12">
        <f t="shared" si="10"/>
        <v>9</v>
      </c>
      <c r="W132" s="12">
        <f t="shared" si="10"/>
        <v>4</v>
      </c>
      <c r="X132" s="12">
        <f t="shared" si="10"/>
        <v>9</v>
      </c>
      <c r="Z132" s="26" t="str">
        <f t="shared" ref="Z132:AE163" si="12">VLOOKUP(L132,$A$4:$I$15,2,FALSE)</f>
        <v>Grapes</v>
      </c>
      <c r="AA132" s="26" t="str">
        <f t="shared" si="12"/>
        <v>Watermelon</v>
      </c>
      <c r="AB132" s="26" t="str">
        <f t="shared" si="12"/>
        <v>Square</v>
      </c>
      <c r="AC132" s="26" t="str">
        <f t="shared" si="12"/>
        <v>Watermelon</v>
      </c>
      <c r="AD132" s="26" t="str">
        <f t="shared" si="12"/>
        <v>Square</v>
      </c>
      <c r="AE132" s="26" t="str">
        <f t="shared" si="12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1"/>
        <v>6</v>
      </c>
      <c r="T133" s="12">
        <f t="shared" si="11"/>
        <v>10</v>
      </c>
      <c r="U133" s="12">
        <f t="shared" si="11"/>
        <v>11</v>
      </c>
      <c r="V133" s="12">
        <f t="shared" si="10"/>
        <v>6</v>
      </c>
      <c r="W133" s="12">
        <f t="shared" si="10"/>
        <v>4</v>
      </c>
      <c r="X133" s="12">
        <f t="shared" si="10"/>
        <v>9</v>
      </c>
      <c r="Z133" s="26" t="str">
        <f t="shared" si="12"/>
        <v>Rectangle</v>
      </c>
      <c r="AA133" s="26" t="str">
        <f t="shared" si="12"/>
        <v>Grapes</v>
      </c>
      <c r="AB133" s="26" t="str">
        <f t="shared" si="12"/>
        <v>Bananas</v>
      </c>
      <c r="AC133" s="26" t="str">
        <f t="shared" si="12"/>
        <v>Rectangle</v>
      </c>
      <c r="AD133" s="26" t="str">
        <f t="shared" si="12"/>
        <v>Square</v>
      </c>
      <c r="AE133" s="26" t="str">
        <f t="shared" si="12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1"/>
        <v>6</v>
      </c>
      <c r="T134" s="12">
        <f t="shared" si="11"/>
        <v>10</v>
      </c>
      <c r="U134" s="12">
        <f t="shared" si="11"/>
        <v>11</v>
      </c>
      <c r="V134" s="12">
        <f t="shared" si="10"/>
        <v>6</v>
      </c>
      <c r="W134" s="12">
        <f t="shared" si="10"/>
        <v>11</v>
      </c>
      <c r="X134" s="12">
        <f t="shared" si="10"/>
        <v>1</v>
      </c>
      <c r="Z134" s="26" t="str">
        <f t="shared" si="12"/>
        <v>Rectangle</v>
      </c>
      <c r="AA134" s="26" t="str">
        <f t="shared" si="12"/>
        <v>Grapes</v>
      </c>
      <c r="AB134" s="26" t="str">
        <f t="shared" si="12"/>
        <v>Bananas</v>
      </c>
      <c r="AC134" s="26" t="str">
        <f t="shared" si="12"/>
        <v>Rectangle</v>
      </c>
      <c r="AD134" s="26" t="str">
        <f t="shared" si="12"/>
        <v>Bananas</v>
      </c>
      <c r="AE134" s="26" t="str">
        <f t="shared" si="12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1"/>
        <v>7</v>
      </c>
      <c r="T135" s="12">
        <f t="shared" si="11"/>
        <v>1</v>
      </c>
      <c r="U135" s="12">
        <f t="shared" si="11"/>
        <v>9</v>
      </c>
      <c r="V135" s="12">
        <f t="shared" si="10"/>
        <v>10</v>
      </c>
      <c r="W135" s="12">
        <f t="shared" si="10"/>
        <v>11</v>
      </c>
      <c r="X135" s="12">
        <f t="shared" si="10"/>
        <v>6</v>
      </c>
      <c r="Z135" s="26" t="str">
        <f t="shared" si="12"/>
        <v>Apples</v>
      </c>
      <c r="AA135" s="26" t="str">
        <f t="shared" si="12"/>
        <v>Scatter</v>
      </c>
      <c r="AB135" s="26" t="str">
        <f t="shared" si="12"/>
        <v>Watermelon</v>
      </c>
      <c r="AC135" s="26" t="str">
        <f t="shared" si="12"/>
        <v>Grapes</v>
      </c>
      <c r="AD135" s="26" t="str">
        <f t="shared" si="12"/>
        <v>Bananas</v>
      </c>
      <c r="AE135" s="26" t="str">
        <f t="shared" si="12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1"/>
        <v>7</v>
      </c>
      <c r="T136" s="12">
        <f t="shared" si="11"/>
        <v>7</v>
      </c>
      <c r="U136" s="12">
        <f t="shared" si="11"/>
        <v>9</v>
      </c>
      <c r="V136" s="12">
        <f t="shared" si="10"/>
        <v>10</v>
      </c>
      <c r="W136" s="12">
        <f t="shared" si="10"/>
        <v>4</v>
      </c>
      <c r="X136" s="12">
        <f t="shared" si="10"/>
        <v>6</v>
      </c>
      <c r="Z136" s="26" t="str">
        <f t="shared" si="12"/>
        <v>Apples</v>
      </c>
      <c r="AA136" s="26" t="str">
        <f t="shared" si="12"/>
        <v>Apples</v>
      </c>
      <c r="AB136" s="26" t="str">
        <f t="shared" si="12"/>
        <v>Watermelon</v>
      </c>
      <c r="AC136" s="26" t="str">
        <f t="shared" si="12"/>
        <v>Grapes</v>
      </c>
      <c r="AD136" s="26" t="str">
        <f t="shared" si="12"/>
        <v>Square</v>
      </c>
      <c r="AE136" s="26" t="str">
        <f t="shared" si="12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1"/>
        <v>10</v>
      </c>
      <c r="T137" s="12">
        <f t="shared" si="11"/>
        <v>7</v>
      </c>
      <c r="U137" s="12">
        <f t="shared" si="11"/>
        <v>11</v>
      </c>
      <c r="V137" s="12">
        <f t="shared" si="10"/>
        <v>11</v>
      </c>
      <c r="W137" s="12">
        <f t="shared" si="10"/>
        <v>4</v>
      </c>
      <c r="X137" s="12">
        <f t="shared" si="10"/>
        <v>7</v>
      </c>
      <c r="Z137" s="26" t="str">
        <f t="shared" si="12"/>
        <v>Grapes</v>
      </c>
      <c r="AA137" s="26" t="str">
        <f t="shared" si="12"/>
        <v>Apples</v>
      </c>
      <c r="AB137" s="26" t="str">
        <f t="shared" si="12"/>
        <v>Bananas</v>
      </c>
      <c r="AC137" s="26" t="str">
        <f t="shared" si="12"/>
        <v>Bananas</v>
      </c>
      <c r="AD137" s="26" t="str">
        <f t="shared" si="12"/>
        <v>Square</v>
      </c>
      <c r="AE137" s="26" t="str">
        <f t="shared" si="12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1"/>
        <v>10</v>
      </c>
      <c r="T138" s="12">
        <f t="shared" si="11"/>
        <v>11</v>
      </c>
      <c r="U138" s="12">
        <f t="shared" si="11"/>
        <v>11</v>
      </c>
      <c r="V138" s="12">
        <f t="shared" si="10"/>
        <v>11</v>
      </c>
      <c r="W138" s="12">
        <f t="shared" si="10"/>
        <v>11</v>
      </c>
      <c r="X138" s="12">
        <f t="shared" si="10"/>
        <v>7</v>
      </c>
      <c r="Z138" s="26" t="str">
        <f t="shared" si="12"/>
        <v>Grapes</v>
      </c>
      <c r="AA138" s="26" t="str">
        <f t="shared" si="12"/>
        <v>Bananas</v>
      </c>
      <c r="AB138" s="26" t="str">
        <f t="shared" si="12"/>
        <v>Bananas</v>
      </c>
      <c r="AC138" s="26" t="str">
        <f t="shared" si="12"/>
        <v>Bananas</v>
      </c>
      <c r="AD138" s="26" t="str">
        <f t="shared" si="12"/>
        <v>Bananas</v>
      </c>
      <c r="AE138" s="26" t="str">
        <f t="shared" si="12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60</v>
      </c>
      <c r="P139" s="50" t="s">
        <v>35</v>
      </c>
      <c r="Q139" s="50" t="s">
        <v>33</v>
      </c>
      <c r="S139" s="12">
        <f t="shared" si="11"/>
        <v>11</v>
      </c>
      <c r="T139" s="12">
        <f t="shared" si="11"/>
        <v>11</v>
      </c>
      <c r="U139" s="12">
        <f t="shared" si="11"/>
        <v>6</v>
      </c>
      <c r="V139" s="12">
        <f t="shared" si="10"/>
        <v>4</v>
      </c>
      <c r="W139" s="12">
        <f t="shared" si="10"/>
        <v>11</v>
      </c>
      <c r="X139" s="12">
        <f t="shared" si="10"/>
        <v>9</v>
      </c>
      <c r="Z139" s="26" t="str">
        <f t="shared" si="12"/>
        <v>Bananas</v>
      </c>
      <c r="AA139" s="26" t="str">
        <f t="shared" si="12"/>
        <v>Bananas</v>
      </c>
      <c r="AB139" s="26" t="str">
        <f t="shared" si="12"/>
        <v>Rectangle</v>
      </c>
      <c r="AC139" s="26" t="str">
        <f t="shared" si="12"/>
        <v>Square</v>
      </c>
      <c r="AD139" s="26" t="str">
        <f t="shared" si="12"/>
        <v>Bananas</v>
      </c>
      <c r="AE139" s="26" t="str">
        <f t="shared" si="12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60</v>
      </c>
      <c r="P140" s="50" t="s">
        <v>27</v>
      </c>
      <c r="Q140" s="50" t="s">
        <v>33</v>
      </c>
      <c r="S140" s="12">
        <f t="shared" si="11"/>
        <v>11</v>
      </c>
      <c r="T140" s="12">
        <f t="shared" si="11"/>
        <v>6</v>
      </c>
      <c r="U140" s="12">
        <f t="shared" si="11"/>
        <v>6</v>
      </c>
      <c r="V140" s="12">
        <f t="shared" si="10"/>
        <v>4</v>
      </c>
      <c r="W140" s="12">
        <f t="shared" si="10"/>
        <v>4</v>
      </c>
      <c r="X140" s="12">
        <f t="shared" si="10"/>
        <v>9</v>
      </c>
      <c r="Z140" s="26" t="str">
        <f t="shared" si="12"/>
        <v>Bananas</v>
      </c>
      <c r="AA140" s="26" t="str">
        <f t="shared" si="12"/>
        <v>Rectangle</v>
      </c>
      <c r="AB140" s="26" t="str">
        <f t="shared" si="12"/>
        <v>Rectangle</v>
      </c>
      <c r="AC140" s="26" t="str">
        <f t="shared" si="12"/>
        <v>Square</v>
      </c>
      <c r="AD140" s="26" t="str">
        <f t="shared" si="12"/>
        <v>Square</v>
      </c>
      <c r="AE140" s="26" t="str">
        <f t="shared" si="12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1"/>
        <v>10</v>
      </c>
      <c r="T141" s="12">
        <f t="shared" si="11"/>
        <v>6</v>
      </c>
      <c r="U141" s="12">
        <f t="shared" si="11"/>
        <v>7</v>
      </c>
      <c r="V141" s="12">
        <f t="shared" si="10"/>
        <v>11</v>
      </c>
      <c r="W141" s="12">
        <f t="shared" si="10"/>
        <v>4</v>
      </c>
      <c r="X141" s="12">
        <f t="shared" si="10"/>
        <v>1</v>
      </c>
      <c r="Z141" s="26" t="str">
        <f t="shared" si="12"/>
        <v>Grapes</v>
      </c>
      <c r="AA141" s="26" t="str">
        <f t="shared" si="12"/>
        <v>Rectangle</v>
      </c>
      <c r="AB141" s="26" t="str">
        <f t="shared" si="12"/>
        <v>Apples</v>
      </c>
      <c r="AC141" s="26" t="str">
        <f t="shared" si="12"/>
        <v>Bananas</v>
      </c>
      <c r="AD141" s="26" t="str">
        <f t="shared" si="12"/>
        <v>Square</v>
      </c>
      <c r="AE141" s="26" t="str">
        <f t="shared" si="12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1"/>
        <v>10</v>
      </c>
      <c r="T142" s="12">
        <f t="shared" si="11"/>
        <v>9</v>
      </c>
      <c r="U142" s="12">
        <f t="shared" si="11"/>
        <v>7</v>
      </c>
      <c r="V142" s="12">
        <f t="shared" si="10"/>
        <v>11</v>
      </c>
      <c r="W142" s="12">
        <f t="shared" si="10"/>
        <v>9</v>
      </c>
      <c r="X142" s="12">
        <f t="shared" si="10"/>
        <v>7</v>
      </c>
      <c r="Z142" s="26" t="str">
        <f t="shared" si="12"/>
        <v>Grapes</v>
      </c>
      <c r="AA142" s="26" t="str">
        <f t="shared" si="12"/>
        <v>Watermelon</v>
      </c>
      <c r="AB142" s="26" t="str">
        <f t="shared" si="12"/>
        <v>Apples</v>
      </c>
      <c r="AC142" s="26" t="str">
        <f t="shared" si="12"/>
        <v>Bananas</v>
      </c>
      <c r="AD142" s="26" t="str">
        <f t="shared" si="12"/>
        <v>Watermelon</v>
      </c>
      <c r="AE142" s="26" t="str">
        <f t="shared" si="12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62</v>
      </c>
      <c r="O143" s="50" t="s">
        <v>23</v>
      </c>
      <c r="P143" s="50" t="s">
        <v>33</v>
      </c>
      <c r="Q143" s="50" t="s">
        <v>30</v>
      </c>
      <c r="S143" s="12">
        <f t="shared" si="11"/>
        <v>6</v>
      </c>
      <c r="T143" s="12">
        <f t="shared" si="11"/>
        <v>9</v>
      </c>
      <c r="U143" s="12">
        <f t="shared" si="11"/>
        <v>6</v>
      </c>
      <c r="V143" s="12">
        <f t="shared" si="10"/>
        <v>5</v>
      </c>
      <c r="W143" s="12">
        <f t="shared" si="10"/>
        <v>9</v>
      </c>
      <c r="X143" s="12">
        <f t="shared" si="10"/>
        <v>7</v>
      </c>
      <c r="Z143" s="26" t="str">
        <f t="shared" si="12"/>
        <v>Rectangle</v>
      </c>
      <c r="AA143" s="26" t="str">
        <f t="shared" si="12"/>
        <v>Watermelon</v>
      </c>
      <c r="AB143" s="26" t="str">
        <f t="shared" si="12"/>
        <v>Rectangle</v>
      </c>
      <c r="AC143" s="26" t="str">
        <f t="shared" si="12"/>
        <v>pentagon</v>
      </c>
      <c r="AD143" s="26" t="str">
        <f t="shared" si="12"/>
        <v>Watermelon</v>
      </c>
      <c r="AE143" s="26" t="str">
        <f t="shared" si="12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62</v>
      </c>
      <c r="O144" s="50" t="s">
        <v>23</v>
      </c>
      <c r="P144" s="50" t="s">
        <v>32</v>
      </c>
      <c r="Q144" s="50" t="s">
        <v>62</v>
      </c>
      <c r="S144" s="12">
        <f t="shared" si="11"/>
        <v>6</v>
      </c>
      <c r="T144" s="12">
        <f t="shared" si="11"/>
        <v>4</v>
      </c>
      <c r="U144" s="12">
        <f t="shared" si="11"/>
        <v>6</v>
      </c>
      <c r="V144" s="12">
        <f t="shared" si="10"/>
        <v>5</v>
      </c>
      <c r="W144" s="12">
        <f t="shared" si="10"/>
        <v>8</v>
      </c>
      <c r="X144" s="12">
        <f t="shared" si="10"/>
        <v>6</v>
      </c>
      <c r="Z144" s="26" t="str">
        <f t="shared" si="12"/>
        <v>Rectangle</v>
      </c>
      <c r="AA144" s="26" t="str">
        <f t="shared" si="12"/>
        <v>Square</v>
      </c>
      <c r="AB144" s="26" t="str">
        <f t="shared" si="12"/>
        <v>Rectangle</v>
      </c>
      <c r="AC144" s="26" t="str">
        <f t="shared" si="12"/>
        <v>pentagon</v>
      </c>
      <c r="AD144" s="26" t="str">
        <f t="shared" si="12"/>
        <v>Peaches</v>
      </c>
      <c r="AE144" s="26" t="str">
        <f t="shared" si="12"/>
        <v>Rectangle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62</v>
      </c>
      <c r="P145" s="50" t="s">
        <v>32</v>
      </c>
      <c r="Q145" s="50" t="s">
        <v>62</v>
      </c>
      <c r="S145" s="12">
        <f t="shared" si="11"/>
        <v>10</v>
      </c>
      <c r="T145" s="12">
        <f t="shared" si="11"/>
        <v>4</v>
      </c>
      <c r="U145" s="12">
        <f t="shared" si="11"/>
        <v>11</v>
      </c>
      <c r="V145" s="12">
        <f t="shared" si="10"/>
        <v>6</v>
      </c>
      <c r="W145" s="12">
        <f t="shared" si="10"/>
        <v>8</v>
      </c>
      <c r="X145" s="12">
        <f t="shared" si="10"/>
        <v>6</v>
      </c>
      <c r="Z145" s="26" t="str">
        <f t="shared" si="12"/>
        <v>Grapes</v>
      </c>
      <c r="AA145" s="26" t="str">
        <f t="shared" si="12"/>
        <v>Square</v>
      </c>
      <c r="AB145" s="26" t="str">
        <f t="shared" si="12"/>
        <v>Bananas</v>
      </c>
      <c r="AC145" s="26" t="str">
        <f t="shared" si="12"/>
        <v>Rectangle</v>
      </c>
      <c r="AD145" s="26" t="str">
        <f t="shared" si="12"/>
        <v>Peaches</v>
      </c>
      <c r="AE145" s="26" t="str">
        <f t="shared" si="12"/>
        <v>Rectangle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62</v>
      </c>
      <c r="P146" s="50" t="s">
        <v>33</v>
      </c>
      <c r="Q146" s="50" t="s">
        <v>35</v>
      </c>
      <c r="S146" s="12">
        <f t="shared" si="11"/>
        <v>10</v>
      </c>
      <c r="T146" s="12">
        <f t="shared" si="11"/>
        <v>9</v>
      </c>
      <c r="U146" s="12">
        <f t="shared" si="11"/>
        <v>11</v>
      </c>
      <c r="V146" s="12">
        <f t="shared" si="10"/>
        <v>6</v>
      </c>
      <c r="W146" s="12">
        <f t="shared" si="10"/>
        <v>9</v>
      </c>
      <c r="X146" s="12">
        <f t="shared" si="10"/>
        <v>11</v>
      </c>
      <c r="Z146" s="26" t="str">
        <f t="shared" si="12"/>
        <v>Grapes</v>
      </c>
      <c r="AA146" s="26" t="str">
        <f t="shared" si="12"/>
        <v>Watermelon</v>
      </c>
      <c r="AB146" s="26" t="str">
        <f t="shared" si="12"/>
        <v>Bananas</v>
      </c>
      <c r="AC146" s="26" t="str">
        <f t="shared" si="12"/>
        <v>Rectangle</v>
      </c>
      <c r="AD146" s="26" t="str">
        <f t="shared" si="12"/>
        <v>Watermelon</v>
      </c>
      <c r="AE146" s="26" t="str">
        <f t="shared" si="12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1"/>
        <v>9</v>
      </c>
      <c r="T147" s="12">
        <f t="shared" si="11"/>
        <v>9</v>
      </c>
      <c r="U147" s="12">
        <f t="shared" si="11"/>
        <v>8</v>
      </c>
      <c r="V147" s="12">
        <f t="shared" si="10"/>
        <v>9</v>
      </c>
      <c r="W147" s="12">
        <f t="shared" si="10"/>
        <v>9</v>
      </c>
      <c r="X147" s="12">
        <f t="shared" si="10"/>
        <v>11</v>
      </c>
      <c r="Z147" s="26" t="str">
        <f t="shared" si="12"/>
        <v>Watermelon</v>
      </c>
      <c r="AA147" s="26" t="str">
        <f t="shared" si="12"/>
        <v>Watermelon</v>
      </c>
      <c r="AB147" s="26" t="str">
        <f t="shared" si="12"/>
        <v>Peaches</v>
      </c>
      <c r="AC147" s="26" t="str">
        <f t="shared" si="12"/>
        <v>Watermelon</v>
      </c>
      <c r="AD147" s="26" t="str">
        <f t="shared" si="12"/>
        <v>Watermelon</v>
      </c>
      <c r="AE147" s="26" t="str">
        <f t="shared" si="12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60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1"/>
        <v>9</v>
      </c>
      <c r="T148" s="12">
        <f t="shared" si="11"/>
        <v>4</v>
      </c>
      <c r="U148" s="12">
        <f t="shared" si="11"/>
        <v>8</v>
      </c>
      <c r="V148" s="12">
        <f t="shared" si="10"/>
        <v>9</v>
      </c>
      <c r="W148" s="12">
        <f t="shared" si="10"/>
        <v>3</v>
      </c>
      <c r="X148" s="12">
        <f t="shared" si="10"/>
        <v>5</v>
      </c>
      <c r="Z148" s="26" t="str">
        <f t="shared" si="12"/>
        <v>Watermelon</v>
      </c>
      <c r="AA148" s="26" t="str">
        <f t="shared" si="12"/>
        <v>Square</v>
      </c>
      <c r="AB148" s="26" t="str">
        <f t="shared" si="12"/>
        <v>Peaches</v>
      </c>
      <c r="AC148" s="26" t="str">
        <f t="shared" si="12"/>
        <v>Watermelon</v>
      </c>
      <c r="AD148" s="26" t="str">
        <f t="shared" si="12"/>
        <v>Heart</v>
      </c>
      <c r="AE148" s="26" t="str">
        <f t="shared" si="12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60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1"/>
        <v>7</v>
      </c>
      <c r="T149" s="12">
        <f t="shared" si="11"/>
        <v>4</v>
      </c>
      <c r="U149" s="12">
        <f t="shared" si="11"/>
        <v>4</v>
      </c>
      <c r="V149" s="12">
        <f t="shared" si="10"/>
        <v>6</v>
      </c>
      <c r="W149" s="12">
        <f t="shared" si="10"/>
        <v>3</v>
      </c>
      <c r="X149" s="12">
        <f t="shared" si="10"/>
        <v>5</v>
      </c>
      <c r="Z149" s="26" t="str">
        <f t="shared" si="12"/>
        <v>Apples</v>
      </c>
      <c r="AA149" s="26" t="str">
        <f t="shared" si="12"/>
        <v>Square</v>
      </c>
      <c r="AB149" s="26" t="str">
        <f t="shared" si="12"/>
        <v>Square</v>
      </c>
      <c r="AC149" s="26" t="str">
        <f t="shared" si="12"/>
        <v>Rectangle</v>
      </c>
      <c r="AD149" s="26" t="str">
        <f t="shared" si="12"/>
        <v>Heart</v>
      </c>
      <c r="AE149" s="26" t="str">
        <f t="shared" si="12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1"/>
        <v>7</v>
      </c>
      <c r="T150" s="12">
        <f t="shared" si="11"/>
        <v>11</v>
      </c>
      <c r="U150" s="12">
        <f t="shared" si="11"/>
        <v>4</v>
      </c>
      <c r="V150" s="12">
        <f t="shared" si="10"/>
        <v>6</v>
      </c>
      <c r="W150" s="12">
        <f t="shared" si="10"/>
        <v>7</v>
      </c>
      <c r="X150" s="12">
        <f t="shared" si="10"/>
        <v>4</v>
      </c>
      <c r="Z150" s="26" t="str">
        <f t="shared" si="12"/>
        <v>Apples</v>
      </c>
      <c r="AA150" s="26" t="str">
        <f t="shared" si="12"/>
        <v>Bananas</v>
      </c>
      <c r="AB150" s="26" t="str">
        <f t="shared" si="12"/>
        <v>Square</v>
      </c>
      <c r="AC150" s="26" t="str">
        <f t="shared" si="12"/>
        <v>Rectangle</v>
      </c>
      <c r="AD150" s="26" t="str">
        <f t="shared" si="12"/>
        <v>Apples</v>
      </c>
      <c r="AE150" s="26" t="str">
        <f t="shared" si="12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1"/>
        <v>10</v>
      </c>
      <c r="T151" s="12">
        <f t="shared" si="11"/>
        <v>11</v>
      </c>
      <c r="U151" s="12">
        <f t="shared" si="11"/>
        <v>8</v>
      </c>
      <c r="V151" s="12">
        <f t="shared" si="10"/>
        <v>11</v>
      </c>
      <c r="W151" s="12">
        <f t="shared" si="10"/>
        <v>7</v>
      </c>
      <c r="X151" s="12">
        <f t="shared" si="10"/>
        <v>4</v>
      </c>
      <c r="Z151" s="26" t="str">
        <f t="shared" si="12"/>
        <v>Grapes</v>
      </c>
      <c r="AA151" s="26" t="str">
        <f t="shared" si="12"/>
        <v>Bananas</v>
      </c>
      <c r="AB151" s="26" t="str">
        <f t="shared" si="12"/>
        <v>Peaches</v>
      </c>
      <c r="AC151" s="26" t="str">
        <f t="shared" si="12"/>
        <v>Bananas</v>
      </c>
      <c r="AD151" s="26" t="str">
        <f t="shared" si="12"/>
        <v>Apples</v>
      </c>
      <c r="AE151" s="26" t="str">
        <f t="shared" si="12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60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1"/>
        <v>10</v>
      </c>
      <c r="T152" s="12">
        <f t="shared" si="11"/>
        <v>4</v>
      </c>
      <c r="U152" s="12">
        <f t="shared" si="11"/>
        <v>8</v>
      </c>
      <c r="V152" s="12">
        <f t="shared" si="10"/>
        <v>11</v>
      </c>
      <c r="W152" s="12">
        <f t="shared" si="10"/>
        <v>9</v>
      </c>
      <c r="X152" s="12">
        <f t="shared" si="10"/>
        <v>8</v>
      </c>
      <c r="Z152" s="26" t="str">
        <f t="shared" si="12"/>
        <v>Grapes</v>
      </c>
      <c r="AA152" s="26" t="str">
        <f t="shared" si="12"/>
        <v>Square</v>
      </c>
      <c r="AB152" s="26" t="str">
        <f t="shared" si="12"/>
        <v>Peaches</v>
      </c>
      <c r="AC152" s="26" t="str">
        <f t="shared" si="12"/>
        <v>Bananas</v>
      </c>
      <c r="AD152" s="26" t="str">
        <f t="shared" si="12"/>
        <v>Watermelon</v>
      </c>
      <c r="AE152" s="26" t="str">
        <f t="shared" si="12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60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1"/>
        <v>5</v>
      </c>
      <c r="T153" s="12">
        <f t="shared" si="11"/>
        <v>4</v>
      </c>
      <c r="U153" s="12">
        <f t="shared" si="11"/>
        <v>6</v>
      </c>
      <c r="V153" s="12">
        <f t="shared" si="10"/>
        <v>4</v>
      </c>
      <c r="W153" s="12">
        <f t="shared" si="10"/>
        <v>9</v>
      </c>
      <c r="X153" s="12">
        <f t="shared" si="10"/>
        <v>8</v>
      </c>
      <c r="Z153" s="26" t="str">
        <f t="shared" si="12"/>
        <v>pentagon</v>
      </c>
      <c r="AA153" s="26" t="str">
        <f t="shared" si="12"/>
        <v>Square</v>
      </c>
      <c r="AB153" s="26" t="str">
        <f t="shared" si="12"/>
        <v>Rectangle</v>
      </c>
      <c r="AC153" s="26" t="str">
        <f t="shared" si="12"/>
        <v>Square</v>
      </c>
      <c r="AD153" s="26" t="str">
        <f t="shared" si="12"/>
        <v>Watermelon</v>
      </c>
      <c r="AE153" s="26" t="str">
        <f t="shared" si="12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62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1"/>
        <v>5</v>
      </c>
      <c r="T154" s="12">
        <f t="shared" si="11"/>
        <v>6</v>
      </c>
      <c r="U154" s="12">
        <f t="shared" si="11"/>
        <v>6</v>
      </c>
      <c r="V154" s="12">
        <f t="shared" si="10"/>
        <v>4</v>
      </c>
      <c r="W154" s="12">
        <f t="shared" si="10"/>
        <v>5</v>
      </c>
      <c r="X154" s="12">
        <f t="shared" si="10"/>
        <v>7</v>
      </c>
      <c r="Z154" s="26" t="str">
        <f t="shared" si="12"/>
        <v>pentagon</v>
      </c>
      <c r="AA154" s="26" t="str">
        <f t="shared" si="12"/>
        <v>Rectangle</v>
      </c>
      <c r="AB154" s="26" t="str">
        <f t="shared" si="12"/>
        <v>Rectangle</v>
      </c>
      <c r="AC154" s="26" t="str">
        <f t="shared" si="12"/>
        <v>Square</v>
      </c>
      <c r="AD154" s="26" t="str">
        <f t="shared" si="12"/>
        <v>pentagon</v>
      </c>
      <c r="AE154" s="26" t="str">
        <f t="shared" si="12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62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1"/>
        <v>6</v>
      </c>
      <c r="T155" s="12">
        <f t="shared" si="11"/>
        <v>6</v>
      </c>
      <c r="U155" s="12">
        <f t="shared" si="11"/>
        <v>10</v>
      </c>
      <c r="V155" s="12">
        <f t="shared" si="10"/>
        <v>1</v>
      </c>
      <c r="W155" s="12">
        <f t="shared" si="10"/>
        <v>5</v>
      </c>
      <c r="X155" s="12">
        <f t="shared" si="10"/>
        <v>7</v>
      </c>
      <c r="Z155" s="26" t="str">
        <f t="shared" si="12"/>
        <v>Rectangle</v>
      </c>
      <c r="AA155" s="26" t="str">
        <f t="shared" si="12"/>
        <v>Rectangle</v>
      </c>
      <c r="AB155" s="26" t="str">
        <f t="shared" si="12"/>
        <v>Grapes</v>
      </c>
      <c r="AC155" s="26" t="str">
        <f t="shared" si="12"/>
        <v>Scatter</v>
      </c>
      <c r="AD155" s="26" t="str">
        <f t="shared" si="12"/>
        <v>pentagon</v>
      </c>
      <c r="AE155" s="26" t="str">
        <f t="shared" si="12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60</v>
      </c>
      <c r="N156" s="50" t="s">
        <v>34</v>
      </c>
      <c r="O156" s="50" t="s">
        <v>26</v>
      </c>
      <c r="P156" s="50" t="s">
        <v>62</v>
      </c>
      <c r="Q156" s="50" t="s">
        <v>34</v>
      </c>
      <c r="S156" s="12">
        <f t="shared" si="11"/>
        <v>6</v>
      </c>
      <c r="T156" s="12">
        <f t="shared" si="11"/>
        <v>4</v>
      </c>
      <c r="U156" s="12">
        <f t="shared" si="11"/>
        <v>10</v>
      </c>
      <c r="V156" s="12">
        <f t="shared" si="10"/>
        <v>3</v>
      </c>
      <c r="W156" s="12">
        <f t="shared" si="10"/>
        <v>6</v>
      </c>
      <c r="X156" s="12">
        <f t="shared" si="10"/>
        <v>10</v>
      </c>
      <c r="Z156" s="26" t="str">
        <f t="shared" si="12"/>
        <v>Rectangle</v>
      </c>
      <c r="AA156" s="26" t="str">
        <f t="shared" si="12"/>
        <v>Square</v>
      </c>
      <c r="AB156" s="26" t="str">
        <f t="shared" si="12"/>
        <v>Grapes</v>
      </c>
      <c r="AC156" s="26" t="str">
        <f t="shared" si="12"/>
        <v>Heart</v>
      </c>
      <c r="AD156" s="26" t="str">
        <f t="shared" si="12"/>
        <v>Rectangle</v>
      </c>
      <c r="AE156" s="26" t="str">
        <f t="shared" si="12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60</v>
      </c>
      <c r="N157" s="50" t="s">
        <v>32</v>
      </c>
      <c r="O157" s="50" t="s">
        <v>26</v>
      </c>
      <c r="P157" s="50" t="s">
        <v>62</v>
      </c>
      <c r="Q157" s="50" t="s">
        <v>34</v>
      </c>
      <c r="S157" s="12">
        <f t="shared" si="11"/>
        <v>10</v>
      </c>
      <c r="T157" s="12">
        <f t="shared" si="11"/>
        <v>4</v>
      </c>
      <c r="U157" s="12">
        <f t="shared" si="11"/>
        <v>8</v>
      </c>
      <c r="V157" s="12">
        <f t="shared" si="10"/>
        <v>3</v>
      </c>
      <c r="W157" s="12">
        <f t="shared" si="10"/>
        <v>6</v>
      </c>
      <c r="X157" s="12">
        <f t="shared" si="10"/>
        <v>10</v>
      </c>
      <c r="Z157" s="26" t="str">
        <f t="shared" si="12"/>
        <v>Grapes</v>
      </c>
      <c r="AA157" s="26" t="str">
        <f t="shared" si="12"/>
        <v>Square</v>
      </c>
      <c r="AB157" s="26" t="str">
        <f t="shared" si="12"/>
        <v>Peaches</v>
      </c>
      <c r="AC157" s="26" t="str">
        <f t="shared" si="12"/>
        <v>Heart</v>
      </c>
      <c r="AD157" s="26" t="str">
        <f t="shared" si="12"/>
        <v>Rectangle</v>
      </c>
      <c r="AE157" s="26" t="str">
        <f t="shared" si="12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62</v>
      </c>
      <c r="P158" s="50" t="s">
        <v>33</v>
      </c>
      <c r="Q158" s="50" t="s">
        <v>33</v>
      </c>
      <c r="S158" s="12">
        <f t="shared" si="11"/>
        <v>10</v>
      </c>
      <c r="T158" s="12">
        <f t="shared" si="11"/>
        <v>11</v>
      </c>
      <c r="U158" s="12">
        <f t="shared" si="11"/>
        <v>8</v>
      </c>
      <c r="V158" s="12">
        <f t="shared" si="10"/>
        <v>6</v>
      </c>
      <c r="W158" s="12">
        <f t="shared" si="10"/>
        <v>9</v>
      </c>
      <c r="X158" s="12">
        <f t="shared" si="10"/>
        <v>9</v>
      </c>
      <c r="Z158" s="26" t="str">
        <f t="shared" si="12"/>
        <v>Grapes</v>
      </c>
      <c r="AA158" s="26" t="str">
        <f t="shared" si="12"/>
        <v>Bananas</v>
      </c>
      <c r="AB158" s="26" t="str">
        <f t="shared" si="12"/>
        <v>Peaches</v>
      </c>
      <c r="AC158" s="26" t="str">
        <f t="shared" si="12"/>
        <v>Rectangle</v>
      </c>
      <c r="AD158" s="26" t="str">
        <f t="shared" si="12"/>
        <v>Watermelon</v>
      </c>
      <c r="AE158" s="26" t="str">
        <f t="shared" si="12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62</v>
      </c>
      <c r="P159" s="50" t="s">
        <v>33</v>
      </c>
      <c r="Q159" s="50" t="s">
        <v>33</v>
      </c>
      <c r="S159" s="12">
        <f t="shared" si="11"/>
        <v>7</v>
      </c>
      <c r="T159" s="12">
        <f t="shared" si="11"/>
        <v>11</v>
      </c>
      <c r="U159" s="12">
        <f t="shared" si="11"/>
        <v>4</v>
      </c>
      <c r="V159" s="12">
        <f t="shared" si="10"/>
        <v>6</v>
      </c>
      <c r="W159" s="12">
        <f t="shared" si="10"/>
        <v>9</v>
      </c>
      <c r="X159" s="12">
        <f t="shared" si="10"/>
        <v>9</v>
      </c>
      <c r="Z159" s="26" t="str">
        <f t="shared" si="12"/>
        <v>Apples</v>
      </c>
      <c r="AA159" s="26" t="str">
        <f t="shared" si="12"/>
        <v>Bananas</v>
      </c>
      <c r="AB159" s="26" t="str">
        <f t="shared" si="12"/>
        <v>Square</v>
      </c>
      <c r="AC159" s="26" t="str">
        <f t="shared" si="12"/>
        <v>Rectangle</v>
      </c>
      <c r="AD159" s="26" t="str">
        <f t="shared" si="12"/>
        <v>Watermelon</v>
      </c>
      <c r="AE159" s="26" t="str">
        <f t="shared" si="12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60</v>
      </c>
      <c r="S160" s="12">
        <f t="shared" si="11"/>
        <v>7</v>
      </c>
      <c r="T160" s="12">
        <f t="shared" si="11"/>
        <v>9</v>
      </c>
      <c r="U160" s="12">
        <f t="shared" si="11"/>
        <v>4</v>
      </c>
      <c r="V160" s="12">
        <f t="shared" si="10"/>
        <v>5</v>
      </c>
      <c r="W160" s="12">
        <f t="shared" si="10"/>
        <v>5</v>
      </c>
      <c r="X160" s="12">
        <f t="shared" si="10"/>
        <v>4</v>
      </c>
      <c r="Z160" s="26" t="str">
        <f t="shared" si="12"/>
        <v>Apples</v>
      </c>
      <c r="AA160" s="26" t="str">
        <f t="shared" si="12"/>
        <v>Watermelon</v>
      </c>
      <c r="AB160" s="26" t="str">
        <f t="shared" si="12"/>
        <v>Square</v>
      </c>
      <c r="AC160" s="26" t="str">
        <f t="shared" si="12"/>
        <v>pentagon</v>
      </c>
      <c r="AD160" s="26" t="str">
        <f t="shared" si="12"/>
        <v>pentagon</v>
      </c>
      <c r="AE160" s="26" t="str">
        <f t="shared" si="12"/>
        <v>Square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60</v>
      </c>
      <c r="S161" s="12">
        <f t="shared" si="11"/>
        <v>11</v>
      </c>
      <c r="T161" s="12">
        <f t="shared" si="11"/>
        <v>9</v>
      </c>
      <c r="U161" s="12">
        <f t="shared" si="11"/>
        <v>8</v>
      </c>
      <c r="V161" s="12">
        <f t="shared" si="10"/>
        <v>5</v>
      </c>
      <c r="W161" s="12">
        <f t="shared" si="10"/>
        <v>5</v>
      </c>
      <c r="X161" s="12">
        <f t="shared" si="10"/>
        <v>4</v>
      </c>
      <c r="Z161" s="26" t="str">
        <f t="shared" si="12"/>
        <v>Bananas</v>
      </c>
      <c r="AA161" s="26" t="str">
        <f t="shared" si="12"/>
        <v>Watermelon</v>
      </c>
      <c r="AB161" s="26" t="str">
        <f t="shared" si="12"/>
        <v>Peaches</v>
      </c>
      <c r="AC161" s="26" t="str">
        <f t="shared" si="12"/>
        <v>pentagon</v>
      </c>
      <c r="AD161" s="26" t="str">
        <f t="shared" si="12"/>
        <v>pentagon</v>
      </c>
      <c r="AE161" s="26" t="str">
        <f t="shared" si="12"/>
        <v>Square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1"/>
        <v>11</v>
      </c>
      <c r="T162" s="12">
        <f t="shared" si="11"/>
        <v>11</v>
      </c>
      <c r="U162" s="12">
        <f t="shared" si="11"/>
        <v>8</v>
      </c>
      <c r="V162" s="12">
        <f t="shared" si="10"/>
        <v>7</v>
      </c>
      <c r="W162" s="12">
        <f t="shared" si="10"/>
        <v>6</v>
      </c>
      <c r="X162" s="12">
        <f t="shared" si="10"/>
        <v>9</v>
      </c>
      <c r="Z162" s="26" t="str">
        <f t="shared" si="12"/>
        <v>Bananas</v>
      </c>
      <c r="AA162" s="26" t="str">
        <f t="shared" si="12"/>
        <v>Bananas</v>
      </c>
      <c r="AB162" s="26" t="str">
        <f t="shared" si="12"/>
        <v>Peaches</v>
      </c>
      <c r="AC162" s="26" t="str">
        <f t="shared" si="12"/>
        <v>Apples</v>
      </c>
      <c r="AD162" s="26" t="str">
        <f t="shared" si="12"/>
        <v>Rectangle</v>
      </c>
      <c r="AE162" s="26" t="str">
        <f t="shared" si="12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60</v>
      </c>
      <c r="M163" s="50" t="s">
        <v>35</v>
      </c>
      <c r="N163" s="50" t="s">
        <v>62</v>
      </c>
      <c r="O163" s="50" t="s">
        <v>30</v>
      </c>
      <c r="P163" s="50" t="s">
        <v>24</v>
      </c>
      <c r="Q163" s="50" t="s">
        <v>33</v>
      </c>
      <c r="S163" s="12">
        <f t="shared" si="11"/>
        <v>4</v>
      </c>
      <c r="T163" s="12">
        <f t="shared" si="11"/>
        <v>11</v>
      </c>
      <c r="U163" s="12">
        <f t="shared" si="11"/>
        <v>6</v>
      </c>
      <c r="V163" s="12">
        <f t="shared" si="10"/>
        <v>7</v>
      </c>
      <c r="W163" s="12">
        <f t="shared" si="10"/>
        <v>6</v>
      </c>
      <c r="X163" s="12">
        <f t="shared" si="10"/>
        <v>9</v>
      </c>
      <c r="Z163" s="26" t="str">
        <f t="shared" si="12"/>
        <v>Square</v>
      </c>
      <c r="AA163" s="26" t="str">
        <f t="shared" si="12"/>
        <v>Bananas</v>
      </c>
      <c r="AB163" s="26" t="str">
        <f t="shared" si="12"/>
        <v>Rectangle</v>
      </c>
      <c r="AC163" s="26" t="str">
        <f t="shared" si="12"/>
        <v>Apples</v>
      </c>
      <c r="AD163" s="26" t="str">
        <f t="shared" si="12"/>
        <v>Rectangle</v>
      </c>
      <c r="AE163" s="26" t="str">
        <f t="shared" si="12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60</v>
      </c>
      <c r="M164" s="50" t="s">
        <v>25</v>
      </c>
      <c r="N164" s="50" t="s">
        <v>62</v>
      </c>
      <c r="O164" s="50" t="s">
        <v>26</v>
      </c>
      <c r="P164" s="50" t="s">
        <v>34</v>
      </c>
      <c r="Q164" s="50" t="s">
        <v>24</v>
      </c>
      <c r="S164" s="12">
        <f t="shared" si="11"/>
        <v>4</v>
      </c>
      <c r="T164" s="12">
        <f t="shared" si="11"/>
        <v>1</v>
      </c>
      <c r="U164" s="12">
        <f t="shared" si="11"/>
        <v>6</v>
      </c>
      <c r="V164" s="12">
        <f t="shared" si="10"/>
        <v>3</v>
      </c>
      <c r="W164" s="12">
        <f t="shared" si="10"/>
        <v>10</v>
      </c>
      <c r="X164" s="12">
        <f t="shared" si="10"/>
        <v>6</v>
      </c>
      <c r="Z164" s="26" t="str">
        <f t="shared" ref="Z164:AE195" si="13">VLOOKUP(L164,$A$4:$I$15,2,FALSE)</f>
        <v>Square</v>
      </c>
      <c r="AA164" s="26" t="str">
        <f t="shared" si="13"/>
        <v>Scatter</v>
      </c>
      <c r="AB164" s="26" t="str">
        <f t="shared" si="13"/>
        <v>Rectangle</v>
      </c>
      <c r="AC164" s="26" t="str">
        <f t="shared" si="13"/>
        <v>Heart</v>
      </c>
      <c r="AD164" s="26" t="str">
        <f t="shared" si="13"/>
        <v>Grapes</v>
      </c>
      <c r="AE164" s="26" t="str">
        <f t="shared" si="13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1"/>
        <v>10</v>
      </c>
      <c r="T165" s="12">
        <f t="shared" si="11"/>
        <v>6</v>
      </c>
      <c r="U165" s="12">
        <f t="shared" si="11"/>
        <v>1</v>
      </c>
      <c r="V165" s="12">
        <f t="shared" si="10"/>
        <v>3</v>
      </c>
      <c r="W165" s="12">
        <f t="shared" si="10"/>
        <v>10</v>
      </c>
      <c r="X165" s="12">
        <f t="shared" si="10"/>
        <v>6</v>
      </c>
      <c r="Z165" s="26" t="str">
        <f t="shared" si="13"/>
        <v>Grapes</v>
      </c>
      <c r="AA165" s="26" t="str">
        <f t="shared" si="13"/>
        <v>Rectangle</v>
      </c>
      <c r="AB165" s="26" t="str">
        <f t="shared" si="13"/>
        <v>Scatter</v>
      </c>
      <c r="AC165" s="26" t="str">
        <f t="shared" si="13"/>
        <v>Heart</v>
      </c>
      <c r="AD165" s="26" t="str">
        <f t="shared" si="13"/>
        <v>Grapes</v>
      </c>
      <c r="AE165" s="26" t="str">
        <f t="shared" si="13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62</v>
      </c>
      <c r="S166" s="12">
        <f t="shared" si="11"/>
        <v>10</v>
      </c>
      <c r="T166" s="12">
        <f t="shared" si="11"/>
        <v>6</v>
      </c>
      <c r="U166" s="12">
        <f t="shared" si="11"/>
        <v>4</v>
      </c>
      <c r="V166" s="12">
        <f t="shared" si="11"/>
        <v>5</v>
      </c>
      <c r="W166" s="12">
        <f t="shared" si="11"/>
        <v>11</v>
      </c>
      <c r="X166" s="12">
        <f t="shared" si="11"/>
        <v>6</v>
      </c>
      <c r="Z166" s="26" t="str">
        <f t="shared" si="13"/>
        <v>Grapes</v>
      </c>
      <c r="AA166" s="26" t="str">
        <f t="shared" si="13"/>
        <v>Rectangle</v>
      </c>
      <c r="AB166" s="26" t="str">
        <f t="shared" si="13"/>
        <v>Square</v>
      </c>
      <c r="AC166" s="26" t="str">
        <f t="shared" si="13"/>
        <v>pentagon</v>
      </c>
      <c r="AD166" s="26" t="str">
        <f t="shared" si="13"/>
        <v>Bananas</v>
      </c>
      <c r="AE166" s="26" t="str">
        <f t="shared" si="13"/>
        <v>Rectangle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62</v>
      </c>
      <c r="S167" s="12">
        <f t="shared" ref="S167:X197" si="14">VLOOKUP(L167,$A$4:$I$15,9,FALSE)</f>
        <v>9</v>
      </c>
      <c r="T167" s="12">
        <f t="shared" si="14"/>
        <v>10</v>
      </c>
      <c r="U167" s="12">
        <f t="shared" si="14"/>
        <v>4</v>
      </c>
      <c r="V167" s="12">
        <f t="shared" si="14"/>
        <v>5</v>
      </c>
      <c r="W167" s="12">
        <f t="shared" si="14"/>
        <v>11</v>
      </c>
      <c r="X167" s="12">
        <f t="shared" si="14"/>
        <v>6</v>
      </c>
      <c r="Z167" s="26" t="str">
        <f t="shared" si="13"/>
        <v>Watermelon</v>
      </c>
      <c r="AA167" s="26" t="str">
        <f t="shared" si="13"/>
        <v>Grapes</v>
      </c>
      <c r="AB167" s="26" t="str">
        <f t="shared" si="13"/>
        <v>Square</v>
      </c>
      <c r="AC167" s="26" t="str">
        <f t="shared" si="13"/>
        <v>pentagon</v>
      </c>
      <c r="AD167" s="26" t="str">
        <f t="shared" si="13"/>
        <v>Bananas</v>
      </c>
      <c r="AE167" s="26" t="str">
        <f t="shared" si="13"/>
        <v>Rectangle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59</v>
      </c>
      <c r="P168" s="50" t="s">
        <v>32</v>
      </c>
      <c r="Q168" s="50" t="s">
        <v>30</v>
      </c>
      <c r="S168" s="12">
        <f t="shared" si="14"/>
        <v>9</v>
      </c>
      <c r="T168" s="12">
        <f t="shared" si="14"/>
        <v>10</v>
      </c>
      <c r="U168" s="12">
        <f t="shared" si="14"/>
        <v>9</v>
      </c>
      <c r="V168" s="12">
        <f t="shared" si="14"/>
        <v>3</v>
      </c>
      <c r="W168" s="12">
        <f t="shared" si="14"/>
        <v>8</v>
      </c>
      <c r="X168" s="12">
        <f t="shared" si="14"/>
        <v>7</v>
      </c>
      <c r="Z168" s="26" t="str">
        <f t="shared" si="13"/>
        <v>Watermelon</v>
      </c>
      <c r="AA168" s="26" t="str">
        <f t="shared" si="13"/>
        <v>Grapes</v>
      </c>
      <c r="AB168" s="26" t="str">
        <f t="shared" si="13"/>
        <v>Watermelon</v>
      </c>
      <c r="AC168" s="26" t="str">
        <f t="shared" si="13"/>
        <v>Heart</v>
      </c>
      <c r="AD168" s="26" t="str">
        <f t="shared" si="13"/>
        <v>Peaches</v>
      </c>
      <c r="AE168" s="26" t="str">
        <f t="shared" si="13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59</v>
      </c>
      <c r="P169" s="50" t="s">
        <v>32</v>
      </c>
      <c r="Q169" s="50" t="s">
        <v>30</v>
      </c>
      <c r="S169" s="12">
        <f t="shared" si="14"/>
        <v>4</v>
      </c>
      <c r="T169" s="12">
        <f t="shared" si="14"/>
        <v>6</v>
      </c>
      <c r="U169" s="12">
        <f t="shared" si="14"/>
        <v>9</v>
      </c>
      <c r="V169" s="12">
        <f t="shared" si="14"/>
        <v>3</v>
      </c>
      <c r="W169" s="12">
        <f t="shared" si="14"/>
        <v>8</v>
      </c>
      <c r="X169" s="12">
        <f t="shared" si="14"/>
        <v>7</v>
      </c>
      <c r="Z169" s="26" t="str">
        <f t="shared" si="13"/>
        <v>Square</v>
      </c>
      <c r="AA169" s="26" t="str">
        <f t="shared" si="13"/>
        <v>Rectangle</v>
      </c>
      <c r="AB169" s="26" t="str">
        <f t="shared" si="13"/>
        <v>Watermelon</v>
      </c>
      <c r="AC169" s="26" t="str">
        <f t="shared" si="13"/>
        <v>Heart</v>
      </c>
      <c r="AD169" s="26" t="str">
        <f t="shared" si="13"/>
        <v>Peaches</v>
      </c>
      <c r="AE169" s="26" t="str">
        <f t="shared" si="13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14"/>
        <v>4</v>
      </c>
      <c r="T170" s="12">
        <f t="shared" si="14"/>
        <v>6</v>
      </c>
      <c r="U170" s="12">
        <f t="shared" si="14"/>
        <v>7</v>
      </c>
      <c r="V170" s="12">
        <f t="shared" si="14"/>
        <v>10</v>
      </c>
      <c r="W170" s="12">
        <f t="shared" si="14"/>
        <v>9</v>
      </c>
      <c r="X170" s="12">
        <f t="shared" si="14"/>
        <v>6</v>
      </c>
      <c r="Z170" s="26" t="str">
        <f t="shared" si="13"/>
        <v>Square</v>
      </c>
      <c r="AA170" s="26" t="str">
        <f t="shared" si="13"/>
        <v>Rectangle</v>
      </c>
      <c r="AB170" s="26" t="str">
        <f t="shared" si="13"/>
        <v>Apples</v>
      </c>
      <c r="AC170" s="26" t="str">
        <f t="shared" si="13"/>
        <v>Grapes</v>
      </c>
      <c r="AD170" s="26" t="str">
        <f t="shared" si="13"/>
        <v>Watermelon</v>
      </c>
      <c r="AE170" s="26" t="str">
        <f t="shared" si="13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14"/>
        <v>9</v>
      </c>
      <c r="T171" s="12">
        <f t="shared" si="14"/>
        <v>11</v>
      </c>
      <c r="U171" s="12">
        <f t="shared" si="14"/>
        <v>7</v>
      </c>
      <c r="V171" s="12">
        <f t="shared" si="14"/>
        <v>10</v>
      </c>
      <c r="W171" s="12">
        <f t="shared" si="14"/>
        <v>9</v>
      </c>
      <c r="X171" s="12">
        <f t="shared" si="14"/>
        <v>6</v>
      </c>
      <c r="Z171" s="26" t="str">
        <f t="shared" si="13"/>
        <v>Watermelon</v>
      </c>
      <c r="AA171" s="26" t="str">
        <f t="shared" si="13"/>
        <v>Bananas</v>
      </c>
      <c r="AB171" s="26" t="str">
        <f t="shared" si="13"/>
        <v>Apples</v>
      </c>
      <c r="AC171" s="26" t="str">
        <f t="shared" si="13"/>
        <v>Grapes</v>
      </c>
      <c r="AD171" s="26" t="str">
        <f t="shared" si="13"/>
        <v>Watermelon</v>
      </c>
      <c r="AE171" s="26" t="str">
        <f t="shared" si="13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62</v>
      </c>
      <c r="Q172" s="50" t="s">
        <v>35</v>
      </c>
      <c r="S172" s="12">
        <f t="shared" si="14"/>
        <v>9</v>
      </c>
      <c r="T172" s="12">
        <f t="shared" si="14"/>
        <v>11</v>
      </c>
      <c r="U172" s="12">
        <f t="shared" si="14"/>
        <v>9</v>
      </c>
      <c r="V172" s="12">
        <f t="shared" si="14"/>
        <v>5</v>
      </c>
      <c r="W172" s="12">
        <f t="shared" si="14"/>
        <v>6</v>
      </c>
      <c r="X172" s="12">
        <f t="shared" si="14"/>
        <v>11</v>
      </c>
      <c r="Z172" s="26" t="str">
        <f t="shared" si="13"/>
        <v>Watermelon</v>
      </c>
      <c r="AA172" s="26" t="str">
        <f t="shared" si="13"/>
        <v>Bananas</v>
      </c>
      <c r="AB172" s="26" t="str">
        <f t="shared" si="13"/>
        <v>Watermelon</v>
      </c>
      <c r="AC172" s="26" t="str">
        <f t="shared" si="13"/>
        <v>pentagon</v>
      </c>
      <c r="AD172" s="26" t="str">
        <f t="shared" si="13"/>
        <v>Rectangle</v>
      </c>
      <c r="AE172" s="26" t="str">
        <f t="shared" si="13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62</v>
      </c>
      <c r="Q173" s="50" t="s">
        <v>35</v>
      </c>
      <c r="S173" s="12">
        <f t="shared" si="14"/>
        <v>11</v>
      </c>
      <c r="T173" s="12">
        <f t="shared" si="14"/>
        <v>9</v>
      </c>
      <c r="U173" s="12">
        <f t="shared" si="14"/>
        <v>9</v>
      </c>
      <c r="V173" s="12">
        <f t="shared" si="14"/>
        <v>5</v>
      </c>
      <c r="W173" s="12">
        <f t="shared" si="14"/>
        <v>6</v>
      </c>
      <c r="X173" s="12">
        <f t="shared" si="14"/>
        <v>11</v>
      </c>
      <c r="Z173" s="26" t="str">
        <f t="shared" si="13"/>
        <v>Bananas</v>
      </c>
      <c r="AA173" s="26" t="str">
        <f t="shared" si="13"/>
        <v>Watermelon</v>
      </c>
      <c r="AB173" s="26" t="str">
        <f t="shared" si="13"/>
        <v>Watermelon</v>
      </c>
      <c r="AC173" s="26" t="str">
        <f t="shared" si="13"/>
        <v>pentagon</v>
      </c>
      <c r="AD173" s="26" t="str">
        <f t="shared" si="13"/>
        <v>Rectangle</v>
      </c>
      <c r="AE173" s="26" t="str">
        <f t="shared" si="13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62</v>
      </c>
      <c r="P174" s="50" t="s">
        <v>33</v>
      </c>
      <c r="Q174" s="50" t="s">
        <v>27</v>
      </c>
      <c r="S174" s="12">
        <f t="shared" si="14"/>
        <v>11</v>
      </c>
      <c r="T174" s="12">
        <f t="shared" si="14"/>
        <v>9</v>
      </c>
      <c r="U174" s="12">
        <f t="shared" si="14"/>
        <v>4</v>
      </c>
      <c r="V174" s="12">
        <f t="shared" si="14"/>
        <v>6</v>
      </c>
      <c r="W174" s="12">
        <f t="shared" si="14"/>
        <v>9</v>
      </c>
      <c r="X174" s="12">
        <f t="shared" si="14"/>
        <v>4</v>
      </c>
      <c r="Z174" s="26" t="str">
        <f t="shared" si="13"/>
        <v>Bananas</v>
      </c>
      <c r="AA174" s="26" t="str">
        <f t="shared" si="13"/>
        <v>Watermelon</v>
      </c>
      <c r="AB174" s="26" t="str">
        <f t="shared" si="13"/>
        <v>Square</v>
      </c>
      <c r="AC174" s="26" t="str">
        <f t="shared" si="13"/>
        <v>Rectangle</v>
      </c>
      <c r="AD174" s="26" t="str">
        <f t="shared" si="13"/>
        <v>Watermelon</v>
      </c>
      <c r="AE174" s="26" t="str">
        <f t="shared" si="13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62</v>
      </c>
      <c r="P175" s="50" t="s">
        <v>33</v>
      </c>
      <c r="Q175" s="50" t="s">
        <v>27</v>
      </c>
      <c r="S175" s="12">
        <f t="shared" si="14"/>
        <v>5</v>
      </c>
      <c r="T175" s="12">
        <f t="shared" si="14"/>
        <v>11</v>
      </c>
      <c r="U175" s="12">
        <f t="shared" si="14"/>
        <v>4</v>
      </c>
      <c r="V175" s="12">
        <f t="shared" si="14"/>
        <v>6</v>
      </c>
      <c r="W175" s="12">
        <f t="shared" si="14"/>
        <v>9</v>
      </c>
      <c r="X175" s="12">
        <f t="shared" si="14"/>
        <v>4</v>
      </c>
      <c r="Z175" s="26" t="str">
        <f t="shared" si="13"/>
        <v>pentagon</v>
      </c>
      <c r="AA175" s="26" t="str">
        <f t="shared" si="13"/>
        <v>Bananas</v>
      </c>
      <c r="AB175" s="26" t="str">
        <f t="shared" si="13"/>
        <v>Square</v>
      </c>
      <c r="AC175" s="26" t="str">
        <f t="shared" si="13"/>
        <v>Rectangle</v>
      </c>
      <c r="AD175" s="26" t="str">
        <f t="shared" si="13"/>
        <v>Watermelon</v>
      </c>
      <c r="AE175" s="26" t="str">
        <f t="shared" si="1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59</v>
      </c>
      <c r="Q176" s="50" t="s">
        <v>33</v>
      </c>
      <c r="S176" s="12">
        <f t="shared" si="14"/>
        <v>5</v>
      </c>
      <c r="T176" s="12">
        <f t="shared" si="14"/>
        <v>11</v>
      </c>
      <c r="U176" s="12">
        <f t="shared" si="14"/>
        <v>9</v>
      </c>
      <c r="V176" s="12">
        <f t="shared" si="14"/>
        <v>11</v>
      </c>
      <c r="W176" s="12">
        <f t="shared" si="14"/>
        <v>3</v>
      </c>
      <c r="X176" s="12">
        <f t="shared" si="14"/>
        <v>9</v>
      </c>
      <c r="Z176" s="26" t="str">
        <f t="shared" si="13"/>
        <v>pentagon</v>
      </c>
      <c r="AA176" s="26" t="str">
        <f t="shared" si="13"/>
        <v>Bananas</v>
      </c>
      <c r="AB176" s="26" t="str">
        <f t="shared" si="13"/>
        <v>Watermelon</v>
      </c>
      <c r="AC176" s="26" t="str">
        <f t="shared" si="13"/>
        <v>Bananas</v>
      </c>
      <c r="AD176" s="26" t="str">
        <f t="shared" si="13"/>
        <v>Heart</v>
      </c>
      <c r="AE176" s="26" t="str">
        <f t="shared" si="13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59</v>
      </c>
      <c r="Q177" s="50" t="s">
        <v>33</v>
      </c>
      <c r="S177" s="12">
        <f t="shared" si="14"/>
        <v>1</v>
      </c>
      <c r="T177" s="12">
        <f t="shared" si="14"/>
        <v>3</v>
      </c>
      <c r="U177" s="12">
        <f t="shared" si="14"/>
        <v>9</v>
      </c>
      <c r="V177" s="12">
        <f t="shared" si="14"/>
        <v>11</v>
      </c>
      <c r="W177" s="12">
        <f t="shared" si="14"/>
        <v>3</v>
      </c>
      <c r="X177" s="12">
        <f t="shared" si="14"/>
        <v>9</v>
      </c>
      <c r="Z177" s="26" t="str">
        <f t="shared" si="13"/>
        <v>Scatter</v>
      </c>
      <c r="AA177" s="26" t="str">
        <f t="shared" si="13"/>
        <v>Heart</v>
      </c>
      <c r="AB177" s="26" t="str">
        <f t="shared" si="13"/>
        <v>Watermelon</v>
      </c>
      <c r="AC177" s="26" t="str">
        <f t="shared" si="13"/>
        <v>Bananas</v>
      </c>
      <c r="AD177" s="26" t="str">
        <f t="shared" si="13"/>
        <v>Heart</v>
      </c>
      <c r="AE177" s="26" t="str">
        <f t="shared" si="1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60</v>
      </c>
      <c r="P178" s="50" t="s">
        <v>62</v>
      </c>
      <c r="Q178" s="50" t="s">
        <v>59</v>
      </c>
      <c r="S178" s="12">
        <f t="shared" si="14"/>
        <v>11</v>
      </c>
      <c r="T178" s="12">
        <f t="shared" si="14"/>
        <v>3</v>
      </c>
      <c r="U178" s="12">
        <f t="shared" si="14"/>
        <v>7</v>
      </c>
      <c r="V178" s="12">
        <f t="shared" si="14"/>
        <v>4</v>
      </c>
      <c r="W178" s="12">
        <f t="shared" si="14"/>
        <v>6</v>
      </c>
      <c r="X178" s="12">
        <f t="shared" si="14"/>
        <v>3</v>
      </c>
      <c r="Z178" s="26" t="str">
        <f t="shared" si="13"/>
        <v>Bananas</v>
      </c>
      <c r="AA178" s="26" t="str">
        <f t="shared" si="13"/>
        <v>Heart</v>
      </c>
      <c r="AB178" s="26" t="str">
        <f t="shared" si="13"/>
        <v>Apples</v>
      </c>
      <c r="AC178" s="26" t="str">
        <f t="shared" si="13"/>
        <v>Square</v>
      </c>
      <c r="AD178" s="26" t="str">
        <f t="shared" si="13"/>
        <v>Rectangle</v>
      </c>
      <c r="AE178" s="26" t="str">
        <f t="shared" si="13"/>
        <v>Heart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60</v>
      </c>
      <c r="N179" s="50" t="s">
        <v>30</v>
      </c>
      <c r="O179" s="50" t="s">
        <v>60</v>
      </c>
      <c r="P179" s="50" t="s">
        <v>62</v>
      </c>
      <c r="Q179" s="50" t="s">
        <v>59</v>
      </c>
      <c r="S179" s="12">
        <f t="shared" si="14"/>
        <v>11</v>
      </c>
      <c r="T179" s="12">
        <f t="shared" si="14"/>
        <v>4</v>
      </c>
      <c r="U179" s="12">
        <f t="shared" si="14"/>
        <v>7</v>
      </c>
      <c r="V179" s="12">
        <f t="shared" si="14"/>
        <v>4</v>
      </c>
      <c r="W179" s="12">
        <f t="shared" si="14"/>
        <v>6</v>
      </c>
      <c r="X179" s="12">
        <f t="shared" si="14"/>
        <v>3</v>
      </c>
      <c r="Z179" s="26" t="str">
        <f t="shared" si="13"/>
        <v>Bananas</v>
      </c>
      <c r="AA179" s="26" t="str">
        <f t="shared" si="13"/>
        <v>Square</v>
      </c>
      <c r="AB179" s="26" t="str">
        <f t="shared" si="13"/>
        <v>Apples</v>
      </c>
      <c r="AC179" s="26" t="str">
        <f t="shared" si="13"/>
        <v>Square</v>
      </c>
      <c r="AD179" s="26" t="str">
        <f t="shared" si="13"/>
        <v>Rectangle</v>
      </c>
      <c r="AE179" s="26" t="str">
        <f t="shared" si="13"/>
        <v>Heart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60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14"/>
        <v>9</v>
      </c>
      <c r="T180" s="12">
        <f t="shared" si="14"/>
        <v>4</v>
      </c>
      <c r="U180" s="12">
        <f t="shared" si="14"/>
        <v>10</v>
      </c>
      <c r="V180" s="12">
        <f t="shared" si="14"/>
        <v>6</v>
      </c>
      <c r="W180" s="12">
        <f t="shared" si="14"/>
        <v>4</v>
      </c>
      <c r="X180" s="12">
        <f t="shared" si="14"/>
        <v>11</v>
      </c>
      <c r="Z180" s="26" t="str">
        <f t="shared" si="13"/>
        <v>Watermelon</v>
      </c>
      <c r="AA180" s="26" t="str">
        <f t="shared" si="13"/>
        <v>Square</v>
      </c>
      <c r="AB180" s="26" t="str">
        <f t="shared" si="13"/>
        <v>Grapes</v>
      </c>
      <c r="AC180" s="26" t="str">
        <f t="shared" si="13"/>
        <v>Rectangle</v>
      </c>
      <c r="AD180" s="26" t="str">
        <f t="shared" si="13"/>
        <v>Square</v>
      </c>
      <c r="AE180" s="26" t="str">
        <f t="shared" si="13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14"/>
        <v>9</v>
      </c>
      <c r="T181" s="12">
        <f t="shared" si="14"/>
        <v>11</v>
      </c>
      <c r="U181" s="12">
        <f t="shared" si="14"/>
        <v>10</v>
      </c>
      <c r="V181" s="12">
        <f t="shared" si="14"/>
        <v>6</v>
      </c>
      <c r="W181" s="12">
        <f t="shared" si="14"/>
        <v>4</v>
      </c>
      <c r="X181" s="12">
        <f t="shared" si="14"/>
        <v>11</v>
      </c>
      <c r="Z181" s="26" t="str">
        <f t="shared" si="13"/>
        <v>Watermelon</v>
      </c>
      <c r="AA181" s="26" t="str">
        <f t="shared" si="13"/>
        <v>Bananas</v>
      </c>
      <c r="AB181" s="26" t="str">
        <f t="shared" si="13"/>
        <v>Grapes</v>
      </c>
      <c r="AC181" s="26" t="str">
        <f t="shared" si="13"/>
        <v>Rectangle</v>
      </c>
      <c r="AD181" s="26" t="str">
        <f t="shared" si="13"/>
        <v>Square</v>
      </c>
      <c r="AE181" s="26" t="str">
        <f t="shared" si="13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14"/>
        <v>3</v>
      </c>
      <c r="T182" s="12">
        <f t="shared" si="14"/>
        <v>11</v>
      </c>
      <c r="U182" s="12">
        <f t="shared" si="14"/>
        <v>5</v>
      </c>
      <c r="V182" s="12">
        <f t="shared" si="14"/>
        <v>10</v>
      </c>
      <c r="W182" s="12">
        <f t="shared" si="14"/>
        <v>10</v>
      </c>
      <c r="X182" s="12">
        <f t="shared" si="14"/>
        <v>5</v>
      </c>
      <c r="Z182" s="26" t="str">
        <f t="shared" si="13"/>
        <v>Heart</v>
      </c>
      <c r="AA182" s="26" t="str">
        <f t="shared" si="13"/>
        <v>Bananas</v>
      </c>
      <c r="AB182" s="26" t="str">
        <f t="shared" si="13"/>
        <v>pentagon</v>
      </c>
      <c r="AC182" s="26" t="str">
        <f t="shared" si="13"/>
        <v>Grapes</v>
      </c>
      <c r="AD182" s="26" t="str">
        <f t="shared" si="13"/>
        <v>Grapes</v>
      </c>
      <c r="AE182" s="26" t="str">
        <f t="shared" si="13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14"/>
        <v>3</v>
      </c>
      <c r="T183" s="12">
        <f t="shared" si="14"/>
        <v>7</v>
      </c>
      <c r="U183" s="12">
        <f t="shared" si="14"/>
        <v>5</v>
      </c>
      <c r="V183" s="12">
        <f t="shared" si="14"/>
        <v>10</v>
      </c>
      <c r="W183" s="12">
        <f t="shared" si="14"/>
        <v>10</v>
      </c>
      <c r="X183" s="12">
        <f t="shared" si="14"/>
        <v>5</v>
      </c>
      <c r="Z183" s="26" t="str">
        <f t="shared" si="13"/>
        <v>Heart</v>
      </c>
      <c r="AA183" s="26" t="str">
        <f t="shared" si="13"/>
        <v>Apples</v>
      </c>
      <c r="AB183" s="26" t="str">
        <f t="shared" si="13"/>
        <v>pentagon</v>
      </c>
      <c r="AC183" s="26" t="str">
        <f t="shared" si="13"/>
        <v>Grapes</v>
      </c>
      <c r="AD183" s="26" t="str">
        <f t="shared" si="13"/>
        <v>Grapes</v>
      </c>
      <c r="AE183" s="26" t="str">
        <f t="shared" si="13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14"/>
        <v>7</v>
      </c>
      <c r="T184" s="12">
        <f t="shared" si="14"/>
        <v>7</v>
      </c>
      <c r="U184" s="12">
        <f t="shared" si="14"/>
        <v>7</v>
      </c>
      <c r="V184" s="12">
        <f t="shared" si="14"/>
        <v>11</v>
      </c>
      <c r="W184" s="12">
        <f t="shared" si="14"/>
        <v>11</v>
      </c>
      <c r="X184" s="12">
        <f t="shared" si="14"/>
        <v>8</v>
      </c>
      <c r="Z184" s="26" t="str">
        <f t="shared" si="13"/>
        <v>Apples</v>
      </c>
      <c r="AA184" s="26" t="str">
        <f t="shared" si="13"/>
        <v>Apples</v>
      </c>
      <c r="AB184" s="26" t="str">
        <f t="shared" si="13"/>
        <v>Apples</v>
      </c>
      <c r="AC184" s="26" t="str">
        <f t="shared" si="13"/>
        <v>Bananas</v>
      </c>
      <c r="AD184" s="26" t="str">
        <f t="shared" si="13"/>
        <v>Bananas</v>
      </c>
      <c r="AE184" s="26" t="str">
        <f t="shared" si="13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14"/>
        <v>7</v>
      </c>
      <c r="T185" s="12">
        <f t="shared" si="14"/>
        <v>4</v>
      </c>
      <c r="U185" s="12">
        <f t="shared" si="14"/>
        <v>7</v>
      </c>
      <c r="V185" s="12">
        <f t="shared" si="14"/>
        <v>11</v>
      </c>
      <c r="W185" s="12">
        <f t="shared" si="14"/>
        <v>11</v>
      </c>
      <c r="X185" s="12">
        <f t="shared" si="14"/>
        <v>8</v>
      </c>
      <c r="Z185" s="26" t="str">
        <f t="shared" si="13"/>
        <v>Apples</v>
      </c>
      <c r="AA185" s="26" t="str">
        <f t="shared" si="13"/>
        <v>Square</v>
      </c>
      <c r="AB185" s="26" t="str">
        <f t="shared" si="13"/>
        <v>Apples</v>
      </c>
      <c r="AC185" s="26" t="str">
        <f t="shared" si="13"/>
        <v>Bananas</v>
      </c>
      <c r="AD185" s="26" t="str">
        <f t="shared" si="13"/>
        <v>Bananas</v>
      </c>
      <c r="AE185" s="26" t="str">
        <f t="shared" si="13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62</v>
      </c>
      <c r="O186" s="50" t="s">
        <v>30</v>
      </c>
      <c r="P186" s="50" t="s">
        <v>33</v>
      </c>
      <c r="Q186" s="50" t="s">
        <v>33</v>
      </c>
      <c r="S186" s="12">
        <f t="shared" si="14"/>
        <v>3</v>
      </c>
      <c r="T186" s="12">
        <f t="shared" si="14"/>
        <v>4</v>
      </c>
      <c r="U186" s="12">
        <f t="shared" si="14"/>
        <v>6</v>
      </c>
      <c r="V186" s="12">
        <f t="shared" si="14"/>
        <v>7</v>
      </c>
      <c r="W186" s="12">
        <f t="shared" si="14"/>
        <v>9</v>
      </c>
      <c r="X186" s="12">
        <f t="shared" si="14"/>
        <v>9</v>
      </c>
      <c r="Z186" s="26" t="str">
        <f t="shared" si="13"/>
        <v>Heart</v>
      </c>
      <c r="AA186" s="26" t="str">
        <f t="shared" si="13"/>
        <v>Square</v>
      </c>
      <c r="AB186" s="26" t="str">
        <f t="shared" si="13"/>
        <v>Rectangle</v>
      </c>
      <c r="AC186" s="26" t="str">
        <f t="shared" si="13"/>
        <v>Apples</v>
      </c>
      <c r="AD186" s="26" t="str">
        <f t="shared" si="13"/>
        <v>Watermelon</v>
      </c>
      <c r="AE186" s="26" t="str">
        <f t="shared" si="13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62</v>
      </c>
      <c r="O187" s="50" t="s">
        <v>30</v>
      </c>
      <c r="P187" s="50" t="s">
        <v>33</v>
      </c>
      <c r="Q187" s="50" t="s">
        <v>33</v>
      </c>
      <c r="S187" s="12">
        <f t="shared" si="14"/>
        <v>3</v>
      </c>
      <c r="T187" s="12">
        <f t="shared" si="14"/>
        <v>7</v>
      </c>
      <c r="U187" s="12">
        <f t="shared" si="14"/>
        <v>6</v>
      </c>
      <c r="V187" s="12">
        <f t="shared" si="14"/>
        <v>7</v>
      </c>
      <c r="W187" s="12">
        <f t="shared" si="14"/>
        <v>9</v>
      </c>
      <c r="X187" s="12">
        <f t="shared" si="14"/>
        <v>9</v>
      </c>
      <c r="Z187" s="26" t="str">
        <f t="shared" si="13"/>
        <v>Heart</v>
      </c>
      <c r="AA187" s="26" t="str">
        <f t="shared" si="13"/>
        <v>Apples</v>
      </c>
      <c r="AB187" s="26" t="str">
        <f t="shared" si="13"/>
        <v>Rectangle</v>
      </c>
      <c r="AC187" s="26" t="str">
        <f t="shared" si="13"/>
        <v>Apples</v>
      </c>
      <c r="AD187" s="26" t="str">
        <f t="shared" si="13"/>
        <v>Watermelon</v>
      </c>
      <c r="AE187" s="26" t="str">
        <f t="shared" si="13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14"/>
        <v>9</v>
      </c>
      <c r="T188" s="12">
        <f t="shared" si="14"/>
        <v>7</v>
      </c>
      <c r="U188" s="12">
        <f t="shared" si="14"/>
        <v>4</v>
      </c>
      <c r="V188" s="12">
        <f t="shared" si="14"/>
        <v>10</v>
      </c>
      <c r="W188" s="12">
        <f t="shared" si="14"/>
        <v>11</v>
      </c>
      <c r="X188" s="12">
        <f t="shared" si="14"/>
        <v>6</v>
      </c>
      <c r="Z188" s="26" t="str">
        <f t="shared" si="13"/>
        <v>Watermelon</v>
      </c>
      <c r="AA188" s="26" t="str">
        <f t="shared" si="13"/>
        <v>Apples</v>
      </c>
      <c r="AB188" s="26" t="str">
        <f t="shared" si="13"/>
        <v>Square</v>
      </c>
      <c r="AC188" s="26" t="str">
        <f t="shared" si="13"/>
        <v>Grapes</v>
      </c>
      <c r="AD188" s="26" t="str">
        <f t="shared" si="13"/>
        <v>Bananas</v>
      </c>
      <c r="AE188" s="26" t="str">
        <f t="shared" si="13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14"/>
        <v>9</v>
      </c>
      <c r="T189" s="12">
        <f t="shared" si="14"/>
        <v>3</v>
      </c>
      <c r="U189" s="12">
        <f t="shared" si="14"/>
        <v>4</v>
      </c>
      <c r="V189" s="12">
        <f t="shared" si="14"/>
        <v>10</v>
      </c>
      <c r="W189" s="12">
        <f t="shared" si="14"/>
        <v>11</v>
      </c>
      <c r="X189" s="12">
        <f t="shared" si="14"/>
        <v>6</v>
      </c>
      <c r="Z189" s="26" t="str">
        <f t="shared" si="13"/>
        <v>Watermelon</v>
      </c>
      <c r="AA189" s="26" t="str">
        <f t="shared" si="13"/>
        <v>Heart</v>
      </c>
      <c r="AB189" s="26" t="str">
        <f t="shared" si="13"/>
        <v>Square</v>
      </c>
      <c r="AC189" s="26" t="str">
        <f t="shared" si="13"/>
        <v>Grapes</v>
      </c>
      <c r="AD189" s="26" t="str">
        <f t="shared" si="13"/>
        <v>Bananas</v>
      </c>
      <c r="AE189" s="26" t="str">
        <f t="shared" si="13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59</v>
      </c>
      <c r="P190" s="50" t="s">
        <v>33</v>
      </c>
      <c r="Q190" s="50" t="s">
        <v>27</v>
      </c>
      <c r="S190" s="12">
        <f t="shared" si="14"/>
        <v>10</v>
      </c>
      <c r="T190" s="12">
        <f t="shared" si="14"/>
        <v>3</v>
      </c>
      <c r="U190" s="12">
        <f t="shared" si="14"/>
        <v>10</v>
      </c>
      <c r="V190" s="12">
        <f t="shared" si="14"/>
        <v>3</v>
      </c>
      <c r="W190" s="12">
        <f t="shared" si="14"/>
        <v>9</v>
      </c>
      <c r="X190" s="12">
        <f t="shared" si="14"/>
        <v>4</v>
      </c>
      <c r="Z190" s="26" t="str">
        <f t="shared" si="13"/>
        <v>Grapes</v>
      </c>
      <c r="AA190" s="26" t="str">
        <f t="shared" si="13"/>
        <v>Heart</v>
      </c>
      <c r="AB190" s="26" t="str">
        <f t="shared" si="13"/>
        <v>Grapes</v>
      </c>
      <c r="AC190" s="26" t="str">
        <f t="shared" si="13"/>
        <v>Heart</v>
      </c>
      <c r="AD190" s="26" t="str">
        <f t="shared" si="13"/>
        <v>Watermelon</v>
      </c>
      <c r="AE190" s="26" t="str">
        <f t="shared" si="13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59</v>
      </c>
      <c r="P191" s="50" t="s">
        <v>33</v>
      </c>
      <c r="Q191" s="50" t="s">
        <v>27</v>
      </c>
      <c r="S191" s="12">
        <f t="shared" si="14"/>
        <v>10</v>
      </c>
      <c r="T191" s="12">
        <f t="shared" si="14"/>
        <v>9</v>
      </c>
      <c r="U191" s="12">
        <f t="shared" si="14"/>
        <v>10</v>
      </c>
      <c r="V191" s="12">
        <f t="shared" si="14"/>
        <v>3</v>
      </c>
      <c r="W191" s="12">
        <f t="shared" si="14"/>
        <v>9</v>
      </c>
      <c r="X191" s="12">
        <f t="shared" si="14"/>
        <v>4</v>
      </c>
      <c r="Z191" s="26" t="str">
        <f t="shared" si="13"/>
        <v>Grapes</v>
      </c>
      <c r="AA191" s="26" t="str">
        <f t="shared" si="13"/>
        <v>Watermelon</v>
      </c>
      <c r="AB191" s="26" t="str">
        <f t="shared" si="13"/>
        <v>Grapes</v>
      </c>
      <c r="AC191" s="26" t="str">
        <f t="shared" si="13"/>
        <v>Heart</v>
      </c>
      <c r="AD191" s="26" t="str">
        <f t="shared" si="13"/>
        <v>Watermelon</v>
      </c>
      <c r="AE191" s="26" t="str">
        <f t="shared" si="13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14"/>
        <v>5</v>
      </c>
      <c r="T192" s="12">
        <f t="shared" si="14"/>
        <v>9</v>
      </c>
      <c r="U192" s="12">
        <f t="shared" si="14"/>
        <v>3</v>
      </c>
      <c r="V192" s="12">
        <f t="shared" si="14"/>
        <v>11</v>
      </c>
      <c r="W192" s="12">
        <f t="shared" si="14"/>
        <v>1</v>
      </c>
      <c r="X192" s="12">
        <f t="shared" si="14"/>
        <v>9</v>
      </c>
      <c r="Z192" s="26" t="str">
        <f t="shared" si="13"/>
        <v>pentagon</v>
      </c>
      <c r="AA192" s="26" t="str">
        <f t="shared" si="13"/>
        <v>Watermelon</v>
      </c>
      <c r="AB192" s="26" t="str">
        <f t="shared" si="13"/>
        <v>Heart</v>
      </c>
      <c r="AC192" s="26" t="str">
        <f t="shared" si="13"/>
        <v>Bananas</v>
      </c>
      <c r="AD192" s="26" t="str">
        <f t="shared" si="13"/>
        <v>Scatter</v>
      </c>
      <c r="AE192" s="26" t="str">
        <f t="shared" si="13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14"/>
        <v>5</v>
      </c>
      <c r="T193" s="12">
        <f t="shared" si="14"/>
        <v>1</v>
      </c>
      <c r="U193" s="12">
        <f t="shared" si="14"/>
        <v>3</v>
      </c>
      <c r="V193" s="12">
        <f t="shared" si="14"/>
        <v>11</v>
      </c>
      <c r="W193" s="12">
        <f t="shared" si="14"/>
        <v>8</v>
      </c>
      <c r="X193" s="12">
        <f t="shared" si="14"/>
        <v>9</v>
      </c>
      <c r="Z193" s="26" t="str">
        <f t="shared" si="13"/>
        <v>pentagon</v>
      </c>
      <c r="AA193" s="26" t="str">
        <f t="shared" si="13"/>
        <v>Scatter</v>
      </c>
      <c r="AB193" s="26" t="str">
        <f t="shared" si="13"/>
        <v>Heart</v>
      </c>
      <c r="AC193" s="26" t="str">
        <f t="shared" si="13"/>
        <v>Bananas</v>
      </c>
      <c r="AD193" s="26" t="str">
        <f t="shared" si="13"/>
        <v>Peaches</v>
      </c>
      <c r="AE193" s="26" t="str">
        <f t="shared" si="13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60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14"/>
        <v>4</v>
      </c>
      <c r="T194" s="12">
        <f t="shared" si="14"/>
        <v>10</v>
      </c>
      <c r="U194" s="12">
        <f t="shared" si="14"/>
        <v>7</v>
      </c>
      <c r="V194" s="12">
        <f t="shared" si="14"/>
        <v>6</v>
      </c>
      <c r="W194" s="12">
        <f t="shared" si="14"/>
        <v>8</v>
      </c>
      <c r="X194" s="12">
        <f t="shared" si="14"/>
        <v>6</v>
      </c>
      <c r="Z194" s="26" t="str">
        <f t="shared" si="13"/>
        <v>Square</v>
      </c>
      <c r="AA194" s="26" t="str">
        <f t="shared" si="13"/>
        <v>Grapes</v>
      </c>
      <c r="AB194" s="26" t="str">
        <f t="shared" si="13"/>
        <v>Apples</v>
      </c>
      <c r="AC194" s="26" t="str">
        <f t="shared" si="13"/>
        <v>Rectangle</v>
      </c>
      <c r="AD194" s="26" t="str">
        <f t="shared" si="13"/>
        <v>Peaches</v>
      </c>
      <c r="AE194" s="26" t="str">
        <f t="shared" si="13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60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14"/>
        <v>4</v>
      </c>
      <c r="T195" s="12">
        <f t="shared" si="14"/>
        <v>10</v>
      </c>
      <c r="U195" s="12">
        <f t="shared" si="14"/>
        <v>7</v>
      </c>
      <c r="V195" s="12">
        <f t="shared" si="14"/>
        <v>6</v>
      </c>
      <c r="W195" s="12">
        <f t="shared" si="14"/>
        <v>9</v>
      </c>
      <c r="X195" s="12">
        <f t="shared" si="14"/>
        <v>6</v>
      </c>
      <c r="Z195" s="26" t="str">
        <f t="shared" si="13"/>
        <v>Square</v>
      </c>
      <c r="AA195" s="26" t="str">
        <f t="shared" si="13"/>
        <v>Grapes</v>
      </c>
      <c r="AB195" s="26" t="str">
        <f t="shared" si="13"/>
        <v>Apples</v>
      </c>
      <c r="AC195" s="26" t="str">
        <f t="shared" si="13"/>
        <v>Rectangle</v>
      </c>
      <c r="AD195" s="26" t="str">
        <f t="shared" si="13"/>
        <v>Watermelon</v>
      </c>
      <c r="AE195" s="26" t="str">
        <f t="shared" si="13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14"/>
        <v>7</v>
      </c>
      <c r="T196" s="12">
        <f t="shared" si="14"/>
        <v>11</v>
      </c>
      <c r="U196" s="12">
        <f t="shared" si="14"/>
        <v>6</v>
      </c>
      <c r="V196" s="12">
        <f t="shared" si="14"/>
        <v>10</v>
      </c>
      <c r="W196" s="12">
        <f t="shared" si="14"/>
        <v>9</v>
      </c>
      <c r="X196" s="12">
        <f t="shared" si="14"/>
        <v>8</v>
      </c>
      <c r="Z196" s="26" t="str">
        <f t="shared" ref="Z196:AE203" si="15">VLOOKUP(L196,$A$4:$I$15,2,FALSE)</f>
        <v>Apples</v>
      </c>
      <c r="AA196" s="26" t="str">
        <f t="shared" si="15"/>
        <v>Bananas</v>
      </c>
      <c r="AB196" s="26" t="str">
        <f t="shared" si="15"/>
        <v>Rectangle</v>
      </c>
      <c r="AC196" s="26" t="str">
        <f t="shared" si="15"/>
        <v>Grapes</v>
      </c>
      <c r="AD196" s="26" t="str">
        <f t="shared" si="15"/>
        <v>Watermelon</v>
      </c>
      <c r="AE196" s="26" t="str">
        <f t="shared" si="15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14"/>
        <v>7</v>
      </c>
      <c r="T197" s="12">
        <f t="shared" si="14"/>
        <v>11</v>
      </c>
      <c r="U197" s="12">
        <f t="shared" si="14"/>
        <v>6</v>
      </c>
      <c r="V197" s="12">
        <f t="shared" si="14"/>
        <v>10</v>
      </c>
      <c r="W197" s="12">
        <f t="shared" si="14"/>
        <v>11</v>
      </c>
      <c r="X197" s="12">
        <f t="shared" si="14"/>
        <v>8</v>
      </c>
      <c r="Z197" s="26" t="str">
        <f t="shared" si="15"/>
        <v>Apples</v>
      </c>
      <c r="AA197" s="26" t="str">
        <f t="shared" si="15"/>
        <v>Bananas</v>
      </c>
      <c r="AB197" s="26" t="str">
        <f t="shared" si="15"/>
        <v>Rectangle</v>
      </c>
      <c r="AC197" s="26" t="str">
        <f t="shared" si="15"/>
        <v>Grapes</v>
      </c>
      <c r="AD197" s="26" t="str">
        <f t="shared" si="15"/>
        <v>Bananas</v>
      </c>
      <c r="AE197" s="26" t="str">
        <f t="shared" si="15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X203" si="16">VLOOKUP(L198,$A$4:$I$15,9,FALSE)</f>
        <v>10</v>
      </c>
      <c r="T198" s="12">
        <f t="shared" si="16"/>
        <v>4</v>
      </c>
      <c r="U198" s="12">
        <f t="shared" si="16"/>
        <v>4</v>
      </c>
      <c r="V198" s="12">
        <f t="shared" si="16"/>
        <v>11</v>
      </c>
      <c r="W198" s="12">
        <f t="shared" si="16"/>
        <v>11</v>
      </c>
      <c r="X198" s="12">
        <f t="shared" si="16"/>
        <v>6</v>
      </c>
      <c r="Z198" s="26" t="str">
        <f t="shared" si="15"/>
        <v>Grapes</v>
      </c>
      <c r="AA198" s="26" t="str">
        <f t="shared" si="15"/>
        <v>Square</v>
      </c>
      <c r="AB198" s="26" t="str">
        <f t="shared" si="15"/>
        <v>Square</v>
      </c>
      <c r="AC198" s="26" t="str">
        <f t="shared" si="15"/>
        <v>Bananas</v>
      </c>
      <c r="AD198" s="26" t="str">
        <f t="shared" si="15"/>
        <v>Bananas</v>
      </c>
      <c r="AE198" s="26" t="str">
        <f t="shared" si="15"/>
        <v>Rectangle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16"/>
        <v>10</v>
      </c>
      <c r="T199" s="12">
        <f t="shared" si="16"/>
        <v>4</v>
      </c>
      <c r="U199" s="12">
        <f t="shared" si="16"/>
        <v>4</v>
      </c>
      <c r="V199" s="12">
        <f t="shared" si="16"/>
        <v>11</v>
      </c>
      <c r="W199" s="12">
        <f t="shared" si="16"/>
        <v>9</v>
      </c>
      <c r="X199" s="12">
        <f t="shared" si="16"/>
        <v>6</v>
      </c>
      <c r="Z199" s="26" t="str">
        <f t="shared" si="15"/>
        <v>Grapes</v>
      </c>
      <c r="AA199" s="26" t="str">
        <f t="shared" si="15"/>
        <v>Square</v>
      </c>
      <c r="AB199" s="26" t="str">
        <f t="shared" si="15"/>
        <v>Square</v>
      </c>
      <c r="AC199" s="26" t="str">
        <f t="shared" si="15"/>
        <v>Bananas</v>
      </c>
      <c r="AD199" s="26" t="str">
        <f t="shared" si="15"/>
        <v>Watermelon</v>
      </c>
      <c r="AE199" s="26" t="str">
        <f t="shared" si="15"/>
        <v>Rectangle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16"/>
        <v>4</v>
      </c>
      <c r="T200" s="12">
        <f t="shared" si="16"/>
        <v>7</v>
      </c>
      <c r="U200" s="12">
        <f t="shared" si="16"/>
        <v>11</v>
      </c>
      <c r="V200" s="12">
        <f t="shared" si="16"/>
        <v>4</v>
      </c>
      <c r="W200" s="12">
        <f t="shared" si="16"/>
        <v>9</v>
      </c>
      <c r="X200" s="12">
        <f t="shared" si="16"/>
        <v>9</v>
      </c>
      <c r="Z200" s="26" t="str">
        <f t="shared" si="15"/>
        <v>Square</v>
      </c>
      <c r="AA200" s="26" t="str">
        <f t="shared" si="15"/>
        <v>Apples</v>
      </c>
      <c r="AB200" s="26" t="str">
        <f t="shared" si="15"/>
        <v>Bananas</v>
      </c>
      <c r="AC200" s="26" t="str">
        <f t="shared" si="15"/>
        <v>Square</v>
      </c>
      <c r="AD200" s="26" t="str">
        <f t="shared" si="15"/>
        <v>Watermelon</v>
      </c>
      <c r="AE200" s="26" t="str">
        <f t="shared" si="15"/>
        <v>Watermelon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16"/>
        <v>4</v>
      </c>
      <c r="T201" s="12">
        <f t="shared" si="16"/>
        <v>7</v>
      </c>
      <c r="U201" s="12">
        <f t="shared" si="16"/>
        <v>11</v>
      </c>
      <c r="V201" s="12">
        <f t="shared" si="16"/>
        <v>4</v>
      </c>
      <c r="W201" s="12">
        <f t="shared" si="16"/>
        <v>1</v>
      </c>
      <c r="X201" s="12">
        <f t="shared" si="16"/>
        <v>9</v>
      </c>
      <c r="Z201" s="26" t="str">
        <f t="shared" si="15"/>
        <v>Square</v>
      </c>
      <c r="AA201" s="26" t="str">
        <f t="shared" si="15"/>
        <v>Apples</v>
      </c>
      <c r="AB201" s="26" t="str">
        <f t="shared" si="15"/>
        <v>Bananas</v>
      </c>
      <c r="AC201" s="26" t="str">
        <f t="shared" si="15"/>
        <v>Square</v>
      </c>
      <c r="AD201" s="26" t="str">
        <f t="shared" si="15"/>
        <v>Scatter</v>
      </c>
      <c r="AE201" s="26" t="str">
        <f t="shared" si="15"/>
        <v>Watermelon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16"/>
        <v>10</v>
      </c>
      <c r="T202" s="12">
        <f t="shared" si="16"/>
        <v>11</v>
      </c>
      <c r="U202" s="12">
        <f t="shared" si="16"/>
        <v>7</v>
      </c>
      <c r="V202" s="12">
        <f t="shared" si="16"/>
        <v>11</v>
      </c>
      <c r="W202" s="12">
        <f t="shared" si="16"/>
        <v>11</v>
      </c>
      <c r="X202" s="12">
        <f t="shared" si="16"/>
        <v>4</v>
      </c>
      <c r="Z202" s="26" t="str">
        <f t="shared" si="15"/>
        <v>Grapes</v>
      </c>
      <c r="AA202" s="26" t="str">
        <f t="shared" si="15"/>
        <v>Bananas</v>
      </c>
      <c r="AB202" s="26" t="str">
        <f t="shared" si="15"/>
        <v>Apples</v>
      </c>
      <c r="AC202" s="26" t="str">
        <f t="shared" si="15"/>
        <v>Bananas</v>
      </c>
      <c r="AD202" s="26" t="str">
        <f t="shared" si="15"/>
        <v>Bananas</v>
      </c>
      <c r="AE202" s="26" t="str">
        <f t="shared" si="15"/>
        <v>Square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16"/>
        <v>10</v>
      </c>
      <c r="T203" s="12">
        <f t="shared" si="16"/>
        <v>11</v>
      </c>
      <c r="U203" s="12">
        <f t="shared" si="16"/>
        <v>7</v>
      </c>
      <c r="V203" s="12">
        <f t="shared" si="16"/>
        <v>11</v>
      </c>
      <c r="W203" s="12">
        <f t="shared" si="16"/>
        <v>11</v>
      </c>
      <c r="X203" s="12">
        <f t="shared" si="16"/>
        <v>4</v>
      </c>
      <c r="Z203" s="26" t="str">
        <f t="shared" si="15"/>
        <v>Grapes</v>
      </c>
      <c r="AA203" s="26" t="str">
        <f t="shared" si="15"/>
        <v>Bananas</v>
      </c>
      <c r="AB203" s="26" t="str">
        <f t="shared" si="15"/>
        <v>Apples</v>
      </c>
      <c r="AC203" s="26" t="str">
        <f t="shared" si="15"/>
        <v>Bananas</v>
      </c>
      <c r="AD203" s="26" t="str">
        <f t="shared" si="15"/>
        <v>Bananas</v>
      </c>
      <c r="AE203" s="26" t="str">
        <f t="shared" si="15"/>
        <v>Square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107" priority="1" operator="equal">
      <formula>"TE"</formula>
    </cfRule>
    <cfRule type="cellIs" dxfId="106" priority="2" operator="equal">
      <formula>"J"</formula>
    </cfRule>
    <cfRule type="cellIs" dxfId="105" priority="3" operator="equal">
      <formula>"Q"</formula>
    </cfRule>
    <cfRule type="cellIs" dxfId="104" priority="4" operator="equal">
      <formula>"K"</formula>
    </cfRule>
    <cfRule type="cellIs" dxfId="103" priority="5" operator="equal">
      <formula>"A"</formula>
    </cfRule>
    <cfRule type="cellIs" dxfId="102" priority="6" operator="equal">
      <formula>"M4"</formula>
    </cfRule>
    <cfRule type="cellIs" dxfId="101" priority="7" operator="equal">
      <formula>"M3"</formula>
    </cfRule>
    <cfRule type="cellIs" dxfId="100" priority="8" operator="equal">
      <formula>"M2"</formula>
    </cfRule>
    <cfRule type="cellIs" dxfId="99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B8B5-90C0-4A60-8F7F-030789F3F47A}">
  <sheetPr codeName="工作表6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100" t="s">
        <v>70</v>
      </c>
      <c r="AH3" s="100" t="s">
        <v>71</v>
      </c>
      <c r="AI3" s="100" t="s">
        <v>72</v>
      </c>
      <c r="AJ3" s="100" t="s">
        <v>73</v>
      </c>
      <c r="AK3" s="100" t="s">
        <v>74</v>
      </c>
      <c r="AL3" s="100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si="5"/>
        <v>8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Peaches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6</v>
      </c>
      <c r="E7" s="36">
        <f t="shared" si="1"/>
        <v>16</v>
      </c>
      <c r="F7" s="36">
        <f t="shared" si="1"/>
        <v>12</v>
      </c>
      <c r="G7" s="36">
        <f t="shared" si="1"/>
        <v>6</v>
      </c>
      <c r="H7" s="36">
        <f t="shared" si="1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8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Peaches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12</v>
      </c>
      <c r="E8" s="36">
        <f t="shared" si="1"/>
        <v>18</v>
      </c>
      <c r="F8" s="36">
        <f t="shared" si="1"/>
        <v>12</v>
      </c>
      <c r="G8" s="36">
        <f t="shared" si="1"/>
        <v>12</v>
      </c>
      <c r="H8" s="36">
        <f t="shared" si="1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12</v>
      </c>
      <c r="E9" s="36">
        <f t="shared" si="1"/>
        <v>12</v>
      </c>
      <c r="F9" s="36">
        <f t="shared" si="1"/>
        <v>20</v>
      </c>
      <c r="G9" s="36">
        <f t="shared" si="1"/>
        <v>18</v>
      </c>
      <c r="H9" s="36">
        <f t="shared" si="1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10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20</v>
      </c>
      <c r="E10" s="36">
        <f t="shared" si="1"/>
        <v>20</v>
      </c>
      <c r="F10" s="36">
        <f t="shared" si="1"/>
        <v>24</v>
      </c>
      <c r="G10" s="36">
        <f t="shared" si="1"/>
        <v>20</v>
      </c>
      <c r="H10" s="36">
        <f t="shared" si="1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5"/>
        <v>4</v>
      </c>
      <c r="T10" s="12">
        <f t="shared" si="2"/>
        <v>5</v>
      </c>
      <c r="U10" s="12">
        <f t="shared" si="2"/>
        <v>9</v>
      </c>
      <c r="V10" s="12">
        <f t="shared" si="2"/>
        <v>11</v>
      </c>
      <c r="W10" s="12">
        <f t="shared" si="2"/>
        <v>3</v>
      </c>
      <c r="X10" s="12">
        <f t="shared" si="2"/>
        <v>10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20</v>
      </c>
      <c r="E11" s="36">
        <f t="shared" si="1"/>
        <v>22</v>
      </c>
      <c r="F11" s="36">
        <f t="shared" si="1"/>
        <v>12</v>
      </c>
      <c r="G11" s="36">
        <f t="shared" si="1"/>
        <v>16</v>
      </c>
      <c r="H11" s="36">
        <f t="shared" si="1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9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24</v>
      </c>
      <c r="E12" s="36">
        <f t="shared" si="1"/>
        <v>30</v>
      </c>
      <c r="F12" s="36">
        <f t="shared" si="1"/>
        <v>12</v>
      </c>
      <c r="G12" s="36">
        <f t="shared" si="1"/>
        <v>24</v>
      </c>
      <c r="H12" s="36">
        <f t="shared" si="1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24</v>
      </c>
      <c r="D13" s="36">
        <f t="shared" si="1"/>
        <v>30</v>
      </c>
      <c r="E13" s="36">
        <f t="shared" si="1"/>
        <v>20</v>
      </c>
      <c r="F13" s="36">
        <f t="shared" si="1"/>
        <v>24</v>
      </c>
      <c r="G13" s="36">
        <f t="shared" si="1"/>
        <v>46</v>
      </c>
      <c r="H13" s="36">
        <f t="shared" si="1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40</v>
      </c>
      <c r="D14" s="36">
        <f t="shared" si="1"/>
        <v>30</v>
      </c>
      <c r="E14" s="36">
        <f t="shared" si="1"/>
        <v>30</v>
      </c>
      <c r="F14" s="36">
        <f t="shared" si="1"/>
        <v>34</v>
      </c>
      <c r="G14" s="36">
        <f t="shared" si="1"/>
        <v>24</v>
      </c>
      <c r="H14" s="36">
        <f t="shared" si="1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10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Grapes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5"/>
        <v>10</v>
      </c>
      <c r="T15" s="12">
        <f t="shared" si="2"/>
        <v>10</v>
      </c>
      <c r="U15" s="12">
        <f t="shared" si="2"/>
        <v>8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Grapes</v>
      </c>
      <c r="AA15" s="26" t="str">
        <f t="shared" si="3"/>
        <v>Grapes</v>
      </c>
      <c r="AB15" s="26" t="str">
        <f t="shared" si="3"/>
        <v>Peaches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8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Peaches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8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Peaches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8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Peaches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9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9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Watermelon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5"/>
        <v>8</v>
      </c>
      <c r="T25" s="12">
        <f t="shared" si="5"/>
        <v>10</v>
      </c>
      <c r="U25" s="12">
        <f t="shared" si="5"/>
        <v>8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Peaches</v>
      </c>
      <c r="AA25" s="26" t="str">
        <f t="shared" si="3"/>
        <v>Grapes</v>
      </c>
      <c r="AB25" s="26" t="str">
        <f t="shared" si="3"/>
        <v>Peaches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5"/>
        <v>8</v>
      </c>
      <c r="T26" s="12">
        <f t="shared" si="5"/>
        <v>10</v>
      </c>
      <c r="U26" s="12">
        <f t="shared" si="5"/>
        <v>8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Peaches</v>
      </c>
      <c r="AA26" s="26" t="str">
        <f t="shared" si="3"/>
        <v>Grapes</v>
      </c>
      <c r="AB26" s="26" t="str">
        <f t="shared" si="3"/>
        <v>Peaches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8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Peaches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8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Peaches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8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Peaches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8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Peaches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8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Peaches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8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Peaches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9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Watermelon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9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Watermelon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7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Apples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10</v>
      </c>
      <c r="T38" s="12">
        <f t="shared" si="5"/>
        <v>7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Grapes</v>
      </c>
      <c r="AA38" s="26" t="str">
        <f t="shared" si="6"/>
        <v>Apples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10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Grapes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9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Watermelon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9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Watermelon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8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Peaches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8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Peaches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7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Apples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7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Apples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8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Peaches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5"/>
        <v>8</v>
      </c>
      <c r="T48" s="12">
        <f t="shared" si="5"/>
        <v>5</v>
      </c>
      <c r="U48" s="12">
        <f t="shared" si="5"/>
        <v>8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Peaches</v>
      </c>
      <c r="AA48" s="26" t="str">
        <f t="shared" si="6"/>
        <v>pentagon</v>
      </c>
      <c r="AB48" s="26" t="str">
        <f t="shared" si="6"/>
        <v>Peaches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5"/>
        <v>8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8</v>
      </c>
      <c r="Z49" s="26" t="str">
        <f t="shared" si="6"/>
        <v>Peaches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8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9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Watermelon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9</v>
      </c>
      <c r="V52" s="12">
        <f t="shared" si="5"/>
        <v>5</v>
      </c>
      <c r="W52" s="12">
        <f t="shared" si="5"/>
        <v>8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Watermelon</v>
      </c>
      <c r="AC52" s="26" t="str">
        <f t="shared" si="6"/>
        <v>pentagon</v>
      </c>
      <c r="AD52" s="26" t="str">
        <f t="shared" si="6"/>
        <v>Peaches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8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Peaches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9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Watermelon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5"/>
        <v>9</v>
      </c>
      <c r="T55" s="12">
        <f t="shared" si="5"/>
        <v>9</v>
      </c>
      <c r="U55" s="12">
        <f t="shared" si="5"/>
        <v>8</v>
      </c>
      <c r="V55" s="12">
        <f t="shared" si="5"/>
        <v>9</v>
      </c>
      <c r="W55" s="12">
        <f t="shared" si="5"/>
        <v>9</v>
      </c>
      <c r="X55" s="12">
        <f t="shared" si="5"/>
        <v>11</v>
      </c>
      <c r="Z55" s="26" t="str">
        <f t="shared" si="6"/>
        <v>Watermelon</v>
      </c>
      <c r="AA55" s="26" t="str">
        <f t="shared" si="6"/>
        <v>Watermelon</v>
      </c>
      <c r="AB55" s="26" t="str">
        <f t="shared" si="6"/>
        <v>Peaches</v>
      </c>
      <c r="AC55" s="26" t="str">
        <f t="shared" si="6"/>
        <v>Watermelon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9</v>
      </c>
      <c r="U56" s="12">
        <f t="shared" si="5"/>
        <v>8</v>
      </c>
      <c r="V56" s="12">
        <f t="shared" si="5"/>
        <v>9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Watermelon</v>
      </c>
      <c r="AB56" s="26" t="str">
        <f t="shared" si="6"/>
        <v>Peaches</v>
      </c>
      <c r="AC56" s="26" t="str">
        <f t="shared" si="6"/>
        <v>Watermelon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7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Apples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ref="S60:X102" si="7">VLOOKUP(L60,$A$4:$I$15,9,FALSE)</f>
        <v>5</v>
      </c>
      <c r="T60" s="12">
        <f t="shared" si="7"/>
        <v>10</v>
      </c>
      <c r="U60" s="12">
        <f t="shared" si="7"/>
        <v>7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Apples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si="7"/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7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7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7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7"/>
        <v>10</v>
      </c>
      <c r="T65" s="12">
        <f t="shared" si="7"/>
        <v>9</v>
      </c>
      <c r="U65" s="12">
        <f t="shared" si="7"/>
        <v>8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Watermelon</v>
      </c>
      <c r="AB65" s="26" t="str">
        <f t="shared" si="6"/>
        <v>Peaches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7"/>
        <v>7</v>
      </c>
      <c r="T66" s="12">
        <f t="shared" si="7"/>
        <v>9</v>
      </c>
      <c r="U66" s="12">
        <f t="shared" si="7"/>
        <v>8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Watermelon</v>
      </c>
      <c r="AB66" s="26" t="str">
        <f t="shared" si="6"/>
        <v>Peaches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7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7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9</v>
      </c>
      <c r="X68" s="12">
        <f t="shared" si="7"/>
        <v>10</v>
      </c>
      <c r="Z68" s="26" t="str">
        <f t="shared" ref="Z68:AE99" si="8">VLOOKUP(L68,$A$4:$I$15,2,FALSE)</f>
        <v>Bananas</v>
      </c>
      <c r="AA68" s="26" t="str">
        <f t="shared" si="8"/>
        <v>Peaches</v>
      </c>
      <c r="AB68" s="26" t="str">
        <f t="shared" si="8"/>
        <v>Apples</v>
      </c>
      <c r="AC68" s="26" t="str">
        <f t="shared" si="8"/>
        <v>Bananas</v>
      </c>
      <c r="AD68" s="26" t="str">
        <f t="shared" si="8"/>
        <v>Watermelon</v>
      </c>
      <c r="AE68" s="26" t="str">
        <f t="shared" si="8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7"/>
        <v>11</v>
      </c>
      <c r="T69" s="12">
        <f t="shared" si="7"/>
        <v>9</v>
      </c>
      <c r="U69" s="12">
        <f t="shared" si="7"/>
        <v>3</v>
      </c>
      <c r="V69" s="12">
        <f t="shared" si="7"/>
        <v>11</v>
      </c>
      <c r="W69" s="12">
        <f t="shared" si="7"/>
        <v>9</v>
      </c>
      <c r="X69" s="12">
        <f t="shared" si="7"/>
        <v>3</v>
      </c>
      <c r="Z69" s="26" t="str">
        <f t="shared" si="8"/>
        <v>Bananas</v>
      </c>
      <c r="AA69" s="26" t="str">
        <f t="shared" si="8"/>
        <v>Watermelon</v>
      </c>
      <c r="AB69" s="26" t="str">
        <f t="shared" si="8"/>
        <v>Heart</v>
      </c>
      <c r="AC69" s="26" t="str">
        <f t="shared" si="8"/>
        <v>Bananas</v>
      </c>
      <c r="AD69" s="26" t="str">
        <f t="shared" si="8"/>
        <v>Watermelon</v>
      </c>
      <c r="AE69" s="26" t="str">
        <f t="shared" si="8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7"/>
        <v>5</v>
      </c>
      <c r="T70" s="12">
        <f t="shared" si="7"/>
        <v>9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8"/>
        <v>pentagon</v>
      </c>
      <c r="AA70" s="26" t="str">
        <f t="shared" si="8"/>
        <v>Watermelon</v>
      </c>
      <c r="AB70" s="26" t="str">
        <f t="shared" si="8"/>
        <v>Heart</v>
      </c>
      <c r="AC70" s="26" t="str">
        <f t="shared" si="8"/>
        <v>Rectangle</v>
      </c>
      <c r="AD70" s="26" t="str">
        <f t="shared" si="8"/>
        <v>Grapes</v>
      </c>
      <c r="AE70" s="26" t="str">
        <f t="shared" si="8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7"/>
        <v>5</v>
      </c>
      <c r="T71" s="12">
        <f t="shared" si="7"/>
        <v>11</v>
      </c>
      <c r="U71" s="12">
        <f t="shared" si="7"/>
        <v>8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8"/>
        <v>pentagon</v>
      </c>
      <c r="AA71" s="26" t="str">
        <f t="shared" si="8"/>
        <v>Bananas</v>
      </c>
      <c r="AB71" s="26" t="str">
        <f t="shared" si="8"/>
        <v>Peaches</v>
      </c>
      <c r="AC71" s="26" t="str">
        <f t="shared" si="8"/>
        <v>Rectangle</v>
      </c>
      <c r="AD71" s="26" t="str">
        <f t="shared" si="8"/>
        <v>Grapes</v>
      </c>
      <c r="AE71" s="26" t="str">
        <f t="shared" si="8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7"/>
        <v>7</v>
      </c>
      <c r="T72" s="12">
        <f t="shared" si="7"/>
        <v>11</v>
      </c>
      <c r="U72" s="12">
        <f t="shared" si="7"/>
        <v>8</v>
      </c>
      <c r="V72" s="12">
        <f t="shared" si="7"/>
        <v>11</v>
      </c>
      <c r="W72" s="12">
        <f t="shared" si="7"/>
        <v>9</v>
      </c>
      <c r="X72" s="12">
        <f t="shared" si="7"/>
        <v>10</v>
      </c>
      <c r="Z72" s="26" t="str">
        <f t="shared" si="8"/>
        <v>Apples</v>
      </c>
      <c r="AA72" s="26" t="str">
        <f t="shared" si="8"/>
        <v>Bananas</v>
      </c>
      <c r="AB72" s="26" t="str">
        <f t="shared" si="8"/>
        <v>Peaches</v>
      </c>
      <c r="AC72" s="26" t="str">
        <f t="shared" si="8"/>
        <v>Bananas</v>
      </c>
      <c r="AD72" s="26" t="str">
        <f t="shared" si="8"/>
        <v>Watermelon</v>
      </c>
      <c r="AE72" s="26" t="str">
        <f t="shared" si="8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7"/>
        <v>7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9</v>
      </c>
      <c r="X73" s="12">
        <f t="shared" si="7"/>
        <v>8</v>
      </c>
      <c r="Z73" s="26" t="str">
        <f t="shared" si="8"/>
        <v>Apples</v>
      </c>
      <c r="AA73" s="26" t="str">
        <f t="shared" si="8"/>
        <v>Rectangle</v>
      </c>
      <c r="AB73" s="26" t="str">
        <f t="shared" si="8"/>
        <v>Rectangle</v>
      </c>
      <c r="AC73" s="26" t="str">
        <f t="shared" si="8"/>
        <v>Bananas</v>
      </c>
      <c r="AD73" s="26" t="str">
        <f t="shared" si="8"/>
        <v>Watermelon</v>
      </c>
      <c r="AE73" s="26" t="str">
        <f t="shared" si="8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7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8</v>
      </c>
      <c r="Z74" s="26" t="str">
        <f t="shared" si="8"/>
        <v>Grapes</v>
      </c>
      <c r="AA74" s="26" t="str">
        <f t="shared" si="8"/>
        <v>Rectangle</v>
      </c>
      <c r="AB74" s="26" t="str">
        <f t="shared" si="8"/>
        <v>Rectangle</v>
      </c>
      <c r="AC74" s="26" t="str">
        <f t="shared" si="8"/>
        <v>Heart</v>
      </c>
      <c r="AD74" s="26" t="str">
        <f t="shared" si="8"/>
        <v>Peaches</v>
      </c>
      <c r="AE74" s="26" t="str">
        <f t="shared" si="8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7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9</v>
      </c>
      <c r="Z75" s="26" t="str">
        <f t="shared" si="8"/>
        <v>Grapes</v>
      </c>
      <c r="AA75" s="26" t="str">
        <f t="shared" si="8"/>
        <v>pentagon</v>
      </c>
      <c r="AB75" s="26" t="str">
        <f t="shared" si="8"/>
        <v>Watermelon</v>
      </c>
      <c r="AC75" s="26" t="str">
        <f t="shared" si="8"/>
        <v>Heart</v>
      </c>
      <c r="AD75" s="26" t="str">
        <f t="shared" si="8"/>
        <v>Peaches</v>
      </c>
      <c r="AE75" s="26" t="str">
        <f t="shared" si="8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7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9</v>
      </c>
      <c r="Z76" s="26" t="str">
        <f t="shared" si="8"/>
        <v>Rectangle</v>
      </c>
      <c r="AA76" s="26" t="str">
        <f t="shared" si="8"/>
        <v>pentagon</v>
      </c>
      <c r="AB76" s="26" t="str">
        <f t="shared" si="8"/>
        <v>Watermelon</v>
      </c>
      <c r="AC76" s="26" t="str">
        <f t="shared" si="8"/>
        <v>Bananas</v>
      </c>
      <c r="AD76" s="26" t="str">
        <f t="shared" si="8"/>
        <v>Grapes</v>
      </c>
      <c r="AE76" s="26" t="str">
        <f t="shared" si="8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7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8"/>
        <v>Rectangle</v>
      </c>
      <c r="AA77" s="26" t="str">
        <f t="shared" si="8"/>
        <v>Bananas</v>
      </c>
      <c r="AB77" s="26" t="str">
        <f t="shared" si="8"/>
        <v>pentagon</v>
      </c>
      <c r="AC77" s="26" t="str">
        <f t="shared" si="8"/>
        <v>Bananas</v>
      </c>
      <c r="AD77" s="26" t="str">
        <f t="shared" si="8"/>
        <v>Grapes</v>
      </c>
      <c r="AE77" s="26" t="str">
        <f t="shared" si="8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7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8"/>
        <v>Bananas</v>
      </c>
      <c r="AA78" s="26" t="str">
        <f t="shared" si="8"/>
        <v>Bananas</v>
      </c>
      <c r="AB78" s="26" t="str">
        <f t="shared" si="8"/>
        <v>pentagon</v>
      </c>
      <c r="AC78" s="26" t="str">
        <f t="shared" si="8"/>
        <v>pentagon</v>
      </c>
      <c r="AD78" s="26" t="str">
        <f t="shared" si="8"/>
        <v>Watermelon</v>
      </c>
      <c r="AE78" s="26" t="str">
        <f t="shared" si="8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7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9</v>
      </c>
      <c r="Z79" s="26" t="str">
        <f t="shared" si="8"/>
        <v>Bananas</v>
      </c>
      <c r="AA79" s="26" t="str">
        <f t="shared" si="8"/>
        <v>Apples</v>
      </c>
      <c r="AB79" s="26" t="str">
        <f t="shared" si="8"/>
        <v>Square</v>
      </c>
      <c r="AC79" s="26" t="str">
        <f t="shared" si="8"/>
        <v>pentagon</v>
      </c>
      <c r="AD79" s="26" t="str">
        <f t="shared" si="8"/>
        <v>Watermelon</v>
      </c>
      <c r="AE79" s="26" t="str">
        <f t="shared" si="8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7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8</v>
      </c>
      <c r="X80" s="12">
        <f t="shared" si="7"/>
        <v>9</v>
      </c>
      <c r="Z80" s="26" t="str">
        <f t="shared" si="8"/>
        <v>Square</v>
      </c>
      <c r="AA80" s="26" t="str">
        <f t="shared" si="8"/>
        <v>Apples</v>
      </c>
      <c r="AB80" s="26" t="str">
        <f t="shared" si="8"/>
        <v>Square</v>
      </c>
      <c r="AC80" s="26" t="str">
        <f t="shared" si="8"/>
        <v>Rectangle</v>
      </c>
      <c r="AD80" s="26" t="str">
        <f t="shared" si="8"/>
        <v>Peaches</v>
      </c>
      <c r="AE80" s="26" t="str">
        <f t="shared" si="8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7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8</v>
      </c>
      <c r="X81" s="12">
        <f t="shared" si="7"/>
        <v>3</v>
      </c>
      <c r="Z81" s="26" t="str">
        <f t="shared" si="8"/>
        <v>Square</v>
      </c>
      <c r="AA81" s="26" t="str">
        <f t="shared" si="8"/>
        <v>Bananas</v>
      </c>
      <c r="AB81" s="26" t="str">
        <f t="shared" si="8"/>
        <v>Peaches</v>
      </c>
      <c r="AC81" s="26" t="str">
        <f t="shared" si="8"/>
        <v>Rectangle</v>
      </c>
      <c r="AD81" s="26" t="str">
        <f t="shared" si="8"/>
        <v>Peaches</v>
      </c>
      <c r="AE81" s="26" t="str">
        <f t="shared" si="8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7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8"/>
        <v>Peaches</v>
      </c>
      <c r="AA82" s="26" t="str">
        <f t="shared" si="8"/>
        <v>Bananas</v>
      </c>
      <c r="AB82" s="26" t="str">
        <f t="shared" si="8"/>
        <v>Peaches</v>
      </c>
      <c r="AC82" s="26" t="str">
        <f t="shared" si="8"/>
        <v>Watermelon</v>
      </c>
      <c r="AD82" s="26" t="str">
        <f t="shared" si="8"/>
        <v>pentagon</v>
      </c>
      <c r="AE82" s="26" t="str">
        <f t="shared" si="8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7"/>
        <v>8</v>
      </c>
      <c r="T83" s="12">
        <f t="shared" si="7"/>
        <v>10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10</v>
      </c>
      <c r="Z83" s="26" t="str">
        <f t="shared" si="8"/>
        <v>Peaches</v>
      </c>
      <c r="AA83" s="26" t="str">
        <f t="shared" si="8"/>
        <v>Grapes</v>
      </c>
      <c r="AB83" s="26" t="str">
        <f t="shared" si="8"/>
        <v>Grapes</v>
      </c>
      <c r="AC83" s="26" t="str">
        <f t="shared" si="8"/>
        <v>Watermelon</v>
      </c>
      <c r="AD83" s="26" t="str">
        <f t="shared" si="8"/>
        <v>pentagon</v>
      </c>
      <c r="AE83" s="26" t="str">
        <f t="shared" si="8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7"/>
        <v>11</v>
      </c>
      <c r="T84" s="12">
        <f t="shared" si="7"/>
        <v>10</v>
      </c>
      <c r="U84" s="12">
        <f t="shared" si="7"/>
        <v>10</v>
      </c>
      <c r="V84" s="12">
        <f t="shared" si="7"/>
        <v>7</v>
      </c>
      <c r="W84" s="12">
        <f t="shared" si="7"/>
        <v>10</v>
      </c>
      <c r="X84" s="12">
        <f t="shared" si="7"/>
        <v>10</v>
      </c>
      <c r="Z84" s="26" t="str">
        <f t="shared" si="8"/>
        <v>Bananas</v>
      </c>
      <c r="AA84" s="26" t="str">
        <f t="shared" si="8"/>
        <v>Grapes</v>
      </c>
      <c r="AB84" s="26" t="str">
        <f t="shared" si="8"/>
        <v>Grapes</v>
      </c>
      <c r="AC84" s="26" t="str">
        <f t="shared" si="8"/>
        <v>Apples</v>
      </c>
      <c r="AD84" s="26" t="str">
        <f t="shared" si="8"/>
        <v>Grapes</v>
      </c>
      <c r="AE84" s="26" t="str">
        <f t="shared" si="8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7"/>
        <v>11</v>
      </c>
      <c r="T85" s="12">
        <f t="shared" si="7"/>
        <v>11</v>
      </c>
      <c r="U85" s="12">
        <f t="shared" si="7"/>
        <v>5</v>
      </c>
      <c r="V85" s="12">
        <f t="shared" si="7"/>
        <v>7</v>
      </c>
      <c r="W85" s="12">
        <f t="shared" si="7"/>
        <v>10</v>
      </c>
      <c r="X85" s="12">
        <f t="shared" si="7"/>
        <v>7</v>
      </c>
      <c r="Z85" s="26" t="str">
        <f t="shared" si="8"/>
        <v>Bananas</v>
      </c>
      <c r="AA85" s="26" t="str">
        <f t="shared" si="8"/>
        <v>Bananas</v>
      </c>
      <c r="AB85" s="26" t="str">
        <f t="shared" si="8"/>
        <v>pentagon</v>
      </c>
      <c r="AC85" s="26" t="str">
        <f t="shared" si="8"/>
        <v>Apples</v>
      </c>
      <c r="AD85" s="26" t="str">
        <f t="shared" si="8"/>
        <v>Grapes</v>
      </c>
      <c r="AE85" s="26" t="str">
        <f t="shared" si="8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7"/>
        <v>8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8"/>
        <v>Peaches</v>
      </c>
      <c r="AA86" s="26" t="str">
        <f t="shared" si="8"/>
        <v>Bananas</v>
      </c>
      <c r="AB86" s="26" t="str">
        <f t="shared" si="8"/>
        <v>pentagon</v>
      </c>
      <c r="AC86" s="26" t="str">
        <f t="shared" si="8"/>
        <v>Grapes</v>
      </c>
      <c r="AD86" s="26" t="str">
        <f t="shared" si="8"/>
        <v>Scatter</v>
      </c>
      <c r="AE86" s="26" t="str">
        <f t="shared" si="8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7"/>
        <v>8</v>
      </c>
      <c r="T87" s="12">
        <f t="shared" si="7"/>
        <v>8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8"/>
        <v>Peaches</v>
      </c>
      <c r="AA87" s="26" t="str">
        <f t="shared" si="8"/>
        <v>Peaches</v>
      </c>
      <c r="AB87" s="26" t="str">
        <f t="shared" si="8"/>
        <v>Bananas</v>
      </c>
      <c r="AC87" s="26" t="str">
        <f t="shared" si="8"/>
        <v>Grapes</v>
      </c>
      <c r="AD87" s="26" t="str">
        <f t="shared" si="8"/>
        <v>Bananas</v>
      </c>
      <c r="AE87" s="26" t="str">
        <f t="shared" si="8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7"/>
        <v>7</v>
      </c>
      <c r="T88" s="12">
        <f t="shared" si="7"/>
        <v>8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8"/>
        <v>Apples</v>
      </c>
      <c r="AA88" s="26" t="str">
        <f t="shared" si="8"/>
        <v>Peaches</v>
      </c>
      <c r="AB88" s="26" t="str">
        <f t="shared" si="8"/>
        <v>Bananas</v>
      </c>
      <c r="AC88" s="26" t="str">
        <f t="shared" si="8"/>
        <v>Watermelon</v>
      </c>
      <c r="AD88" s="26" t="str">
        <f t="shared" si="8"/>
        <v>Bananas</v>
      </c>
      <c r="AE88" s="26" t="str">
        <f t="shared" si="8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7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8</v>
      </c>
      <c r="Z89" s="26" t="str">
        <f t="shared" si="8"/>
        <v>Apples</v>
      </c>
      <c r="AA89" s="26" t="str">
        <f t="shared" si="8"/>
        <v>Apples</v>
      </c>
      <c r="AB89" s="26" t="str">
        <f t="shared" si="8"/>
        <v>Watermelon</v>
      </c>
      <c r="AC89" s="26" t="str">
        <f t="shared" si="8"/>
        <v>Watermelon</v>
      </c>
      <c r="AD89" s="26" t="str">
        <f t="shared" si="8"/>
        <v>Grapes</v>
      </c>
      <c r="AE89" s="26" t="str">
        <f t="shared" si="8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7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8</v>
      </c>
      <c r="Z90" s="26" t="str">
        <f t="shared" si="8"/>
        <v>Watermelon</v>
      </c>
      <c r="AA90" s="26" t="str">
        <f t="shared" si="8"/>
        <v>Apples</v>
      </c>
      <c r="AB90" s="26" t="str">
        <f t="shared" si="8"/>
        <v>Watermelon</v>
      </c>
      <c r="AC90" s="26" t="str">
        <f t="shared" si="8"/>
        <v>Bananas</v>
      </c>
      <c r="AD90" s="26" t="str">
        <f t="shared" si="8"/>
        <v>Grapes</v>
      </c>
      <c r="AE90" s="26" t="str">
        <f t="shared" si="8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7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8"/>
        <v>Watermelon</v>
      </c>
      <c r="AA91" s="26" t="str">
        <f t="shared" si="8"/>
        <v>Grapes</v>
      </c>
      <c r="AB91" s="26" t="str">
        <f t="shared" si="8"/>
        <v>Bananas</v>
      </c>
      <c r="AC91" s="26" t="str">
        <f t="shared" si="8"/>
        <v>Bananas</v>
      </c>
      <c r="AD91" s="26" t="str">
        <f t="shared" si="8"/>
        <v>Scatter</v>
      </c>
      <c r="AE91" s="26" t="str">
        <f t="shared" si="8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7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8"/>
        <v>Grapes</v>
      </c>
      <c r="AA92" s="26" t="str">
        <f t="shared" si="8"/>
        <v>Grapes</v>
      </c>
      <c r="AB92" s="26" t="str">
        <f t="shared" si="8"/>
        <v>Bananas</v>
      </c>
      <c r="AC92" s="26" t="str">
        <f t="shared" si="8"/>
        <v>Grapes</v>
      </c>
      <c r="AD92" s="26" t="str">
        <f t="shared" si="8"/>
        <v>Apples</v>
      </c>
      <c r="AE92" s="26" t="str">
        <f t="shared" si="8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si="7"/>
        <v>10</v>
      </c>
      <c r="T93" s="12">
        <f t="shared" si="7"/>
        <v>6</v>
      </c>
      <c r="U93" s="12">
        <f t="shared" si="7"/>
        <v>8</v>
      </c>
      <c r="V93" s="12">
        <f t="shared" si="7"/>
        <v>10</v>
      </c>
      <c r="W93" s="12">
        <f t="shared" si="7"/>
        <v>7</v>
      </c>
      <c r="X93" s="12">
        <f t="shared" si="7"/>
        <v>8</v>
      </c>
      <c r="Z93" s="26" t="str">
        <f t="shared" si="8"/>
        <v>Grapes</v>
      </c>
      <c r="AA93" s="26" t="str">
        <f t="shared" si="8"/>
        <v>Rectangle</v>
      </c>
      <c r="AB93" s="26" t="str">
        <f t="shared" si="8"/>
        <v>Peaches</v>
      </c>
      <c r="AC93" s="26" t="str">
        <f t="shared" si="8"/>
        <v>Grapes</v>
      </c>
      <c r="AD93" s="26" t="str">
        <f t="shared" si="8"/>
        <v>Apples</v>
      </c>
      <c r="AE93" s="26" t="str">
        <f t="shared" si="8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7"/>
        <v>11</v>
      </c>
      <c r="T94" s="12">
        <f t="shared" si="7"/>
        <v>6</v>
      </c>
      <c r="U94" s="12">
        <f t="shared" si="7"/>
        <v>8</v>
      </c>
      <c r="V94" s="12">
        <f t="shared" si="7"/>
        <v>6</v>
      </c>
      <c r="W94" s="12">
        <f t="shared" si="7"/>
        <v>6</v>
      </c>
      <c r="X94" s="12">
        <f t="shared" si="7"/>
        <v>8</v>
      </c>
      <c r="Z94" s="26" t="str">
        <f t="shared" si="8"/>
        <v>Bananas</v>
      </c>
      <c r="AA94" s="26" t="str">
        <f t="shared" si="8"/>
        <v>Rectangle</v>
      </c>
      <c r="AB94" s="26" t="str">
        <f t="shared" si="8"/>
        <v>Peaches</v>
      </c>
      <c r="AC94" s="26" t="str">
        <f t="shared" si="8"/>
        <v>Rectangle</v>
      </c>
      <c r="AD94" s="26" t="str">
        <f t="shared" si="8"/>
        <v>Rectangle</v>
      </c>
      <c r="AE94" s="26" t="str">
        <f t="shared" si="8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7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9</v>
      </c>
      <c r="Z95" s="26" t="str">
        <f t="shared" si="8"/>
        <v>Bananas</v>
      </c>
      <c r="AA95" s="26" t="str">
        <f t="shared" si="8"/>
        <v>pentagon</v>
      </c>
      <c r="AB95" s="26" t="str">
        <f t="shared" si="8"/>
        <v>Grapes</v>
      </c>
      <c r="AC95" s="26" t="str">
        <f t="shared" si="8"/>
        <v>Rectangle</v>
      </c>
      <c r="AD95" s="26" t="str">
        <f t="shared" si="8"/>
        <v>Rectangle</v>
      </c>
      <c r="AE95" s="26" t="str">
        <f t="shared" si="8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7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9</v>
      </c>
      <c r="Z96" s="26" t="str">
        <f t="shared" si="8"/>
        <v>Scatter</v>
      </c>
      <c r="AA96" s="26" t="str">
        <f t="shared" si="8"/>
        <v>pentagon</v>
      </c>
      <c r="AB96" s="26" t="str">
        <f t="shared" si="8"/>
        <v>Grapes</v>
      </c>
      <c r="AC96" s="26" t="str">
        <f t="shared" si="8"/>
        <v>Grapes</v>
      </c>
      <c r="AD96" s="26" t="str">
        <f t="shared" si="8"/>
        <v>pentagon</v>
      </c>
      <c r="AE96" s="26" t="str">
        <f t="shared" si="8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7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8"/>
        <v>Grapes</v>
      </c>
      <c r="AA97" s="26" t="str">
        <f t="shared" si="8"/>
        <v>Rectangle</v>
      </c>
      <c r="AB97" s="26" t="str">
        <f t="shared" si="8"/>
        <v>Bananas</v>
      </c>
      <c r="AC97" s="26" t="str">
        <f t="shared" si="8"/>
        <v>Grapes</v>
      </c>
      <c r="AD97" s="26" t="str">
        <f t="shared" si="8"/>
        <v>pentagon</v>
      </c>
      <c r="AE97" s="26" t="str">
        <f t="shared" si="8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7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8"/>
        <v>Grapes</v>
      </c>
      <c r="AA98" s="26" t="str">
        <f t="shared" si="8"/>
        <v>Rectangle</v>
      </c>
      <c r="AB98" s="26" t="str">
        <f t="shared" si="8"/>
        <v>Bananas</v>
      </c>
      <c r="AC98" s="26" t="str">
        <f t="shared" si="8"/>
        <v>Bananas</v>
      </c>
      <c r="AD98" s="26" t="str">
        <f t="shared" si="8"/>
        <v>Grapes</v>
      </c>
      <c r="AE98" s="26" t="str">
        <f t="shared" si="8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7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8"/>
        <v>Bananas</v>
      </c>
      <c r="AA99" s="26" t="str">
        <f t="shared" si="8"/>
        <v>Watermelon</v>
      </c>
      <c r="AB99" s="26" t="str">
        <f t="shared" si="8"/>
        <v>Rectangle</v>
      </c>
      <c r="AC99" s="26" t="str">
        <f t="shared" si="8"/>
        <v>Bananas</v>
      </c>
      <c r="AD99" s="26" t="str">
        <f t="shared" si="8"/>
        <v>Grapes</v>
      </c>
      <c r="AE99" s="26" t="str">
        <f t="shared" si="8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7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9">VLOOKUP(L100,$A$4:$I$15,2,FALSE)</f>
        <v>Bananas</v>
      </c>
      <c r="AA100" s="26" t="str">
        <f t="shared" si="9"/>
        <v>Watermelon</v>
      </c>
      <c r="AB100" s="26" t="str">
        <f t="shared" si="9"/>
        <v>Rectangle</v>
      </c>
      <c r="AC100" s="26" t="str">
        <f t="shared" si="9"/>
        <v>Heart</v>
      </c>
      <c r="AD100" s="26" t="str">
        <f t="shared" si="9"/>
        <v>Apples</v>
      </c>
      <c r="AE100" s="26" t="str">
        <f t="shared" si="9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7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9"/>
        <v>Watermelon</v>
      </c>
      <c r="AA101" s="26" t="str">
        <f t="shared" si="9"/>
        <v>Apples</v>
      </c>
      <c r="AB101" s="26" t="str">
        <f t="shared" si="9"/>
        <v>Heart</v>
      </c>
      <c r="AC101" s="26" t="str">
        <f t="shared" si="9"/>
        <v>Heart</v>
      </c>
      <c r="AD101" s="26" t="str">
        <f t="shared" si="9"/>
        <v>Apples</v>
      </c>
      <c r="AE101" s="26" t="str">
        <f t="shared" si="9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7"/>
        <v>9</v>
      </c>
      <c r="T102" s="12">
        <f t="shared" si="7"/>
        <v>7</v>
      </c>
      <c r="U102" s="12">
        <f t="shared" si="7"/>
        <v>3</v>
      </c>
      <c r="V102" s="12">
        <f t="shared" ref="V102:X165" si="10">VLOOKUP(O102,$A$4:$I$15,9,FALSE)</f>
        <v>8</v>
      </c>
      <c r="W102" s="12">
        <f t="shared" si="10"/>
        <v>5</v>
      </c>
      <c r="X102" s="12">
        <f t="shared" si="10"/>
        <v>11</v>
      </c>
      <c r="Z102" s="26" t="str">
        <f t="shared" si="9"/>
        <v>Watermelon</v>
      </c>
      <c r="AA102" s="26" t="str">
        <f t="shared" si="9"/>
        <v>Apples</v>
      </c>
      <c r="AB102" s="26" t="str">
        <f t="shared" si="9"/>
        <v>Heart</v>
      </c>
      <c r="AC102" s="26" t="str">
        <f t="shared" si="9"/>
        <v>Peaches</v>
      </c>
      <c r="AD102" s="26" t="str">
        <f t="shared" si="9"/>
        <v>pentagon</v>
      </c>
      <c r="AE102" s="26" t="str">
        <f t="shared" si="9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ref="S103:X166" si="11">VLOOKUP(L103,$A$4:$I$15,9,FALSE)</f>
        <v>4</v>
      </c>
      <c r="T103" s="12">
        <f t="shared" si="11"/>
        <v>5</v>
      </c>
      <c r="U103" s="12">
        <f t="shared" si="11"/>
        <v>8</v>
      </c>
      <c r="V103" s="12">
        <f t="shared" si="10"/>
        <v>8</v>
      </c>
      <c r="W103" s="12">
        <f t="shared" si="10"/>
        <v>5</v>
      </c>
      <c r="X103" s="12">
        <f t="shared" si="10"/>
        <v>9</v>
      </c>
      <c r="Z103" s="26" t="str">
        <f t="shared" si="9"/>
        <v>Square</v>
      </c>
      <c r="AA103" s="26" t="str">
        <f t="shared" si="9"/>
        <v>pentagon</v>
      </c>
      <c r="AB103" s="26" t="str">
        <f t="shared" si="9"/>
        <v>Peaches</v>
      </c>
      <c r="AC103" s="26" t="str">
        <f t="shared" si="9"/>
        <v>Peaches</v>
      </c>
      <c r="AD103" s="26" t="str">
        <f t="shared" si="9"/>
        <v>pentagon</v>
      </c>
      <c r="AE103" s="26" t="str">
        <f t="shared" si="9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11"/>
        <v>4</v>
      </c>
      <c r="T104" s="12">
        <f t="shared" si="11"/>
        <v>5</v>
      </c>
      <c r="U104" s="12">
        <f t="shared" si="11"/>
        <v>8</v>
      </c>
      <c r="V104" s="12">
        <f t="shared" si="10"/>
        <v>5</v>
      </c>
      <c r="W104" s="12">
        <f t="shared" si="10"/>
        <v>7</v>
      </c>
      <c r="X104" s="12">
        <f t="shared" si="10"/>
        <v>9</v>
      </c>
      <c r="Z104" s="26" t="str">
        <f t="shared" si="9"/>
        <v>Square</v>
      </c>
      <c r="AA104" s="26" t="str">
        <f t="shared" si="9"/>
        <v>pentagon</v>
      </c>
      <c r="AB104" s="26" t="str">
        <f t="shared" si="9"/>
        <v>Peaches</v>
      </c>
      <c r="AC104" s="26" t="str">
        <f t="shared" si="9"/>
        <v>pentagon</v>
      </c>
      <c r="AD104" s="26" t="str">
        <f t="shared" si="9"/>
        <v>Apples</v>
      </c>
      <c r="AE104" s="26" t="str">
        <f t="shared" si="9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1"/>
        <v>8</v>
      </c>
      <c r="T105" s="12">
        <f t="shared" si="11"/>
        <v>8</v>
      </c>
      <c r="U105" s="12">
        <f t="shared" si="11"/>
        <v>10</v>
      </c>
      <c r="V105" s="12">
        <f t="shared" si="10"/>
        <v>5</v>
      </c>
      <c r="W105" s="12">
        <f t="shared" si="10"/>
        <v>7</v>
      </c>
      <c r="X105" s="12">
        <f t="shared" si="10"/>
        <v>11</v>
      </c>
      <c r="Z105" s="26" t="str">
        <f t="shared" si="9"/>
        <v>Peaches</v>
      </c>
      <c r="AA105" s="26" t="str">
        <f t="shared" si="9"/>
        <v>Peaches</v>
      </c>
      <c r="AB105" s="26" t="str">
        <f t="shared" si="9"/>
        <v>Grapes</v>
      </c>
      <c r="AC105" s="26" t="str">
        <f t="shared" si="9"/>
        <v>pentagon</v>
      </c>
      <c r="AD105" s="26" t="str">
        <f t="shared" si="9"/>
        <v>Apples</v>
      </c>
      <c r="AE105" s="26" t="str">
        <f t="shared" si="9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11"/>
        <v>8</v>
      </c>
      <c r="T106" s="12">
        <f t="shared" si="11"/>
        <v>8</v>
      </c>
      <c r="U106" s="12">
        <f t="shared" si="11"/>
        <v>10</v>
      </c>
      <c r="V106" s="12">
        <f t="shared" si="10"/>
        <v>11</v>
      </c>
      <c r="W106" s="12">
        <f t="shared" si="10"/>
        <v>8</v>
      </c>
      <c r="X106" s="12">
        <f t="shared" si="10"/>
        <v>11</v>
      </c>
      <c r="Z106" s="26" t="str">
        <f t="shared" si="9"/>
        <v>Peaches</v>
      </c>
      <c r="AA106" s="26" t="str">
        <f t="shared" si="9"/>
        <v>Peaches</v>
      </c>
      <c r="AB106" s="26" t="str">
        <f t="shared" si="9"/>
        <v>Grapes</v>
      </c>
      <c r="AC106" s="26" t="str">
        <f t="shared" si="9"/>
        <v>Bananas</v>
      </c>
      <c r="AD106" s="26" t="str">
        <f t="shared" si="9"/>
        <v>Peaches</v>
      </c>
      <c r="AE106" s="26" t="str">
        <f t="shared" si="9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11"/>
        <v>10</v>
      </c>
      <c r="T107" s="12">
        <f t="shared" si="11"/>
        <v>7</v>
      </c>
      <c r="U107" s="12">
        <f t="shared" si="11"/>
        <v>3</v>
      </c>
      <c r="V107" s="12">
        <f t="shared" si="10"/>
        <v>11</v>
      </c>
      <c r="W107" s="12">
        <f t="shared" si="10"/>
        <v>8</v>
      </c>
      <c r="X107" s="12">
        <f t="shared" si="10"/>
        <v>3</v>
      </c>
      <c r="Z107" s="26" t="str">
        <f t="shared" si="9"/>
        <v>Grapes</v>
      </c>
      <c r="AA107" s="26" t="str">
        <f t="shared" si="9"/>
        <v>Apples</v>
      </c>
      <c r="AB107" s="26" t="str">
        <f t="shared" si="9"/>
        <v>Heart</v>
      </c>
      <c r="AC107" s="26" t="str">
        <f t="shared" si="9"/>
        <v>Bananas</v>
      </c>
      <c r="AD107" s="26" t="str">
        <f t="shared" si="9"/>
        <v>Peaches</v>
      </c>
      <c r="AE107" s="26" t="str">
        <f t="shared" si="9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11"/>
        <v>10</v>
      </c>
      <c r="T108" s="12">
        <f t="shared" si="11"/>
        <v>7</v>
      </c>
      <c r="U108" s="12">
        <f t="shared" si="11"/>
        <v>3</v>
      </c>
      <c r="V108" s="12">
        <f t="shared" si="10"/>
        <v>10</v>
      </c>
      <c r="W108" s="12">
        <f t="shared" si="10"/>
        <v>9</v>
      </c>
      <c r="X108" s="12">
        <f t="shared" si="10"/>
        <v>3</v>
      </c>
      <c r="Z108" s="26" t="str">
        <f t="shared" si="9"/>
        <v>Grapes</v>
      </c>
      <c r="AA108" s="26" t="str">
        <f t="shared" si="9"/>
        <v>Apples</v>
      </c>
      <c r="AB108" s="26" t="str">
        <f t="shared" si="9"/>
        <v>Heart</v>
      </c>
      <c r="AC108" s="26" t="str">
        <f t="shared" si="9"/>
        <v>Grapes</v>
      </c>
      <c r="AD108" s="26" t="str">
        <f t="shared" si="9"/>
        <v>Watermelon</v>
      </c>
      <c r="AE108" s="26" t="str">
        <f t="shared" si="9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11"/>
        <v>9</v>
      </c>
      <c r="T109" s="12">
        <f t="shared" si="11"/>
        <v>9</v>
      </c>
      <c r="U109" s="12">
        <f t="shared" si="11"/>
        <v>11</v>
      </c>
      <c r="V109" s="12">
        <f t="shared" si="10"/>
        <v>10</v>
      </c>
      <c r="W109" s="12">
        <f t="shared" si="10"/>
        <v>9</v>
      </c>
      <c r="X109" s="12">
        <f t="shared" si="10"/>
        <v>11</v>
      </c>
      <c r="Z109" s="26" t="str">
        <f t="shared" si="9"/>
        <v>Watermelon</v>
      </c>
      <c r="AA109" s="26" t="str">
        <f t="shared" si="9"/>
        <v>Watermelon</v>
      </c>
      <c r="AB109" s="26" t="str">
        <f t="shared" si="9"/>
        <v>Bananas</v>
      </c>
      <c r="AC109" s="26" t="str">
        <f t="shared" si="9"/>
        <v>Grapes</v>
      </c>
      <c r="AD109" s="26" t="str">
        <f t="shared" si="9"/>
        <v>Watermelon</v>
      </c>
      <c r="AE109" s="26" t="str">
        <f t="shared" si="9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1"/>
        <v>9</v>
      </c>
      <c r="T110" s="12">
        <f t="shared" si="11"/>
        <v>9</v>
      </c>
      <c r="U110" s="12">
        <f t="shared" si="11"/>
        <v>11</v>
      </c>
      <c r="V110" s="12">
        <f t="shared" si="10"/>
        <v>11</v>
      </c>
      <c r="W110" s="12">
        <f t="shared" si="10"/>
        <v>10</v>
      </c>
      <c r="X110" s="12">
        <f t="shared" si="10"/>
        <v>11</v>
      </c>
      <c r="Z110" s="26" t="str">
        <f t="shared" si="9"/>
        <v>Watermelon</v>
      </c>
      <c r="AA110" s="26" t="str">
        <f t="shared" si="9"/>
        <v>Watermelon</v>
      </c>
      <c r="AB110" s="26" t="str">
        <f t="shared" si="9"/>
        <v>Bananas</v>
      </c>
      <c r="AC110" s="26" t="str">
        <f t="shared" si="9"/>
        <v>Bananas</v>
      </c>
      <c r="AD110" s="26" t="str">
        <f t="shared" si="9"/>
        <v>Grapes</v>
      </c>
      <c r="AE110" s="26" t="str">
        <f t="shared" si="9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1"/>
        <v>8</v>
      </c>
      <c r="T111" s="12">
        <f t="shared" si="11"/>
        <v>7</v>
      </c>
      <c r="U111" s="12">
        <f t="shared" si="11"/>
        <v>4</v>
      </c>
      <c r="V111" s="12">
        <f t="shared" si="10"/>
        <v>11</v>
      </c>
      <c r="W111" s="12">
        <f t="shared" si="10"/>
        <v>10</v>
      </c>
      <c r="X111" s="12">
        <f t="shared" si="10"/>
        <v>9</v>
      </c>
      <c r="Z111" s="26" t="str">
        <f t="shared" si="9"/>
        <v>Peaches</v>
      </c>
      <c r="AA111" s="26" t="str">
        <f t="shared" si="9"/>
        <v>Apples</v>
      </c>
      <c r="AB111" s="26" t="str">
        <f t="shared" si="9"/>
        <v>Square</v>
      </c>
      <c r="AC111" s="26" t="str">
        <f t="shared" si="9"/>
        <v>Bananas</v>
      </c>
      <c r="AD111" s="26" t="str">
        <f t="shared" si="9"/>
        <v>Grapes</v>
      </c>
      <c r="AE111" s="26" t="str">
        <f t="shared" si="9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11"/>
        <v>8</v>
      </c>
      <c r="T112" s="12">
        <f t="shared" si="11"/>
        <v>7</v>
      </c>
      <c r="U112" s="12">
        <f t="shared" si="11"/>
        <v>4</v>
      </c>
      <c r="V112" s="12">
        <f t="shared" si="10"/>
        <v>9</v>
      </c>
      <c r="W112" s="12">
        <f t="shared" si="10"/>
        <v>7</v>
      </c>
      <c r="X112" s="12">
        <f t="shared" si="10"/>
        <v>9</v>
      </c>
      <c r="Z112" s="26" t="str">
        <f t="shared" si="9"/>
        <v>Peaches</v>
      </c>
      <c r="AA112" s="26" t="str">
        <f t="shared" si="9"/>
        <v>Apples</v>
      </c>
      <c r="AB112" s="26" t="str">
        <f t="shared" si="9"/>
        <v>Square</v>
      </c>
      <c r="AC112" s="26" t="str">
        <f t="shared" si="9"/>
        <v>Watermelon</v>
      </c>
      <c r="AD112" s="26" t="str">
        <f t="shared" si="9"/>
        <v>Apples</v>
      </c>
      <c r="AE112" s="26" t="str">
        <f t="shared" si="9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11"/>
        <v>5</v>
      </c>
      <c r="T113" s="12">
        <f t="shared" si="11"/>
        <v>10</v>
      </c>
      <c r="U113" s="12">
        <f t="shared" si="11"/>
        <v>9</v>
      </c>
      <c r="V113" s="12">
        <f t="shared" si="10"/>
        <v>9</v>
      </c>
      <c r="W113" s="12">
        <f t="shared" si="10"/>
        <v>7</v>
      </c>
      <c r="X113" s="12">
        <f t="shared" si="10"/>
        <v>8</v>
      </c>
      <c r="Z113" s="26" t="str">
        <f t="shared" si="9"/>
        <v>pentagon</v>
      </c>
      <c r="AA113" s="26" t="str">
        <f t="shared" si="9"/>
        <v>Grapes</v>
      </c>
      <c r="AB113" s="26" t="str">
        <f t="shared" si="9"/>
        <v>Watermelon</v>
      </c>
      <c r="AC113" s="26" t="str">
        <f t="shared" si="9"/>
        <v>Watermelon</v>
      </c>
      <c r="AD113" s="26" t="str">
        <f t="shared" si="9"/>
        <v>Apples</v>
      </c>
      <c r="AE113" s="26" t="str">
        <f t="shared" si="9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11"/>
        <v>5</v>
      </c>
      <c r="T114" s="12">
        <f t="shared" si="11"/>
        <v>10</v>
      </c>
      <c r="U114" s="12">
        <f t="shared" si="11"/>
        <v>9</v>
      </c>
      <c r="V114" s="12">
        <f t="shared" si="10"/>
        <v>11</v>
      </c>
      <c r="W114" s="12">
        <f t="shared" si="10"/>
        <v>6</v>
      </c>
      <c r="X114" s="12">
        <f t="shared" si="10"/>
        <v>8</v>
      </c>
      <c r="Z114" s="26" t="str">
        <f t="shared" si="9"/>
        <v>pentagon</v>
      </c>
      <c r="AA114" s="26" t="str">
        <f t="shared" si="9"/>
        <v>Grapes</v>
      </c>
      <c r="AB114" s="26" t="str">
        <f t="shared" si="9"/>
        <v>Watermelon</v>
      </c>
      <c r="AC114" s="26" t="str">
        <f t="shared" si="9"/>
        <v>Bananas</v>
      </c>
      <c r="AD114" s="26" t="str">
        <f t="shared" si="9"/>
        <v>Rectangle</v>
      </c>
      <c r="AE114" s="26" t="str">
        <f t="shared" si="9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1"/>
        <v>8</v>
      </c>
      <c r="T115" s="12">
        <f t="shared" si="11"/>
        <v>1</v>
      </c>
      <c r="U115" s="12">
        <f t="shared" si="11"/>
        <v>11</v>
      </c>
      <c r="V115" s="12">
        <f t="shared" si="10"/>
        <v>11</v>
      </c>
      <c r="W115" s="12">
        <f t="shared" si="10"/>
        <v>6</v>
      </c>
      <c r="X115" s="12">
        <f t="shared" si="10"/>
        <v>4</v>
      </c>
      <c r="Z115" s="26" t="str">
        <f t="shared" si="9"/>
        <v>Peaches</v>
      </c>
      <c r="AA115" s="26" t="str">
        <f t="shared" si="9"/>
        <v>Scatter</v>
      </c>
      <c r="AB115" s="26" t="str">
        <f t="shared" si="9"/>
        <v>Bananas</v>
      </c>
      <c r="AC115" s="26" t="str">
        <f t="shared" si="9"/>
        <v>Bananas</v>
      </c>
      <c r="AD115" s="26" t="str">
        <f t="shared" si="9"/>
        <v>Rectangle</v>
      </c>
      <c r="AE115" s="26" t="str">
        <f t="shared" si="9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11"/>
        <v>8</v>
      </c>
      <c r="T116" s="12">
        <f t="shared" si="11"/>
        <v>5</v>
      </c>
      <c r="U116" s="12">
        <f t="shared" si="11"/>
        <v>11</v>
      </c>
      <c r="V116" s="12">
        <f t="shared" si="10"/>
        <v>6</v>
      </c>
      <c r="W116" s="12">
        <f t="shared" si="10"/>
        <v>8</v>
      </c>
      <c r="X116" s="12">
        <f t="shared" si="10"/>
        <v>4</v>
      </c>
      <c r="Z116" s="26" t="str">
        <f t="shared" si="9"/>
        <v>Peaches</v>
      </c>
      <c r="AA116" s="26" t="str">
        <f t="shared" si="9"/>
        <v>pentagon</v>
      </c>
      <c r="AB116" s="26" t="str">
        <f t="shared" si="9"/>
        <v>Bananas</v>
      </c>
      <c r="AC116" s="26" t="str">
        <f t="shared" si="9"/>
        <v>Rectangle</v>
      </c>
      <c r="AD116" s="26" t="str">
        <f t="shared" si="9"/>
        <v>Peaches</v>
      </c>
      <c r="AE116" s="26" t="str">
        <f t="shared" si="9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11"/>
        <v>7</v>
      </c>
      <c r="T117" s="12">
        <f t="shared" si="11"/>
        <v>5</v>
      </c>
      <c r="U117" s="12">
        <f t="shared" si="11"/>
        <v>3</v>
      </c>
      <c r="V117" s="12">
        <f t="shared" si="10"/>
        <v>6</v>
      </c>
      <c r="W117" s="12">
        <f t="shared" si="10"/>
        <v>8</v>
      </c>
      <c r="X117" s="12">
        <f t="shared" si="10"/>
        <v>6</v>
      </c>
      <c r="Z117" s="26" t="str">
        <f t="shared" si="9"/>
        <v>Apples</v>
      </c>
      <c r="AA117" s="26" t="str">
        <f t="shared" si="9"/>
        <v>pentagon</v>
      </c>
      <c r="AB117" s="26" t="str">
        <f t="shared" si="9"/>
        <v>Heart</v>
      </c>
      <c r="AC117" s="26" t="str">
        <f t="shared" si="9"/>
        <v>Rectangle</v>
      </c>
      <c r="AD117" s="26" t="str">
        <f t="shared" si="9"/>
        <v>Peaches</v>
      </c>
      <c r="AE117" s="26" t="str">
        <f t="shared" si="9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1"/>
        <v>7</v>
      </c>
      <c r="T118" s="12">
        <f t="shared" si="11"/>
        <v>10</v>
      </c>
      <c r="U118" s="12">
        <f t="shared" si="11"/>
        <v>3</v>
      </c>
      <c r="V118" s="12">
        <f t="shared" si="10"/>
        <v>10</v>
      </c>
      <c r="W118" s="12">
        <f t="shared" si="10"/>
        <v>9</v>
      </c>
      <c r="X118" s="12">
        <f t="shared" si="10"/>
        <v>6</v>
      </c>
      <c r="Z118" s="26" t="str">
        <f t="shared" si="9"/>
        <v>Apples</v>
      </c>
      <c r="AA118" s="26" t="str">
        <f t="shared" si="9"/>
        <v>Grapes</v>
      </c>
      <c r="AB118" s="26" t="str">
        <f t="shared" si="9"/>
        <v>Heart</v>
      </c>
      <c r="AC118" s="26" t="str">
        <f t="shared" si="9"/>
        <v>Grapes</v>
      </c>
      <c r="AD118" s="26" t="str">
        <f t="shared" si="9"/>
        <v>Watermelon</v>
      </c>
      <c r="AE118" s="26" t="str">
        <f t="shared" si="9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1"/>
        <v>11</v>
      </c>
      <c r="T119" s="12">
        <f t="shared" si="11"/>
        <v>10</v>
      </c>
      <c r="U119" s="12">
        <f t="shared" si="11"/>
        <v>11</v>
      </c>
      <c r="V119" s="12">
        <f t="shared" si="10"/>
        <v>10</v>
      </c>
      <c r="W119" s="12">
        <f t="shared" si="10"/>
        <v>9</v>
      </c>
      <c r="X119" s="12">
        <f t="shared" si="10"/>
        <v>4</v>
      </c>
      <c r="Z119" s="26" t="str">
        <f t="shared" si="9"/>
        <v>Bananas</v>
      </c>
      <c r="AA119" s="26" t="str">
        <f t="shared" si="9"/>
        <v>Grapes</v>
      </c>
      <c r="AB119" s="26" t="str">
        <f t="shared" si="9"/>
        <v>Bananas</v>
      </c>
      <c r="AC119" s="26" t="str">
        <f t="shared" si="9"/>
        <v>Grapes</v>
      </c>
      <c r="AD119" s="26" t="str">
        <f t="shared" si="9"/>
        <v>Watermelon</v>
      </c>
      <c r="AE119" s="26" t="str">
        <f t="shared" si="9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1"/>
        <v>11</v>
      </c>
      <c r="T120" s="12">
        <f t="shared" si="11"/>
        <v>1</v>
      </c>
      <c r="U120" s="12">
        <f t="shared" si="11"/>
        <v>11</v>
      </c>
      <c r="V120" s="12">
        <f t="shared" si="10"/>
        <v>1</v>
      </c>
      <c r="W120" s="12">
        <f t="shared" si="10"/>
        <v>8</v>
      </c>
      <c r="X120" s="12">
        <f t="shared" si="10"/>
        <v>4</v>
      </c>
      <c r="Z120" s="26" t="str">
        <f t="shared" si="9"/>
        <v>Bananas</v>
      </c>
      <c r="AA120" s="26" t="str">
        <f t="shared" si="9"/>
        <v>Scatter</v>
      </c>
      <c r="AB120" s="26" t="str">
        <f t="shared" si="9"/>
        <v>Bananas</v>
      </c>
      <c r="AC120" s="26" t="str">
        <f t="shared" si="9"/>
        <v>Scatter</v>
      </c>
      <c r="AD120" s="26" t="str">
        <f t="shared" si="9"/>
        <v>Peaches</v>
      </c>
      <c r="AE120" s="26" t="str">
        <f t="shared" si="9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11"/>
        <v>7</v>
      </c>
      <c r="T121" s="12">
        <f t="shared" si="11"/>
        <v>8</v>
      </c>
      <c r="U121" s="12">
        <f t="shared" si="11"/>
        <v>7</v>
      </c>
      <c r="V121" s="12">
        <f t="shared" si="10"/>
        <v>11</v>
      </c>
      <c r="W121" s="12">
        <f t="shared" si="10"/>
        <v>8</v>
      </c>
      <c r="X121" s="12">
        <f t="shared" si="10"/>
        <v>8</v>
      </c>
      <c r="Z121" s="26" t="str">
        <f t="shared" si="9"/>
        <v>Apples</v>
      </c>
      <c r="AA121" s="26" t="str">
        <f t="shared" si="9"/>
        <v>Peaches</v>
      </c>
      <c r="AB121" s="26" t="str">
        <f t="shared" si="9"/>
        <v>Apples</v>
      </c>
      <c r="AC121" s="26" t="str">
        <f t="shared" si="9"/>
        <v>Bananas</v>
      </c>
      <c r="AD121" s="26" t="str">
        <f t="shared" si="9"/>
        <v>Peaches</v>
      </c>
      <c r="AE121" s="26" t="str">
        <f t="shared" si="9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11"/>
        <v>7</v>
      </c>
      <c r="T122" s="12">
        <f t="shared" si="11"/>
        <v>8</v>
      </c>
      <c r="U122" s="12">
        <f t="shared" si="11"/>
        <v>7</v>
      </c>
      <c r="V122" s="12">
        <f t="shared" si="10"/>
        <v>11</v>
      </c>
      <c r="W122" s="12">
        <f t="shared" si="10"/>
        <v>11</v>
      </c>
      <c r="X122" s="12">
        <f t="shared" si="10"/>
        <v>8</v>
      </c>
      <c r="Z122" s="26" t="str">
        <f t="shared" si="9"/>
        <v>Apples</v>
      </c>
      <c r="AA122" s="26" t="str">
        <f t="shared" si="9"/>
        <v>Peaches</v>
      </c>
      <c r="AB122" s="26" t="str">
        <f t="shared" si="9"/>
        <v>Apples</v>
      </c>
      <c r="AC122" s="26" t="str">
        <f t="shared" si="9"/>
        <v>Bananas</v>
      </c>
      <c r="AD122" s="26" t="str">
        <f t="shared" si="9"/>
        <v>Bananas</v>
      </c>
      <c r="AE122" s="26" t="str">
        <f t="shared" si="9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1"/>
        <v>11</v>
      </c>
      <c r="T123" s="12">
        <f t="shared" si="11"/>
        <v>9</v>
      </c>
      <c r="U123" s="12">
        <f t="shared" si="11"/>
        <v>10</v>
      </c>
      <c r="V123" s="12">
        <f t="shared" si="10"/>
        <v>9</v>
      </c>
      <c r="W123" s="12">
        <f t="shared" si="10"/>
        <v>11</v>
      </c>
      <c r="X123" s="12">
        <f t="shared" si="10"/>
        <v>11</v>
      </c>
      <c r="Z123" s="26" t="str">
        <f t="shared" si="9"/>
        <v>Bananas</v>
      </c>
      <c r="AA123" s="26" t="str">
        <f t="shared" si="9"/>
        <v>Watermelon</v>
      </c>
      <c r="AB123" s="26" t="str">
        <f t="shared" si="9"/>
        <v>Grapes</v>
      </c>
      <c r="AC123" s="26" t="str">
        <f t="shared" si="9"/>
        <v>Watermelon</v>
      </c>
      <c r="AD123" s="26" t="str">
        <f t="shared" si="9"/>
        <v>Bananas</v>
      </c>
      <c r="AE123" s="26" t="str">
        <f t="shared" si="9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11"/>
        <v>11</v>
      </c>
      <c r="T124" s="12">
        <f t="shared" si="11"/>
        <v>9</v>
      </c>
      <c r="U124" s="12">
        <f t="shared" si="11"/>
        <v>10</v>
      </c>
      <c r="V124" s="12">
        <f t="shared" si="10"/>
        <v>9</v>
      </c>
      <c r="W124" s="12">
        <f t="shared" si="10"/>
        <v>8</v>
      </c>
      <c r="X124" s="12">
        <f t="shared" si="10"/>
        <v>11</v>
      </c>
      <c r="Z124" s="26" t="str">
        <f t="shared" si="9"/>
        <v>Bananas</v>
      </c>
      <c r="AA124" s="26" t="str">
        <f t="shared" si="9"/>
        <v>Watermelon</v>
      </c>
      <c r="AB124" s="26" t="str">
        <f t="shared" si="9"/>
        <v>Grapes</v>
      </c>
      <c r="AC124" s="26" t="str">
        <f t="shared" si="9"/>
        <v>Watermelon</v>
      </c>
      <c r="AD124" s="26" t="str">
        <f t="shared" si="9"/>
        <v>Peaches</v>
      </c>
      <c r="AE124" s="26" t="str">
        <f t="shared" si="9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si="11"/>
        <v>10</v>
      </c>
      <c r="T125" s="12">
        <f t="shared" si="11"/>
        <v>8</v>
      </c>
      <c r="U125" s="12">
        <f t="shared" si="11"/>
        <v>8</v>
      </c>
      <c r="V125" s="12">
        <f t="shared" si="10"/>
        <v>4</v>
      </c>
      <c r="W125" s="12">
        <f t="shared" si="10"/>
        <v>8</v>
      </c>
      <c r="X125" s="12">
        <f t="shared" si="10"/>
        <v>7</v>
      </c>
      <c r="Z125" s="26" t="str">
        <f t="shared" si="9"/>
        <v>Grapes</v>
      </c>
      <c r="AA125" s="26" t="str">
        <f t="shared" si="9"/>
        <v>Peaches</v>
      </c>
      <c r="AB125" s="26" t="str">
        <f t="shared" si="9"/>
        <v>Peaches</v>
      </c>
      <c r="AC125" s="26" t="str">
        <f t="shared" si="9"/>
        <v>Square</v>
      </c>
      <c r="AD125" s="26" t="str">
        <f t="shared" si="9"/>
        <v>Peaches</v>
      </c>
      <c r="AE125" s="26" t="str">
        <f t="shared" si="9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11"/>
        <v>10</v>
      </c>
      <c r="T126" s="12">
        <f t="shared" si="11"/>
        <v>8</v>
      </c>
      <c r="U126" s="12">
        <f t="shared" si="11"/>
        <v>8</v>
      </c>
      <c r="V126" s="12">
        <f t="shared" si="10"/>
        <v>4</v>
      </c>
      <c r="W126" s="12">
        <f t="shared" si="10"/>
        <v>5</v>
      </c>
      <c r="X126" s="12">
        <f t="shared" si="10"/>
        <v>7</v>
      </c>
      <c r="Z126" s="26" t="str">
        <f t="shared" si="9"/>
        <v>Grapes</v>
      </c>
      <c r="AA126" s="26" t="str">
        <f t="shared" si="9"/>
        <v>Peaches</v>
      </c>
      <c r="AB126" s="26" t="str">
        <f t="shared" si="9"/>
        <v>Peaches</v>
      </c>
      <c r="AC126" s="26" t="str">
        <f t="shared" si="9"/>
        <v>Square</v>
      </c>
      <c r="AD126" s="26" t="str">
        <f t="shared" si="9"/>
        <v>pentagon</v>
      </c>
      <c r="AE126" s="26" t="str">
        <f t="shared" si="9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1"/>
        <v>6</v>
      </c>
      <c r="T127" s="12">
        <f t="shared" si="11"/>
        <v>4</v>
      </c>
      <c r="U127" s="12">
        <f t="shared" si="11"/>
        <v>6</v>
      </c>
      <c r="V127" s="12">
        <f t="shared" si="10"/>
        <v>5</v>
      </c>
      <c r="W127" s="12">
        <f t="shared" si="10"/>
        <v>5</v>
      </c>
      <c r="X127" s="12">
        <f t="shared" si="10"/>
        <v>1</v>
      </c>
      <c r="Z127" s="26" t="str">
        <f t="shared" si="9"/>
        <v>Rectangle</v>
      </c>
      <c r="AA127" s="26" t="str">
        <f t="shared" si="9"/>
        <v>Square</v>
      </c>
      <c r="AB127" s="26" t="str">
        <f t="shared" si="9"/>
        <v>Rectangle</v>
      </c>
      <c r="AC127" s="26" t="str">
        <f t="shared" si="9"/>
        <v>pentagon</v>
      </c>
      <c r="AD127" s="26" t="str">
        <f t="shared" si="9"/>
        <v>pentagon</v>
      </c>
      <c r="AE127" s="26" t="str">
        <f t="shared" si="9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1"/>
        <v>6</v>
      </c>
      <c r="T128" s="12">
        <f t="shared" si="11"/>
        <v>4</v>
      </c>
      <c r="U128" s="12">
        <f t="shared" si="11"/>
        <v>6</v>
      </c>
      <c r="V128" s="12">
        <f t="shared" si="10"/>
        <v>5</v>
      </c>
      <c r="W128" s="12">
        <f t="shared" si="10"/>
        <v>6</v>
      </c>
      <c r="X128" s="12">
        <f t="shared" si="10"/>
        <v>5</v>
      </c>
      <c r="Z128" s="26" t="str">
        <f t="shared" si="9"/>
        <v>Rectangle</v>
      </c>
      <c r="AA128" s="26" t="str">
        <f t="shared" si="9"/>
        <v>Square</v>
      </c>
      <c r="AB128" s="26" t="str">
        <f t="shared" si="9"/>
        <v>Rectangle</v>
      </c>
      <c r="AC128" s="26" t="str">
        <f t="shared" si="9"/>
        <v>pentagon</v>
      </c>
      <c r="AD128" s="26" t="str">
        <f t="shared" si="9"/>
        <v>Rectangle</v>
      </c>
      <c r="AE128" s="26" t="str">
        <f t="shared" si="9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1"/>
        <v>11</v>
      </c>
      <c r="T129" s="12">
        <f t="shared" si="11"/>
        <v>6</v>
      </c>
      <c r="U129" s="12">
        <f t="shared" si="11"/>
        <v>9</v>
      </c>
      <c r="V129" s="12">
        <f t="shared" si="10"/>
        <v>10</v>
      </c>
      <c r="W129" s="12">
        <f t="shared" si="10"/>
        <v>6</v>
      </c>
      <c r="X129" s="12">
        <f t="shared" si="10"/>
        <v>5</v>
      </c>
      <c r="Z129" s="26" t="str">
        <f t="shared" si="9"/>
        <v>Bananas</v>
      </c>
      <c r="AA129" s="26" t="str">
        <f t="shared" si="9"/>
        <v>Rectangle</v>
      </c>
      <c r="AB129" s="26" t="str">
        <f t="shared" si="9"/>
        <v>Watermelon</v>
      </c>
      <c r="AC129" s="26" t="str">
        <f t="shared" si="9"/>
        <v>Grapes</v>
      </c>
      <c r="AD129" s="26" t="str">
        <f t="shared" si="9"/>
        <v>Rectangle</v>
      </c>
      <c r="AE129" s="26" t="str">
        <f t="shared" si="9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1"/>
        <v>11</v>
      </c>
      <c r="T130" s="12">
        <f t="shared" si="11"/>
        <v>6</v>
      </c>
      <c r="U130" s="12">
        <f t="shared" si="11"/>
        <v>9</v>
      </c>
      <c r="V130" s="12">
        <f t="shared" si="10"/>
        <v>10</v>
      </c>
      <c r="W130" s="12">
        <f t="shared" si="10"/>
        <v>9</v>
      </c>
      <c r="X130" s="12">
        <f t="shared" si="10"/>
        <v>11</v>
      </c>
      <c r="Z130" s="26" t="str">
        <f t="shared" si="9"/>
        <v>Bananas</v>
      </c>
      <c r="AA130" s="26" t="str">
        <f t="shared" si="9"/>
        <v>Rectangle</v>
      </c>
      <c r="AB130" s="26" t="str">
        <f t="shared" si="9"/>
        <v>Watermelon</v>
      </c>
      <c r="AC130" s="26" t="str">
        <f t="shared" si="9"/>
        <v>Grapes</v>
      </c>
      <c r="AD130" s="26" t="str">
        <f t="shared" si="9"/>
        <v>Watermelon</v>
      </c>
      <c r="AE130" s="26" t="str">
        <f t="shared" si="9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11"/>
        <v>10</v>
      </c>
      <c r="T131" s="12">
        <f t="shared" si="11"/>
        <v>9</v>
      </c>
      <c r="U131" s="12">
        <f t="shared" si="11"/>
        <v>8</v>
      </c>
      <c r="V131" s="12">
        <f t="shared" si="10"/>
        <v>9</v>
      </c>
      <c r="W131" s="12">
        <f t="shared" si="10"/>
        <v>9</v>
      </c>
      <c r="X131" s="12">
        <f t="shared" si="10"/>
        <v>11</v>
      </c>
      <c r="Z131" s="26" t="str">
        <f t="shared" si="9"/>
        <v>Grapes</v>
      </c>
      <c r="AA131" s="26" t="str">
        <f t="shared" si="9"/>
        <v>Watermelon</v>
      </c>
      <c r="AB131" s="26" t="str">
        <f t="shared" si="9"/>
        <v>Peaches</v>
      </c>
      <c r="AC131" s="26" t="str">
        <f t="shared" si="9"/>
        <v>Watermelon</v>
      </c>
      <c r="AD131" s="26" t="str">
        <f t="shared" si="9"/>
        <v>Watermelon</v>
      </c>
      <c r="AE131" s="26" t="str">
        <f t="shared" si="9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11"/>
        <v>10</v>
      </c>
      <c r="T132" s="12">
        <f t="shared" si="11"/>
        <v>9</v>
      </c>
      <c r="U132" s="12">
        <f t="shared" si="11"/>
        <v>8</v>
      </c>
      <c r="V132" s="12">
        <f t="shared" si="10"/>
        <v>9</v>
      </c>
      <c r="W132" s="12">
        <f t="shared" si="10"/>
        <v>4</v>
      </c>
      <c r="X132" s="12">
        <f t="shared" si="10"/>
        <v>9</v>
      </c>
      <c r="Z132" s="26" t="str">
        <f t="shared" ref="Z132:AE163" si="12">VLOOKUP(L132,$A$4:$I$15,2,FALSE)</f>
        <v>Grapes</v>
      </c>
      <c r="AA132" s="26" t="str">
        <f t="shared" si="12"/>
        <v>Watermelon</v>
      </c>
      <c r="AB132" s="26" t="str">
        <f t="shared" si="12"/>
        <v>Peaches</v>
      </c>
      <c r="AC132" s="26" t="str">
        <f t="shared" si="12"/>
        <v>Watermelon</v>
      </c>
      <c r="AD132" s="26" t="str">
        <f t="shared" si="12"/>
        <v>Square</v>
      </c>
      <c r="AE132" s="26" t="str">
        <f t="shared" si="12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1"/>
        <v>6</v>
      </c>
      <c r="T133" s="12">
        <f t="shared" si="11"/>
        <v>10</v>
      </c>
      <c r="U133" s="12">
        <f t="shared" si="11"/>
        <v>11</v>
      </c>
      <c r="V133" s="12">
        <f t="shared" si="10"/>
        <v>6</v>
      </c>
      <c r="W133" s="12">
        <f t="shared" si="10"/>
        <v>4</v>
      </c>
      <c r="X133" s="12">
        <f t="shared" si="10"/>
        <v>9</v>
      </c>
      <c r="Z133" s="26" t="str">
        <f t="shared" si="12"/>
        <v>Rectangle</v>
      </c>
      <c r="AA133" s="26" t="str">
        <f t="shared" si="12"/>
        <v>Grapes</v>
      </c>
      <c r="AB133" s="26" t="str">
        <f t="shared" si="12"/>
        <v>Bananas</v>
      </c>
      <c r="AC133" s="26" t="str">
        <f t="shared" si="12"/>
        <v>Rectangle</v>
      </c>
      <c r="AD133" s="26" t="str">
        <f t="shared" si="12"/>
        <v>Square</v>
      </c>
      <c r="AE133" s="26" t="str">
        <f t="shared" si="12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1"/>
        <v>6</v>
      </c>
      <c r="T134" s="12">
        <f t="shared" si="11"/>
        <v>10</v>
      </c>
      <c r="U134" s="12">
        <f t="shared" si="11"/>
        <v>11</v>
      </c>
      <c r="V134" s="12">
        <f t="shared" si="10"/>
        <v>6</v>
      </c>
      <c r="W134" s="12">
        <f t="shared" si="10"/>
        <v>11</v>
      </c>
      <c r="X134" s="12">
        <f t="shared" si="10"/>
        <v>1</v>
      </c>
      <c r="Z134" s="26" t="str">
        <f t="shared" si="12"/>
        <v>Rectangle</v>
      </c>
      <c r="AA134" s="26" t="str">
        <f t="shared" si="12"/>
        <v>Grapes</v>
      </c>
      <c r="AB134" s="26" t="str">
        <f t="shared" si="12"/>
        <v>Bananas</v>
      </c>
      <c r="AC134" s="26" t="str">
        <f t="shared" si="12"/>
        <v>Rectangle</v>
      </c>
      <c r="AD134" s="26" t="str">
        <f t="shared" si="12"/>
        <v>Bananas</v>
      </c>
      <c r="AE134" s="26" t="str">
        <f t="shared" si="12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1"/>
        <v>7</v>
      </c>
      <c r="T135" s="12">
        <f t="shared" si="11"/>
        <v>1</v>
      </c>
      <c r="U135" s="12">
        <f t="shared" si="11"/>
        <v>9</v>
      </c>
      <c r="V135" s="12">
        <f t="shared" si="10"/>
        <v>10</v>
      </c>
      <c r="W135" s="12">
        <f t="shared" si="10"/>
        <v>11</v>
      </c>
      <c r="X135" s="12">
        <f t="shared" si="10"/>
        <v>6</v>
      </c>
      <c r="Z135" s="26" t="str">
        <f t="shared" si="12"/>
        <v>Apples</v>
      </c>
      <c r="AA135" s="26" t="str">
        <f t="shared" si="12"/>
        <v>Scatter</v>
      </c>
      <c r="AB135" s="26" t="str">
        <f t="shared" si="12"/>
        <v>Watermelon</v>
      </c>
      <c r="AC135" s="26" t="str">
        <f t="shared" si="12"/>
        <v>Grapes</v>
      </c>
      <c r="AD135" s="26" t="str">
        <f t="shared" si="12"/>
        <v>Bananas</v>
      </c>
      <c r="AE135" s="26" t="str">
        <f t="shared" si="12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1"/>
        <v>7</v>
      </c>
      <c r="T136" s="12">
        <f t="shared" si="11"/>
        <v>7</v>
      </c>
      <c r="U136" s="12">
        <f t="shared" si="11"/>
        <v>9</v>
      </c>
      <c r="V136" s="12">
        <f t="shared" si="10"/>
        <v>10</v>
      </c>
      <c r="W136" s="12">
        <f t="shared" si="10"/>
        <v>4</v>
      </c>
      <c r="X136" s="12">
        <f t="shared" si="10"/>
        <v>6</v>
      </c>
      <c r="Z136" s="26" t="str">
        <f t="shared" si="12"/>
        <v>Apples</v>
      </c>
      <c r="AA136" s="26" t="str">
        <f t="shared" si="12"/>
        <v>Apples</v>
      </c>
      <c r="AB136" s="26" t="str">
        <f t="shared" si="12"/>
        <v>Watermelon</v>
      </c>
      <c r="AC136" s="26" t="str">
        <f t="shared" si="12"/>
        <v>Grapes</v>
      </c>
      <c r="AD136" s="26" t="str">
        <f t="shared" si="12"/>
        <v>Square</v>
      </c>
      <c r="AE136" s="26" t="str">
        <f t="shared" si="12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1"/>
        <v>10</v>
      </c>
      <c r="T137" s="12">
        <f t="shared" si="11"/>
        <v>7</v>
      </c>
      <c r="U137" s="12">
        <f t="shared" si="11"/>
        <v>11</v>
      </c>
      <c r="V137" s="12">
        <f t="shared" si="10"/>
        <v>11</v>
      </c>
      <c r="W137" s="12">
        <f t="shared" si="10"/>
        <v>4</v>
      </c>
      <c r="X137" s="12">
        <f t="shared" si="10"/>
        <v>7</v>
      </c>
      <c r="Z137" s="26" t="str">
        <f t="shared" si="12"/>
        <v>Grapes</v>
      </c>
      <c r="AA137" s="26" t="str">
        <f t="shared" si="12"/>
        <v>Apples</v>
      </c>
      <c r="AB137" s="26" t="str">
        <f t="shared" si="12"/>
        <v>Bananas</v>
      </c>
      <c r="AC137" s="26" t="str">
        <f t="shared" si="12"/>
        <v>Bananas</v>
      </c>
      <c r="AD137" s="26" t="str">
        <f t="shared" si="12"/>
        <v>Square</v>
      </c>
      <c r="AE137" s="26" t="str">
        <f t="shared" si="12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1"/>
        <v>10</v>
      </c>
      <c r="T138" s="12">
        <f t="shared" si="11"/>
        <v>11</v>
      </c>
      <c r="U138" s="12">
        <f t="shared" si="11"/>
        <v>11</v>
      </c>
      <c r="V138" s="12">
        <f t="shared" si="10"/>
        <v>11</v>
      </c>
      <c r="W138" s="12">
        <f t="shared" si="10"/>
        <v>11</v>
      </c>
      <c r="X138" s="12">
        <f t="shared" si="10"/>
        <v>7</v>
      </c>
      <c r="Z138" s="26" t="str">
        <f t="shared" si="12"/>
        <v>Grapes</v>
      </c>
      <c r="AA138" s="26" t="str">
        <f t="shared" si="12"/>
        <v>Bananas</v>
      </c>
      <c r="AB138" s="26" t="str">
        <f t="shared" si="12"/>
        <v>Bananas</v>
      </c>
      <c r="AC138" s="26" t="str">
        <f t="shared" si="12"/>
        <v>Bananas</v>
      </c>
      <c r="AD138" s="26" t="str">
        <f t="shared" si="12"/>
        <v>Bananas</v>
      </c>
      <c r="AE138" s="26" t="str">
        <f t="shared" si="12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11"/>
        <v>11</v>
      </c>
      <c r="T139" s="12">
        <f t="shared" si="11"/>
        <v>11</v>
      </c>
      <c r="U139" s="12">
        <f t="shared" si="11"/>
        <v>6</v>
      </c>
      <c r="V139" s="12">
        <f t="shared" si="10"/>
        <v>8</v>
      </c>
      <c r="W139" s="12">
        <f t="shared" si="10"/>
        <v>11</v>
      </c>
      <c r="X139" s="12">
        <f t="shared" si="10"/>
        <v>9</v>
      </c>
      <c r="Z139" s="26" t="str">
        <f t="shared" si="12"/>
        <v>Bananas</v>
      </c>
      <c r="AA139" s="26" t="str">
        <f t="shared" si="12"/>
        <v>Bananas</v>
      </c>
      <c r="AB139" s="26" t="str">
        <f t="shared" si="12"/>
        <v>Rectangle</v>
      </c>
      <c r="AC139" s="26" t="str">
        <f t="shared" si="12"/>
        <v>Peaches</v>
      </c>
      <c r="AD139" s="26" t="str">
        <f t="shared" si="12"/>
        <v>Bananas</v>
      </c>
      <c r="AE139" s="26" t="str">
        <f t="shared" si="12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11"/>
        <v>11</v>
      </c>
      <c r="T140" s="12">
        <f t="shared" si="11"/>
        <v>6</v>
      </c>
      <c r="U140" s="12">
        <f t="shared" si="11"/>
        <v>6</v>
      </c>
      <c r="V140" s="12">
        <f t="shared" si="10"/>
        <v>8</v>
      </c>
      <c r="W140" s="12">
        <f t="shared" si="10"/>
        <v>4</v>
      </c>
      <c r="X140" s="12">
        <f t="shared" si="10"/>
        <v>9</v>
      </c>
      <c r="Z140" s="26" t="str">
        <f t="shared" si="12"/>
        <v>Bananas</v>
      </c>
      <c r="AA140" s="26" t="str">
        <f t="shared" si="12"/>
        <v>Rectangle</v>
      </c>
      <c r="AB140" s="26" t="str">
        <f t="shared" si="12"/>
        <v>Rectangle</v>
      </c>
      <c r="AC140" s="26" t="str">
        <f t="shared" si="12"/>
        <v>Peaches</v>
      </c>
      <c r="AD140" s="26" t="str">
        <f t="shared" si="12"/>
        <v>Square</v>
      </c>
      <c r="AE140" s="26" t="str">
        <f t="shared" si="12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1"/>
        <v>10</v>
      </c>
      <c r="T141" s="12">
        <f t="shared" si="11"/>
        <v>6</v>
      </c>
      <c r="U141" s="12">
        <f t="shared" si="11"/>
        <v>7</v>
      </c>
      <c r="V141" s="12">
        <f t="shared" si="10"/>
        <v>11</v>
      </c>
      <c r="W141" s="12">
        <f t="shared" si="10"/>
        <v>4</v>
      </c>
      <c r="X141" s="12">
        <f t="shared" si="10"/>
        <v>1</v>
      </c>
      <c r="Z141" s="26" t="str">
        <f t="shared" si="12"/>
        <v>Grapes</v>
      </c>
      <c r="AA141" s="26" t="str">
        <f t="shared" si="12"/>
        <v>Rectangle</v>
      </c>
      <c r="AB141" s="26" t="str">
        <f t="shared" si="12"/>
        <v>Apples</v>
      </c>
      <c r="AC141" s="26" t="str">
        <f t="shared" si="12"/>
        <v>Bananas</v>
      </c>
      <c r="AD141" s="26" t="str">
        <f t="shared" si="12"/>
        <v>Square</v>
      </c>
      <c r="AE141" s="26" t="str">
        <f t="shared" si="12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1"/>
        <v>10</v>
      </c>
      <c r="T142" s="12">
        <f t="shared" si="11"/>
        <v>9</v>
      </c>
      <c r="U142" s="12">
        <f t="shared" si="11"/>
        <v>7</v>
      </c>
      <c r="V142" s="12">
        <f t="shared" si="10"/>
        <v>11</v>
      </c>
      <c r="W142" s="12">
        <f t="shared" si="10"/>
        <v>9</v>
      </c>
      <c r="X142" s="12">
        <f t="shared" si="10"/>
        <v>7</v>
      </c>
      <c r="Z142" s="26" t="str">
        <f t="shared" si="12"/>
        <v>Grapes</v>
      </c>
      <c r="AA142" s="26" t="str">
        <f t="shared" si="12"/>
        <v>Watermelon</v>
      </c>
      <c r="AB142" s="26" t="str">
        <f t="shared" si="12"/>
        <v>Apples</v>
      </c>
      <c r="AC142" s="26" t="str">
        <f t="shared" si="12"/>
        <v>Bananas</v>
      </c>
      <c r="AD142" s="26" t="str">
        <f t="shared" si="12"/>
        <v>Watermelon</v>
      </c>
      <c r="AE142" s="26" t="str">
        <f t="shared" si="12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11"/>
        <v>6</v>
      </c>
      <c r="T143" s="12">
        <f t="shared" si="11"/>
        <v>9</v>
      </c>
      <c r="U143" s="12">
        <f t="shared" si="11"/>
        <v>10</v>
      </c>
      <c r="V143" s="12">
        <f t="shared" si="10"/>
        <v>5</v>
      </c>
      <c r="W143" s="12">
        <f t="shared" si="10"/>
        <v>9</v>
      </c>
      <c r="X143" s="12">
        <f t="shared" si="10"/>
        <v>7</v>
      </c>
      <c r="Z143" s="26" t="str">
        <f t="shared" si="12"/>
        <v>Rectangle</v>
      </c>
      <c r="AA143" s="26" t="str">
        <f t="shared" si="12"/>
        <v>Watermelon</v>
      </c>
      <c r="AB143" s="26" t="str">
        <f t="shared" si="12"/>
        <v>Grapes</v>
      </c>
      <c r="AC143" s="26" t="str">
        <f t="shared" si="12"/>
        <v>pentagon</v>
      </c>
      <c r="AD143" s="26" t="str">
        <f t="shared" si="12"/>
        <v>Watermelon</v>
      </c>
      <c r="AE143" s="26" t="str">
        <f t="shared" si="12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11"/>
        <v>6</v>
      </c>
      <c r="T144" s="12">
        <f t="shared" si="11"/>
        <v>4</v>
      </c>
      <c r="U144" s="12">
        <f t="shared" si="11"/>
        <v>10</v>
      </c>
      <c r="V144" s="12">
        <f t="shared" si="10"/>
        <v>5</v>
      </c>
      <c r="W144" s="12">
        <f t="shared" si="10"/>
        <v>8</v>
      </c>
      <c r="X144" s="12">
        <f t="shared" si="10"/>
        <v>10</v>
      </c>
      <c r="Z144" s="26" t="str">
        <f t="shared" si="12"/>
        <v>Rectangle</v>
      </c>
      <c r="AA144" s="26" t="str">
        <f t="shared" si="12"/>
        <v>Square</v>
      </c>
      <c r="AB144" s="26" t="str">
        <f t="shared" si="12"/>
        <v>Grapes</v>
      </c>
      <c r="AC144" s="26" t="str">
        <f t="shared" si="12"/>
        <v>pentagon</v>
      </c>
      <c r="AD144" s="26" t="str">
        <f t="shared" si="12"/>
        <v>Peaches</v>
      </c>
      <c r="AE144" s="26" t="str">
        <f t="shared" si="12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11"/>
        <v>10</v>
      </c>
      <c r="T145" s="12">
        <f t="shared" si="11"/>
        <v>4</v>
      </c>
      <c r="U145" s="12">
        <f t="shared" si="11"/>
        <v>11</v>
      </c>
      <c r="V145" s="12">
        <f t="shared" si="10"/>
        <v>10</v>
      </c>
      <c r="W145" s="12">
        <f t="shared" si="10"/>
        <v>8</v>
      </c>
      <c r="X145" s="12">
        <f t="shared" si="10"/>
        <v>10</v>
      </c>
      <c r="Z145" s="26" t="str">
        <f t="shared" si="12"/>
        <v>Grapes</v>
      </c>
      <c r="AA145" s="26" t="str">
        <f t="shared" si="12"/>
        <v>Square</v>
      </c>
      <c r="AB145" s="26" t="str">
        <f t="shared" si="12"/>
        <v>Bananas</v>
      </c>
      <c r="AC145" s="26" t="str">
        <f t="shared" si="12"/>
        <v>Grapes</v>
      </c>
      <c r="AD145" s="26" t="str">
        <f t="shared" si="12"/>
        <v>Peaches</v>
      </c>
      <c r="AE145" s="26" t="str">
        <f t="shared" si="12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11"/>
        <v>10</v>
      </c>
      <c r="T146" s="12">
        <f t="shared" si="11"/>
        <v>9</v>
      </c>
      <c r="U146" s="12">
        <f t="shared" si="11"/>
        <v>11</v>
      </c>
      <c r="V146" s="12">
        <f t="shared" si="10"/>
        <v>10</v>
      </c>
      <c r="W146" s="12">
        <f t="shared" si="10"/>
        <v>9</v>
      </c>
      <c r="X146" s="12">
        <f t="shared" si="10"/>
        <v>11</v>
      </c>
      <c r="Z146" s="26" t="str">
        <f t="shared" si="12"/>
        <v>Grapes</v>
      </c>
      <c r="AA146" s="26" t="str">
        <f t="shared" si="12"/>
        <v>Watermelon</v>
      </c>
      <c r="AB146" s="26" t="str">
        <f t="shared" si="12"/>
        <v>Bananas</v>
      </c>
      <c r="AC146" s="26" t="str">
        <f t="shared" si="12"/>
        <v>Grapes</v>
      </c>
      <c r="AD146" s="26" t="str">
        <f t="shared" si="12"/>
        <v>Watermelon</v>
      </c>
      <c r="AE146" s="26" t="str">
        <f t="shared" si="12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1"/>
        <v>9</v>
      </c>
      <c r="T147" s="12">
        <f t="shared" si="11"/>
        <v>9</v>
      </c>
      <c r="U147" s="12">
        <f t="shared" si="11"/>
        <v>8</v>
      </c>
      <c r="V147" s="12">
        <f t="shared" si="10"/>
        <v>9</v>
      </c>
      <c r="W147" s="12">
        <f t="shared" si="10"/>
        <v>9</v>
      </c>
      <c r="X147" s="12">
        <f t="shared" si="10"/>
        <v>11</v>
      </c>
      <c r="Z147" s="26" t="str">
        <f t="shared" si="12"/>
        <v>Watermelon</v>
      </c>
      <c r="AA147" s="26" t="str">
        <f t="shared" si="12"/>
        <v>Watermelon</v>
      </c>
      <c r="AB147" s="26" t="str">
        <f t="shared" si="12"/>
        <v>Peaches</v>
      </c>
      <c r="AC147" s="26" t="str">
        <f t="shared" si="12"/>
        <v>Watermelon</v>
      </c>
      <c r="AD147" s="26" t="str">
        <f t="shared" si="12"/>
        <v>Watermelon</v>
      </c>
      <c r="AE147" s="26" t="str">
        <f t="shared" si="12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1"/>
        <v>9</v>
      </c>
      <c r="T148" s="12">
        <f t="shared" si="11"/>
        <v>8</v>
      </c>
      <c r="U148" s="12">
        <f t="shared" si="11"/>
        <v>8</v>
      </c>
      <c r="V148" s="12">
        <f t="shared" si="10"/>
        <v>9</v>
      </c>
      <c r="W148" s="12">
        <f t="shared" si="10"/>
        <v>3</v>
      </c>
      <c r="X148" s="12">
        <f t="shared" si="10"/>
        <v>5</v>
      </c>
      <c r="Z148" s="26" t="str">
        <f t="shared" si="12"/>
        <v>Watermelon</v>
      </c>
      <c r="AA148" s="26" t="str">
        <f t="shared" si="12"/>
        <v>Peaches</v>
      </c>
      <c r="AB148" s="26" t="str">
        <f t="shared" si="12"/>
        <v>Peaches</v>
      </c>
      <c r="AC148" s="26" t="str">
        <f t="shared" si="12"/>
        <v>Watermelon</v>
      </c>
      <c r="AD148" s="26" t="str">
        <f t="shared" si="12"/>
        <v>Heart</v>
      </c>
      <c r="AE148" s="26" t="str">
        <f t="shared" si="12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1"/>
        <v>7</v>
      </c>
      <c r="T149" s="12">
        <f t="shared" si="11"/>
        <v>8</v>
      </c>
      <c r="U149" s="12">
        <f t="shared" si="11"/>
        <v>4</v>
      </c>
      <c r="V149" s="12">
        <f t="shared" si="10"/>
        <v>6</v>
      </c>
      <c r="W149" s="12">
        <f t="shared" si="10"/>
        <v>3</v>
      </c>
      <c r="X149" s="12">
        <f t="shared" si="10"/>
        <v>5</v>
      </c>
      <c r="Z149" s="26" t="str">
        <f t="shared" si="12"/>
        <v>Apples</v>
      </c>
      <c r="AA149" s="26" t="str">
        <f t="shared" si="12"/>
        <v>Peaches</v>
      </c>
      <c r="AB149" s="26" t="str">
        <f t="shared" si="12"/>
        <v>Square</v>
      </c>
      <c r="AC149" s="26" t="str">
        <f t="shared" si="12"/>
        <v>Rectangle</v>
      </c>
      <c r="AD149" s="26" t="str">
        <f t="shared" si="12"/>
        <v>Heart</v>
      </c>
      <c r="AE149" s="26" t="str">
        <f t="shared" si="12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1"/>
        <v>7</v>
      </c>
      <c r="T150" s="12">
        <f t="shared" si="11"/>
        <v>11</v>
      </c>
      <c r="U150" s="12">
        <f t="shared" si="11"/>
        <v>4</v>
      </c>
      <c r="V150" s="12">
        <f t="shared" si="10"/>
        <v>6</v>
      </c>
      <c r="W150" s="12">
        <f t="shared" si="10"/>
        <v>7</v>
      </c>
      <c r="X150" s="12">
        <f t="shared" si="10"/>
        <v>4</v>
      </c>
      <c r="Z150" s="26" t="str">
        <f t="shared" si="12"/>
        <v>Apples</v>
      </c>
      <c r="AA150" s="26" t="str">
        <f t="shared" si="12"/>
        <v>Bananas</v>
      </c>
      <c r="AB150" s="26" t="str">
        <f t="shared" si="12"/>
        <v>Square</v>
      </c>
      <c r="AC150" s="26" t="str">
        <f t="shared" si="12"/>
        <v>Rectangle</v>
      </c>
      <c r="AD150" s="26" t="str">
        <f t="shared" si="12"/>
        <v>Apples</v>
      </c>
      <c r="AE150" s="26" t="str">
        <f t="shared" si="12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1"/>
        <v>10</v>
      </c>
      <c r="T151" s="12">
        <f t="shared" si="11"/>
        <v>11</v>
      </c>
      <c r="U151" s="12">
        <f t="shared" si="11"/>
        <v>8</v>
      </c>
      <c r="V151" s="12">
        <f t="shared" si="10"/>
        <v>11</v>
      </c>
      <c r="W151" s="12">
        <f t="shared" si="10"/>
        <v>7</v>
      </c>
      <c r="X151" s="12">
        <f t="shared" si="10"/>
        <v>4</v>
      </c>
      <c r="Z151" s="26" t="str">
        <f t="shared" si="12"/>
        <v>Grapes</v>
      </c>
      <c r="AA151" s="26" t="str">
        <f t="shared" si="12"/>
        <v>Bananas</v>
      </c>
      <c r="AB151" s="26" t="str">
        <f t="shared" si="12"/>
        <v>Peaches</v>
      </c>
      <c r="AC151" s="26" t="str">
        <f t="shared" si="12"/>
        <v>Bananas</v>
      </c>
      <c r="AD151" s="26" t="str">
        <f t="shared" si="12"/>
        <v>Apples</v>
      </c>
      <c r="AE151" s="26" t="str">
        <f t="shared" si="12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1"/>
        <v>10</v>
      </c>
      <c r="T152" s="12">
        <f t="shared" si="11"/>
        <v>8</v>
      </c>
      <c r="U152" s="12">
        <f t="shared" si="11"/>
        <v>8</v>
      </c>
      <c r="V152" s="12">
        <f t="shared" si="10"/>
        <v>11</v>
      </c>
      <c r="W152" s="12">
        <f t="shared" si="10"/>
        <v>9</v>
      </c>
      <c r="X152" s="12">
        <f t="shared" si="10"/>
        <v>8</v>
      </c>
      <c r="Z152" s="26" t="str">
        <f t="shared" si="12"/>
        <v>Grapes</v>
      </c>
      <c r="AA152" s="26" t="str">
        <f t="shared" si="12"/>
        <v>Peaches</v>
      </c>
      <c r="AB152" s="26" t="str">
        <f t="shared" si="12"/>
        <v>Peaches</v>
      </c>
      <c r="AC152" s="26" t="str">
        <f t="shared" si="12"/>
        <v>Bananas</v>
      </c>
      <c r="AD152" s="26" t="str">
        <f t="shared" si="12"/>
        <v>Watermelon</v>
      </c>
      <c r="AE152" s="26" t="str">
        <f t="shared" si="12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1"/>
        <v>5</v>
      </c>
      <c r="T153" s="12">
        <f t="shared" si="11"/>
        <v>8</v>
      </c>
      <c r="U153" s="12">
        <f t="shared" si="11"/>
        <v>6</v>
      </c>
      <c r="V153" s="12">
        <f t="shared" si="10"/>
        <v>4</v>
      </c>
      <c r="W153" s="12">
        <f t="shared" si="10"/>
        <v>9</v>
      </c>
      <c r="X153" s="12">
        <f t="shared" si="10"/>
        <v>8</v>
      </c>
      <c r="Z153" s="26" t="str">
        <f t="shared" si="12"/>
        <v>pentagon</v>
      </c>
      <c r="AA153" s="26" t="str">
        <f t="shared" si="12"/>
        <v>Peaches</v>
      </c>
      <c r="AB153" s="26" t="str">
        <f t="shared" si="12"/>
        <v>Rectangle</v>
      </c>
      <c r="AC153" s="26" t="str">
        <f t="shared" si="12"/>
        <v>Square</v>
      </c>
      <c r="AD153" s="26" t="str">
        <f t="shared" si="12"/>
        <v>Watermelon</v>
      </c>
      <c r="AE153" s="26" t="str">
        <f t="shared" si="12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1"/>
        <v>5</v>
      </c>
      <c r="T154" s="12">
        <f t="shared" si="11"/>
        <v>10</v>
      </c>
      <c r="U154" s="12">
        <f t="shared" si="11"/>
        <v>6</v>
      </c>
      <c r="V154" s="12">
        <f t="shared" si="10"/>
        <v>4</v>
      </c>
      <c r="W154" s="12">
        <f t="shared" si="10"/>
        <v>5</v>
      </c>
      <c r="X154" s="12">
        <f t="shared" si="10"/>
        <v>7</v>
      </c>
      <c r="Z154" s="26" t="str">
        <f t="shared" si="12"/>
        <v>pentagon</v>
      </c>
      <c r="AA154" s="26" t="str">
        <f t="shared" si="12"/>
        <v>Grapes</v>
      </c>
      <c r="AB154" s="26" t="str">
        <f t="shared" si="12"/>
        <v>Rectangle</v>
      </c>
      <c r="AC154" s="26" t="str">
        <f t="shared" si="12"/>
        <v>Square</v>
      </c>
      <c r="AD154" s="26" t="str">
        <f t="shared" si="12"/>
        <v>pentagon</v>
      </c>
      <c r="AE154" s="26" t="str">
        <f t="shared" si="12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1"/>
        <v>6</v>
      </c>
      <c r="T155" s="12">
        <f t="shared" si="11"/>
        <v>10</v>
      </c>
      <c r="U155" s="12">
        <f t="shared" si="11"/>
        <v>10</v>
      </c>
      <c r="V155" s="12">
        <f t="shared" si="10"/>
        <v>1</v>
      </c>
      <c r="W155" s="12">
        <f t="shared" si="10"/>
        <v>5</v>
      </c>
      <c r="X155" s="12">
        <f t="shared" si="10"/>
        <v>7</v>
      </c>
      <c r="Z155" s="26" t="str">
        <f t="shared" si="12"/>
        <v>Rectangle</v>
      </c>
      <c r="AA155" s="26" t="str">
        <f t="shared" si="12"/>
        <v>Grapes</v>
      </c>
      <c r="AB155" s="26" t="str">
        <f t="shared" si="12"/>
        <v>Grapes</v>
      </c>
      <c r="AC155" s="26" t="str">
        <f t="shared" si="12"/>
        <v>Scatter</v>
      </c>
      <c r="AD155" s="26" t="str">
        <f t="shared" si="12"/>
        <v>pentagon</v>
      </c>
      <c r="AE155" s="26" t="str">
        <f t="shared" si="12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11"/>
        <v>6</v>
      </c>
      <c r="T156" s="12">
        <f t="shared" si="11"/>
        <v>8</v>
      </c>
      <c r="U156" s="12">
        <f t="shared" si="11"/>
        <v>10</v>
      </c>
      <c r="V156" s="12">
        <f t="shared" si="10"/>
        <v>3</v>
      </c>
      <c r="W156" s="12">
        <f t="shared" si="10"/>
        <v>10</v>
      </c>
      <c r="X156" s="12">
        <f t="shared" si="10"/>
        <v>10</v>
      </c>
      <c r="Z156" s="26" t="str">
        <f t="shared" si="12"/>
        <v>Rectangle</v>
      </c>
      <c r="AA156" s="26" t="str">
        <f t="shared" si="12"/>
        <v>Peaches</v>
      </c>
      <c r="AB156" s="26" t="str">
        <f t="shared" si="12"/>
        <v>Grapes</v>
      </c>
      <c r="AC156" s="26" t="str">
        <f t="shared" si="12"/>
        <v>Heart</v>
      </c>
      <c r="AD156" s="26" t="str">
        <f t="shared" si="12"/>
        <v>Grapes</v>
      </c>
      <c r="AE156" s="26" t="str">
        <f t="shared" si="12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11"/>
        <v>10</v>
      </c>
      <c r="T157" s="12">
        <f t="shared" si="11"/>
        <v>8</v>
      </c>
      <c r="U157" s="12">
        <f t="shared" si="11"/>
        <v>8</v>
      </c>
      <c r="V157" s="12">
        <f t="shared" si="10"/>
        <v>3</v>
      </c>
      <c r="W157" s="12">
        <f t="shared" si="10"/>
        <v>10</v>
      </c>
      <c r="X157" s="12">
        <f t="shared" si="10"/>
        <v>10</v>
      </c>
      <c r="Z157" s="26" t="str">
        <f t="shared" si="12"/>
        <v>Grapes</v>
      </c>
      <c r="AA157" s="26" t="str">
        <f t="shared" si="12"/>
        <v>Peaches</v>
      </c>
      <c r="AB157" s="26" t="str">
        <f t="shared" si="12"/>
        <v>Peaches</v>
      </c>
      <c r="AC157" s="26" t="str">
        <f t="shared" si="12"/>
        <v>Heart</v>
      </c>
      <c r="AD157" s="26" t="str">
        <f t="shared" si="12"/>
        <v>Grapes</v>
      </c>
      <c r="AE157" s="26" t="str">
        <f t="shared" si="12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11"/>
        <v>10</v>
      </c>
      <c r="T158" s="12">
        <f t="shared" si="11"/>
        <v>11</v>
      </c>
      <c r="U158" s="12">
        <f t="shared" si="11"/>
        <v>8</v>
      </c>
      <c r="V158" s="12">
        <f t="shared" si="10"/>
        <v>10</v>
      </c>
      <c r="W158" s="12">
        <f t="shared" si="10"/>
        <v>9</v>
      </c>
      <c r="X158" s="12">
        <f t="shared" si="10"/>
        <v>9</v>
      </c>
      <c r="Z158" s="26" t="str">
        <f t="shared" si="12"/>
        <v>Grapes</v>
      </c>
      <c r="AA158" s="26" t="str">
        <f t="shared" si="12"/>
        <v>Bananas</v>
      </c>
      <c r="AB158" s="26" t="str">
        <f t="shared" si="12"/>
        <v>Peaches</v>
      </c>
      <c r="AC158" s="26" t="str">
        <f t="shared" si="12"/>
        <v>Grapes</v>
      </c>
      <c r="AD158" s="26" t="str">
        <f t="shared" si="12"/>
        <v>Watermelon</v>
      </c>
      <c r="AE158" s="26" t="str">
        <f t="shared" si="12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11"/>
        <v>7</v>
      </c>
      <c r="T159" s="12">
        <f t="shared" si="11"/>
        <v>11</v>
      </c>
      <c r="U159" s="12">
        <f t="shared" si="11"/>
        <v>4</v>
      </c>
      <c r="V159" s="12">
        <f t="shared" si="10"/>
        <v>10</v>
      </c>
      <c r="W159" s="12">
        <f t="shared" si="10"/>
        <v>9</v>
      </c>
      <c r="X159" s="12">
        <f t="shared" si="10"/>
        <v>9</v>
      </c>
      <c r="Z159" s="26" t="str">
        <f t="shared" si="12"/>
        <v>Apples</v>
      </c>
      <c r="AA159" s="26" t="str">
        <f t="shared" si="12"/>
        <v>Bananas</v>
      </c>
      <c r="AB159" s="26" t="str">
        <f t="shared" si="12"/>
        <v>Square</v>
      </c>
      <c r="AC159" s="26" t="str">
        <f t="shared" si="12"/>
        <v>Grapes</v>
      </c>
      <c r="AD159" s="26" t="str">
        <f t="shared" si="12"/>
        <v>Watermelon</v>
      </c>
      <c r="AE159" s="26" t="str">
        <f t="shared" si="12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11"/>
        <v>7</v>
      </c>
      <c r="T160" s="12">
        <f t="shared" si="11"/>
        <v>9</v>
      </c>
      <c r="U160" s="12">
        <f t="shared" si="11"/>
        <v>4</v>
      </c>
      <c r="V160" s="12">
        <f t="shared" si="10"/>
        <v>5</v>
      </c>
      <c r="W160" s="12">
        <f t="shared" si="10"/>
        <v>5</v>
      </c>
      <c r="X160" s="12">
        <f t="shared" si="10"/>
        <v>8</v>
      </c>
      <c r="Z160" s="26" t="str">
        <f t="shared" si="12"/>
        <v>Apples</v>
      </c>
      <c r="AA160" s="26" t="str">
        <f t="shared" si="12"/>
        <v>Watermelon</v>
      </c>
      <c r="AB160" s="26" t="str">
        <f t="shared" si="12"/>
        <v>Square</v>
      </c>
      <c r="AC160" s="26" t="str">
        <f t="shared" si="12"/>
        <v>pentagon</v>
      </c>
      <c r="AD160" s="26" t="str">
        <f t="shared" si="12"/>
        <v>pentagon</v>
      </c>
      <c r="AE160" s="26" t="str">
        <f t="shared" si="12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11"/>
        <v>11</v>
      </c>
      <c r="T161" s="12">
        <f t="shared" si="11"/>
        <v>9</v>
      </c>
      <c r="U161" s="12">
        <f t="shared" si="11"/>
        <v>8</v>
      </c>
      <c r="V161" s="12">
        <f t="shared" si="10"/>
        <v>5</v>
      </c>
      <c r="W161" s="12">
        <f t="shared" si="10"/>
        <v>5</v>
      </c>
      <c r="X161" s="12">
        <f t="shared" si="10"/>
        <v>8</v>
      </c>
      <c r="Z161" s="26" t="str">
        <f t="shared" si="12"/>
        <v>Bananas</v>
      </c>
      <c r="AA161" s="26" t="str">
        <f t="shared" si="12"/>
        <v>Watermelon</v>
      </c>
      <c r="AB161" s="26" t="str">
        <f t="shared" si="12"/>
        <v>Peaches</v>
      </c>
      <c r="AC161" s="26" t="str">
        <f t="shared" si="12"/>
        <v>pentagon</v>
      </c>
      <c r="AD161" s="26" t="str">
        <f t="shared" si="12"/>
        <v>pentagon</v>
      </c>
      <c r="AE161" s="26" t="str">
        <f t="shared" si="12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1"/>
        <v>11</v>
      </c>
      <c r="T162" s="12">
        <f t="shared" si="11"/>
        <v>11</v>
      </c>
      <c r="U162" s="12">
        <f t="shared" si="11"/>
        <v>8</v>
      </c>
      <c r="V162" s="12">
        <f t="shared" si="10"/>
        <v>7</v>
      </c>
      <c r="W162" s="12">
        <f t="shared" si="10"/>
        <v>6</v>
      </c>
      <c r="X162" s="12">
        <f t="shared" si="10"/>
        <v>9</v>
      </c>
      <c r="Z162" s="26" t="str">
        <f t="shared" si="12"/>
        <v>Bananas</v>
      </c>
      <c r="AA162" s="26" t="str">
        <f t="shared" si="12"/>
        <v>Bananas</v>
      </c>
      <c r="AB162" s="26" t="str">
        <f t="shared" si="12"/>
        <v>Peaches</v>
      </c>
      <c r="AC162" s="26" t="str">
        <f t="shared" si="12"/>
        <v>Apples</v>
      </c>
      <c r="AD162" s="26" t="str">
        <f t="shared" si="12"/>
        <v>Rectangle</v>
      </c>
      <c r="AE162" s="26" t="str">
        <f t="shared" si="12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11"/>
        <v>8</v>
      </c>
      <c r="T163" s="12">
        <f t="shared" si="11"/>
        <v>11</v>
      </c>
      <c r="U163" s="12">
        <f t="shared" si="11"/>
        <v>10</v>
      </c>
      <c r="V163" s="12">
        <f t="shared" si="10"/>
        <v>7</v>
      </c>
      <c r="W163" s="12">
        <f t="shared" si="10"/>
        <v>6</v>
      </c>
      <c r="X163" s="12">
        <f t="shared" si="10"/>
        <v>9</v>
      </c>
      <c r="Z163" s="26" t="str">
        <f t="shared" si="12"/>
        <v>Peaches</v>
      </c>
      <c r="AA163" s="26" t="str">
        <f t="shared" si="12"/>
        <v>Bananas</v>
      </c>
      <c r="AB163" s="26" t="str">
        <f t="shared" si="12"/>
        <v>Grapes</v>
      </c>
      <c r="AC163" s="26" t="str">
        <f t="shared" si="12"/>
        <v>Apples</v>
      </c>
      <c r="AD163" s="26" t="str">
        <f t="shared" si="12"/>
        <v>Rectangle</v>
      </c>
      <c r="AE163" s="26" t="str">
        <f t="shared" si="12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11"/>
        <v>8</v>
      </c>
      <c r="T164" s="12">
        <f t="shared" si="11"/>
        <v>1</v>
      </c>
      <c r="U164" s="12">
        <f t="shared" si="11"/>
        <v>10</v>
      </c>
      <c r="V164" s="12">
        <f t="shared" si="10"/>
        <v>3</v>
      </c>
      <c r="W164" s="12">
        <f t="shared" si="10"/>
        <v>10</v>
      </c>
      <c r="X164" s="12">
        <f t="shared" si="10"/>
        <v>6</v>
      </c>
      <c r="Z164" s="26" t="str">
        <f t="shared" ref="Z164:AE195" si="13">VLOOKUP(L164,$A$4:$I$15,2,FALSE)</f>
        <v>Peaches</v>
      </c>
      <c r="AA164" s="26" t="str">
        <f t="shared" si="13"/>
        <v>Scatter</v>
      </c>
      <c r="AB164" s="26" t="str">
        <f t="shared" si="13"/>
        <v>Grapes</v>
      </c>
      <c r="AC164" s="26" t="str">
        <f t="shared" si="13"/>
        <v>Heart</v>
      </c>
      <c r="AD164" s="26" t="str">
        <f t="shared" si="13"/>
        <v>Grapes</v>
      </c>
      <c r="AE164" s="26" t="str">
        <f t="shared" si="13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1"/>
        <v>10</v>
      </c>
      <c r="T165" s="12">
        <f t="shared" si="11"/>
        <v>6</v>
      </c>
      <c r="U165" s="12">
        <f t="shared" si="11"/>
        <v>1</v>
      </c>
      <c r="V165" s="12">
        <f t="shared" si="10"/>
        <v>3</v>
      </c>
      <c r="W165" s="12">
        <f t="shared" si="10"/>
        <v>10</v>
      </c>
      <c r="X165" s="12">
        <f t="shared" si="10"/>
        <v>6</v>
      </c>
      <c r="Z165" s="26" t="str">
        <f t="shared" si="13"/>
        <v>Grapes</v>
      </c>
      <c r="AA165" s="26" t="str">
        <f t="shared" si="13"/>
        <v>Rectangle</v>
      </c>
      <c r="AB165" s="26" t="str">
        <f t="shared" si="13"/>
        <v>Scatter</v>
      </c>
      <c r="AC165" s="26" t="str">
        <f t="shared" si="13"/>
        <v>Heart</v>
      </c>
      <c r="AD165" s="26" t="str">
        <f t="shared" si="13"/>
        <v>Grapes</v>
      </c>
      <c r="AE165" s="26" t="str">
        <f t="shared" si="13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11"/>
        <v>10</v>
      </c>
      <c r="T166" s="12">
        <f t="shared" si="11"/>
        <v>6</v>
      </c>
      <c r="U166" s="12">
        <f t="shared" si="11"/>
        <v>4</v>
      </c>
      <c r="V166" s="12">
        <f t="shared" si="11"/>
        <v>5</v>
      </c>
      <c r="W166" s="12">
        <f t="shared" si="11"/>
        <v>11</v>
      </c>
      <c r="X166" s="12">
        <f t="shared" si="11"/>
        <v>10</v>
      </c>
      <c r="Z166" s="26" t="str">
        <f t="shared" si="13"/>
        <v>Grapes</v>
      </c>
      <c r="AA166" s="26" t="str">
        <f t="shared" si="13"/>
        <v>Rectangle</v>
      </c>
      <c r="AB166" s="26" t="str">
        <f t="shared" si="13"/>
        <v>Square</v>
      </c>
      <c r="AC166" s="26" t="str">
        <f t="shared" si="13"/>
        <v>pentagon</v>
      </c>
      <c r="AD166" s="26" t="str">
        <f t="shared" si="13"/>
        <v>Bananas</v>
      </c>
      <c r="AE166" s="26" t="str">
        <f t="shared" si="13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ref="S167:X197" si="14">VLOOKUP(L167,$A$4:$I$15,9,FALSE)</f>
        <v>9</v>
      </c>
      <c r="T167" s="12">
        <f t="shared" si="14"/>
        <v>10</v>
      </c>
      <c r="U167" s="12">
        <f t="shared" si="14"/>
        <v>4</v>
      </c>
      <c r="V167" s="12">
        <f t="shared" si="14"/>
        <v>5</v>
      </c>
      <c r="W167" s="12">
        <f t="shared" si="14"/>
        <v>11</v>
      </c>
      <c r="X167" s="12">
        <f t="shared" si="14"/>
        <v>10</v>
      </c>
      <c r="Z167" s="26" t="str">
        <f t="shared" si="13"/>
        <v>Watermelon</v>
      </c>
      <c r="AA167" s="26" t="str">
        <f t="shared" si="13"/>
        <v>Grapes</v>
      </c>
      <c r="AB167" s="26" t="str">
        <f t="shared" si="13"/>
        <v>Square</v>
      </c>
      <c r="AC167" s="26" t="str">
        <f t="shared" si="13"/>
        <v>pentagon</v>
      </c>
      <c r="AD167" s="26" t="str">
        <f t="shared" si="13"/>
        <v>Bananas</v>
      </c>
      <c r="AE167" s="26" t="str">
        <f t="shared" si="13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si="14"/>
        <v>9</v>
      </c>
      <c r="T168" s="12">
        <f t="shared" si="14"/>
        <v>10</v>
      </c>
      <c r="U168" s="12">
        <f t="shared" si="14"/>
        <v>9</v>
      </c>
      <c r="V168" s="12">
        <f t="shared" si="14"/>
        <v>7</v>
      </c>
      <c r="W168" s="12">
        <f t="shared" si="14"/>
        <v>8</v>
      </c>
      <c r="X168" s="12">
        <f t="shared" si="14"/>
        <v>7</v>
      </c>
      <c r="Z168" s="26" t="str">
        <f t="shared" si="13"/>
        <v>Watermelon</v>
      </c>
      <c r="AA168" s="26" t="str">
        <f t="shared" si="13"/>
        <v>Grapes</v>
      </c>
      <c r="AB168" s="26" t="str">
        <f t="shared" si="13"/>
        <v>Watermelon</v>
      </c>
      <c r="AC168" s="26" t="str">
        <f t="shared" si="13"/>
        <v>Apples</v>
      </c>
      <c r="AD168" s="26" t="str">
        <f t="shared" si="13"/>
        <v>Peaches</v>
      </c>
      <c r="AE168" s="26" t="str">
        <f t="shared" si="13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14"/>
        <v>4</v>
      </c>
      <c r="T169" s="12">
        <f t="shared" si="14"/>
        <v>6</v>
      </c>
      <c r="U169" s="12">
        <f t="shared" si="14"/>
        <v>9</v>
      </c>
      <c r="V169" s="12">
        <f t="shared" si="14"/>
        <v>7</v>
      </c>
      <c r="W169" s="12">
        <f t="shared" si="14"/>
        <v>8</v>
      </c>
      <c r="X169" s="12">
        <f t="shared" si="14"/>
        <v>7</v>
      </c>
      <c r="Z169" s="26" t="str">
        <f t="shared" si="13"/>
        <v>Square</v>
      </c>
      <c r="AA169" s="26" t="str">
        <f t="shared" si="13"/>
        <v>Rectangle</v>
      </c>
      <c r="AB169" s="26" t="str">
        <f t="shared" si="13"/>
        <v>Watermelon</v>
      </c>
      <c r="AC169" s="26" t="str">
        <f t="shared" si="13"/>
        <v>Apples</v>
      </c>
      <c r="AD169" s="26" t="str">
        <f t="shared" si="13"/>
        <v>Peaches</v>
      </c>
      <c r="AE169" s="26" t="str">
        <f t="shared" si="13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14"/>
        <v>4</v>
      </c>
      <c r="T170" s="12">
        <f t="shared" si="14"/>
        <v>6</v>
      </c>
      <c r="U170" s="12">
        <f t="shared" si="14"/>
        <v>7</v>
      </c>
      <c r="V170" s="12">
        <f t="shared" si="14"/>
        <v>10</v>
      </c>
      <c r="W170" s="12">
        <f t="shared" si="14"/>
        <v>9</v>
      </c>
      <c r="X170" s="12">
        <f t="shared" si="14"/>
        <v>6</v>
      </c>
      <c r="Z170" s="26" t="str">
        <f t="shared" si="13"/>
        <v>Square</v>
      </c>
      <c r="AA170" s="26" t="str">
        <f t="shared" si="13"/>
        <v>Rectangle</v>
      </c>
      <c r="AB170" s="26" t="str">
        <f t="shared" si="13"/>
        <v>Apples</v>
      </c>
      <c r="AC170" s="26" t="str">
        <f t="shared" si="13"/>
        <v>Grapes</v>
      </c>
      <c r="AD170" s="26" t="str">
        <f t="shared" si="13"/>
        <v>Watermelon</v>
      </c>
      <c r="AE170" s="26" t="str">
        <f t="shared" si="13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14"/>
        <v>9</v>
      </c>
      <c r="T171" s="12">
        <f t="shared" si="14"/>
        <v>11</v>
      </c>
      <c r="U171" s="12">
        <f t="shared" si="14"/>
        <v>7</v>
      </c>
      <c r="V171" s="12">
        <f t="shared" si="14"/>
        <v>10</v>
      </c>
      <c r="W171" s="12">
        <f t="shared" si="14"/>
        <v>9</v>
      </c>
      <c r="X171" s="12">
        <f t="shared" si="14"/>
        <v>6</v>
      </c>
      <c r="Z171" s="26" t="str">
        <f t="shared" si="13"/>
        <v>Watermelon</v>
      </c>
      <c r="AA171" s="26" t="str">
        <f t="shared" si="13"/>
        <v>Bananas</v>
      </c>
      <c r="AB171" s="26" t="str">
        <f t="shared" si="13"/>
        <v>Apples</v>
      </c>
      <c r="AC171" s="26" t="str">
        <f t="shared" si="13"/>
        <v>Grapes</v>
      </c>
      <c r="AD171" s="26" t="str">
        <f t="shared" si="13"/>
        <v>Watermelon</v>
      </c>
      <c r="AE171" s="26" t="str">
        <f t="shared" si="13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14"/>
        <v>9</v>
      </c>
      <c r="T172" s="12">
        <f t="shared" si="14"/>
        <v>11</v>
      </c>
      <c r="U172" s="12">
        <f t="shared" si="14"/>
        <v>9</v>
      </c>
      <c r="V172" s="12">
        <f t="shared" si="14"/>
        <v>5</v>
      </c>
      <c r="W172" s="12">
        <f t="shared" si="14"/>
        <v>10</v>
      </c>
      <c r="X172" s="12">
        <f t="shared" si="14"/>
        <v>11</v>
      </c>
      <c r="Z172" s="26" t="str">
        <f t="shared" si="13"/>
        <v>Watermelon</v>
      </c>
      <c r="AA172" s="26" t="str">
        <f t="shared" si="13"/>
        <v>Bananas</v>
      </c>
      <c r="AB172" s="26" t="str">
        <f t="shared" si="13"/>
        <v>Watermelon</v>
      </c>
      <c r="AC172" s="26" t="str">
        <f t="shared" si="13"/>
        <v>pentagon</v>
      </c>
      <c r="AD172" s="26" t="str">
        <f t="shared" si="13"/>
        <v>Grapes</v>
      </c>
      <c r="AE172" s="26" t="str">
        <f t="shared" si="13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14"/>
        <v>11</v>
      </c>
      <c r="T173" s="12">
        <f t="shared" si="14"/>
        <v>9</v>
      </c>
      <c r="U173" s="12">
        <f t="shared" si="14"/>
        <v>9</v>
      </c>
      <c r="V173" s="12">
        <f t="shared" si="14"/>
        <v>5</v>
      </c>
      <c r="W173" s="12">
        <f t="shared" si="14"/>
        <v>10</v>
      </c>
      <c r="X173" s="12">
        <f t="shared" si="14"/>
        <v>11</v>
      </c>
      <c r="Z173" s="26" t="str">
        <f t="shared" si="13"/>
        <v>Bananas</v>
      </c>
      <c r="AA173" s="26" t="str">
        <f t="shared" si="13"/>
        <v>Watermelon</v>
      </c>
      <c r="AB173" s="26" t="str">
        <f t="shared" si="13"/>
        <v>Watermelon</v>
      </c>
      <c r="AC173" s="26" t="str">
        <f t="shared" si="13"/>
        <v>pentagon</v>
      </c>
      <c r="AD173" s="26" t="str">
        <f t="shared" si="13"/>
        <v>Grapes</v>
      </c>
      <c r="AE173" s="26" t="str">
        <f t="shared" si="13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14"/>
        <v>11</v>
      </c>
      <c r="T174" s="12">
        <f t="shared" si="14"/>
        <v>9</v>
      </c>
      <c r="U174" s="12">
        <f t="shared" si="14"/>
        <v>4</v>
      </c>
      <c r="V174" s="12">
        <f t="shared" si="14"/>
        <v>10</v>
      </c>
      <c r="W174" s="12">
        <f t="shared" si="14"/>
        <v>9</v>
      </c>
      <c r="X174" s="12">
        <f t="shared" si="14"/>
        <v>4</v>
      </c>
      <c r="Z174" s="26" t="str">
        <f t="shared" si="13"/>
        <v>Bananas</v>
      </c>
      <c r="AA174" s="26" t="str">
        <f t="shared" si="13"/>
        <v>Watermelon</v>
      </c>
      <c r="AB174" s="26" t="str">
        <f t="shared" si="13"/>
        <v>Square</v>
      </c>
      <c r="AC174" s="26" t="str">
        <f t="shared" si="13"/>
        <v>Grapes</v>
      </c>
      <c r="AD174" s="26" t="str">
        <f t="shared" si="13"/>
        <v>Watermelon</v>
      </c>
      <c r="AE174" s="26" t="str">
        <f t="shared" si="13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4"/>
        <v>5</v>
      </c>
      <c r="T175" s="12">
        <f t="shared" si="14"/>
        <v>11</v>
      </c>
      <c r="U175" s="12">
        <f t="shared" si="14"/>
        <v>4</v>
      </c>
      <c r="V175" s="12">
        <f t="shared" si="14"/>
        <v>10</v>
      </c>
      <c r="W175" s="12">
        <f t="shared" si="14"/>
        <v>9</v>
      </c>
      <c r="X175" s="12">
        <f t="shared" si="14"/>
        <v>4</v>
      </c>
      <c r="Z175" s="26" t="str">
        <f t="shared" si="13"/>
        <v>pentagon</v>
      </c>
      <c r="AA175" s="26" t="str">
        <f t="shared" si="13"/>
        <v>Bananas</v>
      </c>
      <c r="AB175" s="26" t="str">
        <f t="shared" si="13"/>
        <v>Square</v>
      </c>
      <c r="AC175" s="26" t="str">
        <f t="shared" si="13"/>
        <v>Grapes</v>
      </c>
      <c r="AD175" s="26" t="str">
        <f t="shared" si="13"/>
        <v>Watermelon</v>
      </c>
      <c r="AE175" s="26" t="str">
        <f t="shared" si="1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14"/>
        <v>5</v>
      </c>
      <c r="T176" s="12">
        <f t="shared" si="14"/>
        <v>11</v>
      </c>
      <c r="U176" s="12">
        <f t="shared" si="14"/>
        <v>9</v>
      </c>
      <c r="V176" s="12">
        <f t="shared" si="14"/>
        <v>11</v>
      </c>
      <c r="W176" s="12">
        <f t="shared" si="14"/>
        <v>7</v>
      </c>
      <c r="X176" s="12">
        <f t="shared" si="14"/>
        <v>9</v>
      </c>
      <c r="Z176" s="26" t="str">
        <f t="shared" si="13"/>
        <v>pentagon</v>
      </c>
      <c r="AA176" s="26" t="str">
        <f t="shared" si="13"/>
        <v>Bananas</v>
      </c>
      <c r="AB176" s="26" t="str">
        <f t="shared" si="13"/>
        <v>Watermelon</v>
      </c>
      <c r="AC176" s="26" t="str">
        <f t="shared" si="13"/>
        <v>Bananas</v>
      </c>
      <c r="AD176" s="26" t="str">
        <f t="shared" si="13"/>
        <v>Apples</v>
      </c>
      <c r="AE176" s="26" t="str">
        <f t="shared" si="13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14"/>
        <v>1</v>
      </c>
      <c r="T177" s="12">
        <f t="shared" si="14"/>
        <v>3</v>
      </c>
      <c r="U177" s="12">
        <f t="shared" si="14"/>
        <v>9</v>
      </c>
      <c r="V177" s="12">
        <f t="shared" si="14"/>
        <v>11</v>
      </c>
      <c r="W177" s="12">
        <f t="shared" si="14"/>
        <v>7</v>
      </c>
      <c r="X177" s="12">
        <f t="shared" si="14"/>
        <v>9</v>
      </c>
      <c r="Z177" s="26" t="str">
        <f t="shared" si="13"/>
        <v>Scatter</v>
      </c>
      <c r="AA177" s="26" t="str">
        <f t="shared" si="13"/>
        <v>Heart</v>
      </c>
      <c r="AB177" s="26" t="str">
        <f t="shared" si="13"/>
        <v>Watermelon</v>
      </c>
      <c r="AC177" s="26" t="str">
        <f t="shared" si="13"/>
        <v>Bananas</v>
      </c>
      <c r="AD177" s="26" t="str">
        <f t="shared" si="13"/>
        <v>Apples</v>
      </c>
      <c r="AE177" s="26" t="str">
        <f t="shared" si="1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14"/>
        <v>11</v>
      </c>
      <c r="T178" s="12">
        <f t="shared" si="14"/>
        <v>3</v>
      </c>
      <c r="U178" s="12">
        <f t="shared" si="14"/>
        <v>7</v>
      </c>
      <c r="V178" s="12">
        <f t="shared" si="14"/>
        <v>8</v>
      </c>
      <c r="W178" s="12">
        <f t="shared" si="14"/>
        <v>10</v>
      </c>
      <c r="X178" s="12">
        <f t="shared" si="14"/>
        <v>7</v>
      </c>
      <c r="Z178" s="26" t="str">
        <f t="shared" si="13"/>
        <v>Bananas</v>
      </c>
      <c r="AA178" s="26" t="str">
        <f t="shared" si="13"/>
        <v>Heart</v>
      </c>
      <c r="AB178" s="26" t="str">
        <f t="shared" si="13"/>
        <v>Apples</v>
      </c>
      <c r="AC178" s="26" t="str">
        <f t="shared" si="13"/>
        <v>Peaches</v>
      </c>
      <c r="AD178" s="26" t="str">
        <f t="shared" si="13"/>
        <v>Grapes</v>
      </c>
      <c r="AE178" s="26" t="str">
        <f t="shared" si="13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14"/>
        <v>11</v>
      </c>
      <c r="T179" s="12">
        <f t="shared" si="14"/>
        <v>8</v>
      </c>
      <c r="U179" s="12">
        <f t="shared" si="14"/>
        <v>7</v>
      </c>
      <c r="V179" s="12">
        <f t="shared" si="14"/>
        <v>8</v>
      </c>
      <c r="W179" s="12">
        <f t="shared" si="14"/>
        <v>10</v>
      </c>
      <c r="X179" s="12">
        <f t="shared" si="14"/>
        <v>7</v>
      </c>
      <c r="Z179" s="26" t="str">
        <f t="shared" si="13"/>
        <v>Bananas</v>
      </c>
      <c r="AA179" s="26" t="str">
        <f t="shared" si="13"/>
        <v>Peaches</v>
      </c>
      <c r="AB179" s="26" t="str">
        <f t="shared" si="13"/>
        <v>Apples</v>
      </c>
      <c r="AC179" s="26" t="str">
        <f t="shared" si="13"/>
        <v>Peaches</v>
      </c>
      <c r="AD179" s="26" t="str">
        <f t="shared" si="13"/>
        <v>Grapes</v>
      </c>
      <c r="AE179" s="26" t="str">
        <f t="shared" si="13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14"/>
        <v>9</v>
      </c>
      <c r="T180" s="12">
        <f t="shared" si="14"/>
        <v>8</v>
      </c>
      <c r="U180" s="12">
        <f t="shared" si="14"/>
        <v>10</v>
      </c>
      <c r="V180" s="12">
        <f t="shared" si="14"/>
        <v>6</v>
      </c>
      <c r="W180" s="12">
        <f t="shared" si="14"/>
        <v>4</v>
      </c>
      <c r="X180" s="12">
        <f t="shared" si="14"/>
        <v>11</v>
      </c>
      <c r="Z180" s="26" t="str">
        <f t="shared" si="13"/>
        <v>Watermelon</v>
      </c>
      <c r="AA180" s="26" t="str">
        <f t="shared" si="13"/>
        <v>Peaches</v>
      </c>
      <c r="AB180" s="26" t="str">
        <f t="shared" si="13"/>
        <v>Grapes</v>
      </c>
      <c r="AC180" s="26" t="str">
        <f t="shared" si="13"/>
        <v>Rectangle</v>
      </c>
      <c r="AD180" s="26" t="str">
        <f t="shared" si="13"/>
        <v>Square</v>
      </c>
      <c r="AE180" s="26" t="str">
        <f t="shared" si="13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14"/>
        <v>9</v>
      </c>
      <c r="T181" s="12">
        <f t="shared" si="14"/>
        <v>11</v>
      </c>
      <c r="U181" s="12">
        <f t="shared" si="14"/>
        <v>10</v>
      </c>
      <c r="V181" s="12">
        <f t="shared" si="14"/>
        <v>6</v>
      </c>
      <c r="W181" s="12">
        <f t="shared" si="14"/>
        <v>4</v>
      </c>
      <c r="X181" s="12">
        <f t="shared" si="14"/>
        <v>11</v>
      </c>
      <c r="Z181" s="26" t="str">
        <f t="shared" si="13"/>
        <v>Watermelon</v>
      </c>
      <c r="AA181" s="26" t="str">
        <f t="shared" si="13"/>
        <v>Bananas</v>
      </c>
      <c r="AB181" s="26" t="str">
        <f t="shared" si="13"/>
        <v>Grapes</v>
      </c>
      <c r="AC181" s="26" t="str">
        <f t="shared" si="13"/>
        <v>Rectangle</v>
      </c>
      <c r="AD181" s="26" t="str">
        <f t="shared" si="13"/>
        <v>Square</v>
      </c>
      <c r="AE181" s="26" t="str">
        <f t="shared" si="13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14"/>
        <v>3</v>
      </c>
      <c r="T182" s="12">
        <f t="shared" si="14"/>
        <v>11</v>
      </c>
      <c r="U182" s="12">
        <f t="shared" si="14"/>
        <v>5</v>
      </c>
      <c r="V182" s="12">
        <f t="shared" si="14"/>
        <v>10</v>
      </c>
      <c r="W182" s="12">
        <f t="shared" si="14"/>
        <v>10</v>
      </c>
      <c r="X182" s="12">
        <f t="shared" si="14"/>
        <v>5</v>
      </c>
      <c r="Z182" s="26" t="str">
        <f t="shared" si="13"/>
        <v>Heart</v>
      </c>
      <c r="AA182" s="26" t="str">
        <f t="shared" si="13"/>
        <v>Bananas</v>
      </c>
      <c r="AB182" s="26" t="str">
        <f t="shared" si="13"/>
        <v>pentagon</v>
      </c>
      <c r="AC182" s="26" t="str">
        <f t="shared" si="13"/>
        <v>Grapes</v>
      </c>
      <c r="AD182" s="26" t="str">
        <f t="shared" si="13"/>
        <v>Grapes</v>
      </c>
      <c r="AE182" s="26" t="str">
        <f t="shared" si="13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14"/>
        <v>3</v>
      </c>
      <c r="T183" s="12">
        <f t="shared" si="14"/>
        <v>7</v>
      </c>
      <c r="U183" s="12">
        <f t="shared" si="14"/>
        <v>5</v>
      </c>
      <c r="V183" s="12">
        <f t="shared" si="14"/>
        <v>10</v>
      </c>
      <c r="W183" s="12">
        <f t="shared" si="14"/>
        <v>10</v>
      </c>
      <c r="X183" s="12">
        <f t="shared" si="14"/>
        <v>5</v>
      </c>
      <c r="Z183" s="26" t="str">
        <f t="shared" si="13"/>
        <v>Heart</v>
      </c>
      <c r="AA183" s="26" t="str">
        <f t="shared" si="13"/>
        <v>Apples</v>
      </c>
      <c r="AB183" s="26" t="str">
        <f t="shared" si="13"/>
        <v>pentagon</v>
      </c>
      <c r="AC183" s="26" t="str">
        <f t="shared" si="13"/>
        <v>Grapes</v>
      </c>
      <c r="AD183" s="26" t="str">
        <f t="shared" si="13"/>
        <v>Grapes</v>
      </c>
      <c r="AE183" s="26" t="str">
        <f t="shared" si="13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14"/>
        <v>7</v>
      </c>
      <c r="T184" s="12">
        <f t="shared" si="14"/>
        <v>7</v>
      </c>
      <c r="U184" s="12">
        <f t="shared" si="14"/>
        <v>7</v>
      </c>
      <c r="V184" s="12">
        <f t="shared" si="14"/>
        <v>11</v>
      </c>
      <c r="W184" s="12">
        <f t="shared" si="14"/>
        <v>11</v>
      </c>
      <c r="X184" s="12">
        <f t="shared" si="14"/>
        <v>8</v>
      </c>
      <c r="Z184" s="26" t="str">
        <f t="shared" si="13"/>
        <v>Apples</v>
      </c>
      <c r="AA184" s="26" t="str">
        <f t="shared" si="13"/>
        <v>Apples</v>
      </c>
      <c r="AB184" s="26" t="str">
        <f t="shared" si="13"/>
        <v>Apples</v>
      </c>
      <c r="AC184" s="26" t="str">
        <f t="shared" si="13"/>
        <v>Bananas</v>
      </c>
      <c r="AD184" s="26" t="str">
        <f t="shared" si="13"/>
        <v>Bananas</v>
      </c>
      <c r="AE184" s="26" t="str">
        <f t="shared" si="13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14"/>
        <v>7</v>
      </c>
      <c r="T185" s="12">
        <f t="shared" si="14"/>
        <v>4</v>
      </c>
      <c r="U185" s="12">
        <f t="shared" si="14"/>
        <v>7</v>
      </c>
      <c r="V185" s="12">
        <f t="shared" si="14"/>
        <v>11</v>
      </c>
      <c r="W185" s="12">
        <f t="shared" si="14"/>
        <v>11</v>
      </c>
      <c r="X185" s="12">
        <f t="shared" si="14"/>
        <v>8</v>
      </c>
      <c r="Z185" s="26" t="str">
        <f t="shared" si="13"/>
        <v>Apples</v>
      </c>
      <c r="AA185" s="26" t="str">
        <f t="shared" si="13"/>
        <v>Square</v>
      </c>
      <c r="AB185" s="26" t="str">
        <f t="shared" si="13"/>
        <v>Apples</v>
      </c>
      <c r="AC185" s="26" t="str">
        <f t="shared" si="13"/>
        <v>Bananas</v>
      </c>
      <c r="AD185" s="26" t="str">
        <f t="shared" si="13"/>
        <v>Bananas</v>
      </c>
      <c r="AE185" s="26" t="str">
        <f t="shared" si="13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14"/>
        <v>3</v>
      </c>
      <c r="T186" s="12">
        <f t="shared" si="14"/>
        <v>4</v>
      </c>
      <c r="U186" s="12">
        <f t="shared" si="14"/>
        <v>10</v>
      </c>
      <c r="V186" s="12">
        <f t="shared" si="14"/>
        <v>7</v>
      </c>
      <c r="W186" s="12">
        <f t="shared" si="14"/>
        <v>9</v>
      </c>
      <c r="X186" s="12">
        <f t="shared" si="14"/>
        <v>9</v>
      </c>
      <c r="Z186" s="26" t="str">
        <f t="shared" si="13"/>
        <v>Heart</v>
      </c>
      <c r="AA186" s="26" t="str">
        <f t="shared" si="13"/>
        <v>Square</v>
      </c>
      <c r="AB186" s="26" t="str">
        <f t="shared" si="13"/>
        <v>Grapes</v>
      </c>
      <c r="AC186" s="26" t="str">
        <f t="shared" si="13"/>
        <v>Apples</v>
      </c>
      <c r="AD186" s="26" t="str">
        <f t="shared" si="13"/>
        <v>Watermelon</v>
      </c>
      <c r="AE186" s="26" t="str">
        <f t="shared" si="13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14"/>
        <v>3</v>
      </c>
      <c r="T187" s="12">
        <f t="shared" si="14"/>
        <v>7</v>
      </c>
      <c r="U187" s="12">
        <f t="shared" si="14"/>
        <v>10</v>
      </c>
      <c r="V187" s="12">
        <f t="shared" si="14"/>
        <v>7</v>
      </c>
      <c r="W187" s="12">
        <f t="shared" si="14"/>
        <v>9</v>
      </c>
      <c r="X187" s="12">
        <f t="shared" si="14"/>
        <v>9</v>
      </c>
      <c r="Z187" s="26" t="str">
        <f t="shared" si="13"/>
        <v>Heart</v>
      </c>
      <c r="AA187" s="26" t="str">
        <f t="shared" si="13"/>
        <v>Apples</v>
      </c>
      <c r="AB187" s="26" t="str">
        <f t="shared" si="13"/>
        <v>Grapes</v>
      </c>
      <c r="AC187" s="26" t="str">
        <f t="shared" si="13"/>
        <v>Apples</v>
      </c>
      <c r="AD187" s="26" t="str">
        <f t="shared" si="13"/>
        <v>Watermelon</v>
      </c>
      <c r="AE187" s="26" t="str">
        <f t="shared" si="13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14"/>
        <v>9</v>
      </c>
      <c r="T188" s="12">
        <f t="shared" si="14"/>
        <v>7</v>
      </c>
      <c r="U188" s="12">
        <f t="shared" si="14"/>
        <v>4</v>
      </c>
      <c r="V188" s="12">
        <f t="shared" si="14"/>
        <v>10</v>
      </c>
      <c r="W188" s="12">
        <f t="shared" si="14"/>
        <v>11</v>
      </c>
      <c r="X188" s="12">
        <f t="shared" si="14"/>
        <v>6</v>
      </c>
      <c r="Z188" s="26" t="str">
        <f t="shared" si="13"/>
        <v>Watermelon</v>
      </c>
      <c r="AA188" s="26" t="str">
        <f t="shared" si="13"/>
        <v>Apples</v>
      </c>
      <c r="AB188" s="26" t="str">
        <f t="shared" si="13"/>
        <v>Square</v>
      </c>
      <c r="AC188" s="26" t="str">
        <f t="shared" si="13"/>
        <v>Grapes</v>
      </c>
      <c r="AD188" s="26" t="str">
        <f t="shared" si="13"/>
        <v>Bananas</v>
      </c>
      <c r="AE188" s="26" t="str">
        <f t="shared" si="13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14"/>
        <v>9</v>
      </c>
      <c r="T189" s="12">
        <f t="shared" si="14"/>
        <v>3</v>
      </c>
      <c r="U189" s="12">
        <f t="shared" si="14"/>
        <v>4</v>
      </c>
      <c r="V189" s="12">
        <f t="shared" si="14"/>
        <v>10</v>
      </c>
      <c r="W189" s="12">
        <f t="shared" si="14"/>
        <v>11</v>
      </c>
      <c r="X189" s="12">
        <f t="shared" si="14"/>
        <v>6</v>
      </c>
      <c r="Z189" s="26" t="str">
        <f t="shared" si="13"/>
        <v>Watermelon</v>
      </c>
      <c r="AA189" s="26" t="str">
        <f t="shared" si="13"/>
        <v>Heart</v>
      </c>
      <c r="AB189" s="26" t="str">
        <f t="shared" si="13"/>
        <v>Square</v>
      </c>
      <c r="AC189" s="26" t="str">
        <f t="shared" si="13"/>
        <v>Grapes</v>
      </c>
      <c r="AD189" s="26" t="str">
        <f t="shared" si="13"/>
        <v>Bananas</v>
      </c>
      <c r="AE189" s="26" t="str">
        <f t="shared" si="13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si="14"/>
        <v>10</v>
      </c>
      <c r="T190" s="12">
        <f t="shared" si="14"/>
        <v>3</v>
      </c>
      <c r="U190" s="12">
        <f t="shared" si="14"/>
        <v>10</v>
      </c>
      <c r="V190" s="12">
        <f t="shared" si="14"/>
        <v>7</v>
      </c>
      <c r="W190" s="12">
        <f t="shared" si="14"/>
        <v>9</v>
      </c>
      <c r="X190" s="12">
        <f t="shared" si="14"/>
        <v>4</v>
      </c>
      <c r="Z190" s="26" t="str">
        <f t="shared" si="13"/>
        <v>Grapes</v>
      </c>
      <c r="AA190" s="26" t="str">
        <f t="shared" si="13"/>
        <v>Heart</v>
      </c>
      <c r="AB190" s="26" t="str">
        <f t="shared" si="13"/>
        <v>Grapes</v>
      </c>
      <c r="AC190" s="26" t="str">
        <f t="shared" si="13"/>
        <v>Apples</v>
      </c>
      <c r="AD190" s="26" t="str">
        <f t="shared" si="13"/>
        <v>Watermelon</v>
      </c>
      <c r="AE190" s="26" t="str">
        <f t="shared" si="13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14"/>
        <v>10</v>
      </c>
      <c r="T191" s="12">
        <f t="shared" si="14"/>
        <v>9</v>
      </c>
      <c r="U191" s="12">
        <f t="shared" si="14"/>
        <v>10</v>
      </c>
      <c r="V191" s="12">
        <f t="shared" si="14"/>
        <v>7</v>
      </c>
      <c r="W191" s="12">
        <f t="shared" si="14"/>
        <v>9</v>
      </c>
      <c r="X191" s="12">
        <f t="shared" si="14"/>
        <v>4</v>
      </c>
      <c r="Z191" s="26" t="str">
        <f t="shared" si="13"/>
        <v>Grapes</v>
      </c>
      <c r="AA191" s="26" t="str">
        <f t="shared" si="13"/>
        <v>Watermelon</v>
      </c>
      <c r="AB191" s="26" t="str">
        <f t="shared" si="13"/>
        <v>Grapes</v>
      </c>
      <c r="AC191" s="26" t="str">
        <f t="shared" si="13"/>
        <v>Apples</v>
      </c>
      <c r="AD191" s="26" t="str">
        <f t="shared" si="13"/>
        <v>Watermelon</v>
      </c>
      <c r="AE191" s="26" t="str">
        <f t="shared" si="13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14"/>
        <v>5</v>
      </c>
      <c r="T192" s="12">
        <f t="shared" si="14"/>
        <v>9</v>
      </c>
      <c r="U192" s="12">
        <f t="shared" si="14"/>
        <v>3</v>
      </c>
      <c r="V192" s="12">
        <f t="shared" si="14"/>
        <v>11</v>
      </c>
      <c r="W192" s="12">
        <f t="shared" si="14"/>
        <v>1</v>
      </c>
      <c r="X192" s="12">
        <f t="shared" si="14"/>
        <v>9</v>
      </c>
      <c r="Z192" s="26" t="str">
        <f t="shared" si="13"/>
        <v>pentagon</v>
      </c>
      <c r="AA192" s="26" t="str">
        <f t="shared" si="13"/>
        <v>Watermelon</v>
      </c>
      <c r="AB192" s="26" t="str">
        <f t="shared" si="13"/>
        <v>Heart</v>
      </c>
      <c r="AC192" s="26" t="str">
        <f t="shared" si="13"/>
        <v>Bananas</v>
      </c>
      <c r="AD192" s="26" t="str">
        <f t="shared" si="13"/>
        <v>Scatter</v>
      </c>
      <c r="AE192" s="26" t="str">
        <f t="shared" si="13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14"/>
        <v>5</v>
      </c>
      <c r="T193" s="12">
        <f t="shared" si="14"/>
        <v>1</v>
      </c>
      <c r="U193" s="12">
        <f t="shared" si="14"/>
        <v>3</v>
      </c>
      <c r="V193" s="12">
        <f t="shared" si="14"/>
        <v>11</v>
      </c>
      <c r="W193" s="12">
        <f t="shared" si="14"/>
        <v>8</v>
      </c>
      <c r="X193" s="12">
        <f t="shared" si="14"/>
        <v>9</v>
      </c>
      <c r="Z193" s="26" t="str">
        <f t="shared" si="13"/>
        <v>pentagon</v>
      </c>
      <c r="AA193" s="26" t="str">
        <f t="shared" si="13"/>
        <v>Scatter</v>
      </c>
      <c r="AB193" s="26" t="str">
        <f t="shared" si="13"/>
        <v>Heart</v>
      </c>
      <c r="AC193" s="26" t="str">
        <f t="shared" si="13"/>
        <v>Bananas</v>
      </c>
      <c r="AD193" s="26" t="str">
        <f t="shared" si="13"/>
        <v>Peaches</v>
      </c>
      <c r="AE193" s="26" t="str">
        <f t="shared" si="13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14"/>
        <v>8</v>
      </c>
      <c r="T194" s="12">
        <f t="shared" si="14"/>
        <v>10</v>
      </c>
      <c r="U194" s="12">
        <f t="shared" si="14"/>
        <v>7</v>
      </c>
      <c r="V194" s="12">
        <f t="shared" si="14"/>
        <v>6</v>
      </c>
      <c r="W194" s="12">
        <f t="shared" si="14"/>
        <v>8</v>
      </c>
      <c r="X194" s="12">
        <f t="shared" si="14"/>
        <v>6</v>
      </c>
      <c r="Z194" s="26" t="str">
        <f t="shared" si="13"/>
        <v>Peaches</v>
      </c>
      <c r="AA194" s="26" t="str">
        <f t="shared" si="13"/>
        <v>Grapes</v>
      </c>
      <c r="AB194" s="26" t="str">
        <f t="shared" si="13"/>
        <v>Apples</v>
      </c>
      <c r="AC194" s="26" t="str">
        <f t="shared" si="13"/>
        <v>Rectangle</v>
      </c>
      <c r="AD194" s="26" t="str">
        <f t="shared" si="13"/>
        <v>Peaches</v>
      </c>
      <c r="AE194" s="26" t="str">
        <f t="shared" si="13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14"/>
        <v>8</v>
      </c>
      <c r="T195" s="12">
        <f t="shared" si="14"/>
        <v>10</v>
      </c>
      <c r="U195" s="12">
        <f t="shared" si="14"/>
        <v>7</v>
      </c>
      <c r="V195" s="12">
        <f t="shared" si="14"/>
        <v>6</v>
      </c>
      <c r="W195" s="12">
        <f t="shared" si="14"/>
        <v>9</v>
      </c>
      <c r="X195" s="12">
        <f t="shared" si="14"/>
        <v>6</v>
      </c>
      <c r="Z195" s="26" t="str">
        <f t="shared" si="13"/>
        <v>Peaches</v>
      </c>
      <c r="AA195" s="26" t="str">
        <f t="shared" si="13"/>
        <v>Grapes</v>
      </c>
      <c r="AB195" s="26" t="str">
        <f t="shared" si="13"/>
        <v>Apples</v>
      </c>
      <c r="AC195" s="26" t="str">
        <f t="shared" si="13"/>
        <v>Rectangle</v>
      </c>
      <c r="AD195" s="26" t="str">
        <f t="shared" si="13"/>
        <v>Watermelon</v>
      </c>
      <c r="AE195" s="26" t="str">
        <f t="shared" si="13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14"/>
        <v>7</v>
      </c>
      <c r="T196" s="12">
        <f t="shared" si="14"/>
        <v>11</v>
      </c>
      <c r="U196" s="12">
        <f t="shared" si="14"/>
        <v>6</v>
      </c>
      <c r="V196" s="12">
        <f t="shared" si="14"/>
        <v>10</v>
      </c>
      <c r="W196" s="12">
        <f t="shared" si="14"/>
        <v>9</v>
      </c>
      <c r="X196" s="12">
        <f t="shared" si="14"/>
        <v>8</v>
      </c>
      <c r="Z196" s="26" t="str">
        <f t="shared" ref="Z196:AE203" si="15">VLOOKUP(L196,$A$4:$I$15,2,FALSE)</f>
        <v>Apples</v>
      </c>
      <c r="AA196" s="26" t="str">
        <f t="shared" si="15"/>
        <v>Bananas</v>
      </c>
      <c r="AB196" s="26" t="str">
        <f t="shared" si="15"/>
        <v>Rectangle</v>
      </c>
      <c r="AC196" s="26" t="str">
        <f t="shared" si="15"/>
        <v>Grapes</v>
      </c>
      <c r="AD196" s="26" t="str">
        <f t="shared" si="15"/>
        <v>Watermelon</v>
      </c>
      <c r="AE196" s="26" t="str">
        <f t="shared" si="15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14"/>
        <v>7</v>
      </c>
      <c r="T197" s="12">
        <f t="shared" si="14"/>
        <v>11</v>
      </c>
      <c r="U197" s="12">
        <f t="shared" si="14"/>
        <v>6</v>
      </c>
      <c r="V197" s="12">
        <f t="shared" si="14"/>
        <v>10</v>
      </c>
      <c r="W197" s="12">
        <f t="shared" si="14"/>
        <v>11</v>
      </c>
      <c r="X197" s="12">
        <f t="shared" si="14"/>
        <v>8</v>
      </c>
      <c r="Z197" s="26" t="str">
        <f t="shared" si="15"/>
        <v>Apples</v>
      </c>
      <c r="AA197" s="26" t="str">
        <f t="shared" si="15"/>
        <v>Bananas</v>
      </c>
      <c r="AB197" s="26" t="str">
        <f t="shared" si="15"/>
        <v>Rectangle</v>
      </c>
      <c r="AC197" s="26" t="str">
        <f t="shared" si="15"/>
        <v>Grapes</v>
      </c>
      <c r="AD197" s="26" t="str">
        <f t="shared" si="15"/>
        <v>Bananas</v>
      </c>
      <c r="AE197" s="26" t="str">
        <f t="shared" si="15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X203" si="16">VLOOKUP(L198,$A$4:$I$15,9,FALSE)</f>
        <v>10</v>
      </c>
      <c r="T198" s="12">
        <f t="shared" si="16"/>
        <v>4</v>
      </c>
      <c r="U198" s="12">
        <f t="shared" si="16"/>
        <v>4</v>
      </c>
      <c r="V198" s="12">
        <f t="shared" si="16"/>
        <v>11</v>
      </c>
      <c r="W198" s="12">
        <f t="shared" si="16"/>
        <v>11</v>
      </c>
      <c r="X198" s="12">
        <f t="shared" si="16"/>
        <v>6</v>
      </c>
      <c r="Z198" s="26" t="str">
        <f t="shared" si="15"/>
        <v>Grapes</v>
      </c>
      <c r="AA198" s="26" t="str">
        <f t="shared" si="15"/>
        <v>Square</v>
      </c>
      <c r="AB198" s="26" t="str">
        <f t="shared" si="15"/>
        <v>Square</v>
      </c>
      <c r="AC198" s="26" t="str">
        <f t="shared" si="15"/>
        <v>Bananas</v>
      </c>
      <c r="AD198" s="26" t="str">
        <f t="shared" si="15"/>
        <v>Bananas</v>
      </c>
      <c r="AE198" s="26" t="str">
        <f t="shared" si="15"/>
        <v>Rectangle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16"/>
        <v>10</v>
      </c>
      <c r="T199" s="12">
        <f t="shared" si="16"/>
        <v>4</v>
      </c>
      <c r="U199" s="12">
        <f t="shared" si="16"/>
        <v>4</v>
      </c>
      <c r="V199" s="12">
        <f t="shared" si="16"/>
        <v>11</v>
      </c>
      <c r="W199" s="12">
        <f t="shared" si="16"/>
        <v>9</v>
      </c>
      <c r="X199" s="12">
        <f t="shared" si="16"/>
        <v>6</v>
      </c>
      <c r="Z199" s="26" t="str">
        <f t="shared" si="15"/>
        <v>Grapes</v>
      </c>
      <c r="AA199" s="26" t="str">
        <f t="shared" si="15"/>
        <v>Square</v>
      </c>
      <c r="AB199" s="26" t="str">
        <f t="shared" si="15"/>
        <v>Square</v>
      </c>
      <c r="AC199" s="26" t="str">
        <f t="shared" si="15"/>
        <v>Bananas</v>
      </c>
      <c r="AD199" s="26" t="str">
        <f t="shared" si="15"/>
        <v>Watermelon</v>
      </c>
      <c r="AE199" s="26" t="str">
        <f t="shared" si="15"/>
        <v>Rectangle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16"/>
        <v>4</v>
      </c>
      <c r="T200" s="12">
        <f t="shared" si="16"/>
        <v>7</v>
      </c>
      <c r="U200" s="12">
        <f t="shared" si="16"/>
        <v>11</v>
      </c>
      <c r="V200" s="12">
        <f t="shared" si="16"/>
        <v>4</v>
      </c>
      <c r="W200" s="12">
        <f t="shared" si="16"/>
        <v>9</v>
      </c>
      <c r="X200" s="12">
        <f t="shared" si="16"/>
        <v>9</v>
      </c>
      <c r="Z200" s="26" t="str">
        <f t="shared" si="15"/>
        <v>Square</v>
      </c>
      <c r="AA200" s="26" t="str">
        <f t="shared" si="15"/>
        <v>Apples</v>
      </c>
      <c r="AB200" s="26" t="str">
        <f t="shared" si="15"/>
        <v>Bananas</v>
      </c>
      <c r="AC200" s="26" t="str">
        <f t="shared" si="15"/>
        <v>Square</v>
      </c>
      <c r="AD200" s="26" t="str">
        <f t="shared" si="15"/>
        <v>Watermelon</v>
      </c>
      <c r="AE200" s="26" t="str">
        <f t="shared" si="15"/>
        <v>Watermelon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16"/>
        <v>4</v>
      </c>
      <c r="T201" s="12">
        <f t="shared" si="16"/>
        <v>7</v>
      </c>
      <c r="U201" s="12">
        <f t="shared" si="16"/>
        <v>11</v>
      </c>
      <c r="V201" s="12">
        <f t="shared" si="16"/>
        <v>4</v>
      </c>
      <c r="W201" s="12">
        <f t="shared" si="16"/>
        <v>1</v>
      </c>
      <c r="X201" s="12">
        <f t="shared" si="16"/>
        <v>9</v>
      </c>
      <c r="Z201" s="26" t="str">
        <f t="shared" si="15"/>
        <v>Square</v>
      </c>
      <c r="AA201" s="26" t="str">
        <f t="shared" si="15"/>
        <v>Apples</v>
      </c>
      <c r="AB201" s="26" t="str">
        <f t="shared" si="15"/>
        <v>Bananas</v>
      </c>
      <c r="AC201" s="26" t="str">
        <f t="shared" si="15"/>
        <v>Square</v>
      </c>
      <c r="AD201" s="26" t="str">
        <f t="shared" si="15"/>
        <v>Scatter</v>
      </c>
      <c r="AE201" s="26" t="str">
        <f t="shared" si="15"/>
        <v>Watermelon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16"/>
        <v>10</v>
      </c>
      <c r="T202" s="12">
        <f t="shared" si="16"/>
        <v>11</v>
      </c>
      <c r="U202" s="12">
        <f t="shared" si="16"/>
        <v>7</v>
      </c>
      <c r="V202" s="12">
        <f t="shared" si="16"/>
        <v>11</v>
      </c>
      <c r="W202" s="12">
        <f t="shared" si="16"/>
        <v>11</v>
      </c>
      <c r="X202" s="12">
        <f t="shared" si="16"/>
        <v>4</v>
      </c>
      <c r="Z202" s="26" t="str">
        <f t="shared" si="15"/>
        <v>Grapes</v>
      </c>
      <c r="AA202" s="26" t="str">
        <f t="shared" si="15"/>
        <v>Bananas</v>
      </c>
      <c r="AB202" s="26" t="str">
        <f t="shared" si="15"/>
        <v>Apples</v>
      </c>
      <c r="AC202" s="26" t="str">
        <f t="shared" si="15"/>
        <v>Bananas</v>
      </c>
      <c r="AD202" s="26" t="str">
        <f t="shared" si="15"/>
        <v>Bananas</v>
      </c>
      <c r="AE202" s="26" t="str">
        <f t="shared" si="15"/>
        <v>Square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16"/>
        <v>10</v>
      </c>
      <c r="T203" s="12">
        <f t="shared" si="16"/>
        <v>11</v>
      </c>
      <c r="U203" s="12">
        <f t="shared" si="16"/>
        <v>7</v>
      </c>
      <c r="V203" s="12">
        <f t="shared" si="16"/>
        <v>11</v>
      </c>
      <c r="W203" s="12">
        <f t="shared" si="16"/>
        <v>11</v>
      </c>
      <c r="X203" s="12">
        <f t="shared" si="16"/>
        <v>4</v>
      </c>
      <c r="Z203" s="26" t="str">
        <f t="shared" si="15"/>
        <v>Grapes</v>
      </c>
      <c r="AA203" s="26" t="str">
        <f t="shared" si="15"/>
        <v>Bananas</v>
      </c>
      <c r="AB203" s="26" t="str">
        <f t="shared" si="15"/>
        <v>Apples</v>
      </c>
      <c r="AC203" s="26" t="str">
        <f t="shared" si="15"/>
        <v>Bananas</v>
      </c>
      <c r="AD203" s="26" t="str">
        <f t="shared" si="15"/>
        <v>Bananas</v>
      </c>
      <c r="AE203" s="26" t="str">
        <f t="shared" si="15"/>
        <v>Square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98" priority="1" operator="equal">
      <formula>"TE"</formula>
    </cfRule>
    <cfRule type="cellIs" dxfId="97" priority="2" operator="equal">
      <formula>"J"</formula>
    </cfRule>
    <cfRule type="cellIs" dxfId="96" priority="3" operator="equal">
      <formula>"Q"</formula>
    </cfRule>
    <cfRule type="cellIs" dxfId="95" priority="4" operator="equal">
      <formula>"K"</formula>
    </cfRule>
    <cfRule type="cellIs" dxfId="94" priority="5" operator="equal">
      <formula>"A"</formula>
    </cfRule>
    <cfRule type="cellIs" dxfId="93" priority="6" operator="equal">
      <formula>"M4"</formula>
    </cfRule>
    <cfRule type="cellIs" dxfId="92" priority="7" operator="equal">
      <formula>"M3"</formula>
    </cfRule>
    <cfRule type="cellIs" dxfId="91" priority="8" operator="equal">
      <formula>"M2"</formula>
    </cfRule>
    <cfRule type="cellIs" dxfId="90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4271-C35D-4898-9162-FD54C0BA0280}">
  <sheetPr codeName="工作表7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240</v>
      </c>
      <c r="D2" s="35">
        <f t="shared" si="0"/>
        <v>245</v>
      </c>
      <c r="E2" s="35">
        <f t="shared" si="0"/>
        <v>240</v>
      </c>
      <c r="F2" s="35">
        <f t="shared" si="0"/>
        <v>245</v>
      </c>
      <c r="G2" s="35">
        <f t="shared" si="0"/>
        <v>200</v>
      </c>
      <c r="H2" s="35">
        <f t="shared" si="0"/>
        <v>202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34</v>
      </c>
      <c r="N4" s="49" t="s">
        <v>32</v>
      </c>
      <c r="O4" s="49" t="s">
        <v>32</v>
      </c>
      <c r="P4" s="49" t="s">
        <v>32</v>
      </c>
      <c r="Q4" s="49" t="s">
        <v>35</v>
      </c>
      <c r="S4" s="46">
        <f>VLOOKUP(L4,$A$4:$I$15,9,FALSE)</f>
        <v>11</v>
      </c>
      <c r="T4" s="46">
        <f t="shared" ref="T4:X19" si="2">VLOOKUP(M4,$A$4:$I$15,9,FALSE)</f>
        <v>10</v>
      </c>
      <c r="U4" s="46">
        <f t="shared" si="2"/>
        <v>8</v>
      </c>
      <c r="V4" s="46">
        <f t="shared" si="2"/>
        <v>8</v>
      </c>
      <c r="W4" s="46">
        <f t="shared" si="2"/>
        <v>8</v>
      </c>
      <c r="X4" s="46">
        <f t="shared" si="2"/>
        <v>11</v>
      </c>
      <c r="Z4" s="47" t="str">
        <f t="shared" ref="Z4:AE35" si="3">VLOOKUP(L4,$A$4:$I$15,2,FALSE)</f>
        <v>Bananas</v>
      </c>
      <c r="AA4" s="47" t="str">
        <f t="shared" si="3"/>
        <v>Grapes</v>
      </c>
      <c r="AB4" s="47" t="str">
        <f t="shared" si="3"/>
        <v>Peaches</v>
      </c>
      <c r="AC4" s="47" t="str">
        <f t="shared" si="3"/>
        <v>Peaches</v>
      </c>
      <c r="AD4" s="47" t="str">
        <f t="shared" si="3"/>
        <v>Peaches</v>
      </c>
      <c r="AE4" s="47" t="str">
        <f t="shared" si="3"/>
        <v>Bananas</v>
      </c>
      <c r="AG4" s="87">
        <v>1</v>
      </c>
      <c r="AH4" s="87">
        <v>1</v>
      </c>
      <c r="AI4" s="87">
        <v>1</v>
      </c>
      <c r="AJ4" s="87">
        <v>1</v>
      </c>
      <c r="AK4" s="87">
        <v>1</v>
      </c>
      <c r="AL4" s="87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48</v>
      </c>
      <c r="D5" s="36">
        <f t="shared" si="1"/>
        <v>49</v>
      </c>
      <c r="E5" s="36">
        <f t="shared" si="1"/>
        <v>48</v>
      </c>
      <c r="F5" s="36">
        <f t="shared" si="1"/>
        <v>49</v>
      </c>
      <c r="G5" s="36">
        <f t="shared" si="1"/>
        <v>0</v>
      </c>
      <c r="H5" s="36">
        <f t="shared" si="1"/>
        <v>0</v>
      </c>
      <c r="I5" s="11">
        <v>1</v>
      </c>
      <c r="J5" s="10"/>
      <c r="K5" s="42">
        <v>1</v>
      </c>
      <c r="L5" s="50" t="s">
        <v>35</v>
      </c>
      <c r="M5" s="50" t="s">
        <v>34</v>
      </c>
      <c r="N5" s="50" t="s">
        <v>32</v>
      </c>
      <c r="O5" s="50" t="s">
        <v>32</v>
      </c>
      <c r="P5" s="50" t="s">
        <v>32</v>
      </c>
      <c r="Q5" s="50" t="s">
        <v>35</v>
      </c>
      <c r="S5" s="12">
        <f t="shared" ref="S5:X59" si="5">VLOOKUP(L5,$A$4:$I$15,9,FALSE)</f>
        <v>11</v>
      </c>
      <c r="T5" s="12">
        <f t="shared" si="2"/>
        <v>10</v>
      </c>
      <c r="U5" s="12">
        <f t="shared" si="2"/>
        <v>8</v>
      </c>
      <c r="V5" s="12">
        <f t="shared" si="2"/>
        <v>8</v>
      </c>
      <c r="W5" s="12">
        <f t="shared" si="2"/>
        <v>8</v>
      </c>
      <c r="X5" s="12">
        <f t="shared" si="2"/>
        <v>11</v>
      </c>
      <c r="Z5" s="26" t="str">
        <f t="shared" si="3"/>
        <v>Bananas</v>
      </c>
      <c r="AA5" s="26" t="str">
        <f t="shared" si="3"/>
        <v>Grapes</v>
      </c>
      <c r="AB5" s="26" t="str">
        <f t="shared" si="3"/>
        <v>Peaches</v>
      </c>
      <c r="AC5" s="26" t="str">
        <f t="shared" si="3"/>
        <v>Peaches</v>
      </c>
      <c r="AD5" s="26" t="str">
        <f t="shared" si="3"/>
        <v>Peaches</v>
      </c>
      <c r="AE5" s="26" t="str">
        <f t="shared" si="3"/>
        <v>Bananas</v>
      </c>
      <c r="AG5" s="88">
        <v>1</v>
      </c>
      <c r="AH5" s="88">
        <v>1</v>
      </c>
      <c r="AI5" s="88">
        <v>1</v>
      </c>
      <c r="AJ5" s="88">
        <v>1</v>
      </c>
      <c r="AK5" s="88">
        <v>1</v>
      </c>
      <c r="AL5" s="88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24</v>
      </c>
      <c r="M6" s="50" t="s">
        <v>26</v>
      </c>
      <c r="N6" s="50" t="s">
        <v>24</v>
      </c>
      <c r="O6" s="50" t="s">
        <v>34</v>
      </c>
      <c r="P6" s="50" t="s">
        <v>34</v>
      </c>
      <c r="Q6" s="50" t="s">
        <v>32</v>
      </c>
      <c r="S6" s="12">
        <f t="shared" si="5"/>
        <v>6</v>
      </c>
      <c r="T6" s="12">
        <f t="shared" si="2"/>
        <v>3</v>
      </c>
      <c r="U6" s="12">
        <f t="shared" si="2"/>
        <v>6</v>
      </c>
      <c r="V6" s="12">
        <f t="shared" si="2"/>
        <v>10</v>
      </c>
      <c r="W6" s="12">
        <f t="shared" si="2"/>
        <v>10</v>
      </c>
      <c r="X6" s="12">
        <f t="shared" si="2"/>
        <v>8</v>
      </c>
      <c r="Z6" s="26" t="str">
        <f t="shared" si="3"/>
        <v>Rectangle</v>
      </c>
      <c r="AA6" s="26" t="str">
        <f t="shared" si="3"/>
        <v>Heart</v>
      </c>
      <c r="AB6" s="26" t="str">
        <f t="shared" si="3"/>
        <v>Rectangle</v>
      </c>
      <c r="AC6" s="26" t="str">
        <f t="shared" si="3"/>
        <v>Grapes</v>
      </c>
      <c r="AD6" s="26" t="str">
        <f t="shared" si="3"/>
        <v>Grapes</v>
      </c>
      <c r="AE6" s="26" t="str">
        <f t="shared" si="3"/>
        <v>Peaches</v>
      </c>
      <c r="AG6" s="88">
        <v>1</v>
      </c>
      <c r="AH6" s="88">
        <v>1</v>
      </c>
      <c r="AI6" s="88">
        <v>1</v>
      </c>
      <c r="AJ6" s="88">
        <v>1</v>
      </c>
      <c r="AK6" s="88">
        <v>1</v>
      </c>
      <c r="AL6" s="88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16</v>
      </c>
      <c r="E7" s="36">
        <f t="shared" si="1"/>
        <v>8</v>
      </c>
      <c r="F7" s="36">
        <f t="shared" si="1"/>
        <v>6</v>
      </c>
      <c r="G7" s="36">
        <f t="shared" si="1"/>
        <v>8</v>
      </c>
      <c r="H7" s="36">
        <f t="shared" si="1"/>
        <v>2</v>
      </c>
      <c r="I7" s="11">
        <v>3</v>
      </c>
      <c r="K7" s="42">
        <v>3</v>
      </c>
      <c r="L7" s="50" t="s">
        <v>24</v>
      </c>
      <c r="M7" s="50" t="s">
        <v>26</v>
      </c>
      <c r="N7" s="50" t="s">
        <v>24</v>
      </c>
      <c r="O7" s="50" t="s">
        <v>34</v>
      </c>
      <c r="P7" s="50" t="s">
        <v>34</v>
      </c>
      <c r="Q7" s="50" t="s">
        <v>32</v>
      </c>
      <c r="S7" s="12">
        <f t="shared" si="5"/>
        <v>6</v>
      </c>
      <c r="T7" s="12">
        <f t="shared" si="2"/>
        <v>3</v>
      </c>
      <c r="U7" s="12">
        <f t="shared" si="2"/>
        <v>6</v>
      </c>
      <c r="V7" s="12">
        <f t="shared" si="2"/>
        <v>10</v>
      </c>
      <c r="W7" s="12">
        <f t="shared" si="2"/>
        <v>10</v>
      </c>
      <c r="X7" s="12">
        <f t="shared" si="2"/>
        <v>8</v>
      </c>
      <c r="Z7" s="26" t="str">
        <f t="shared" si="3"/>
        <v>Rectangle</v>
      </c>
      <c r="AA7" s="26" t="str">
        <f t="shared" si="3"/>
        <v>Heart</v>
      </c>
      <c r="AB7" s="26" t="str">
        <f t="shared" si="3"/>
        <v>Rectangle</v>
      </c>
      <c r="AC7" s="26" t="str">
        <f t="shared" si="3"/>
        <v>Grapes</v>
      </c>
      <c r="AD7" s="26" t="str">
        <f t="shared" si="3"/>
        <v>Grapes</v>
      </c>
      <c r="AE7" s="26" t="str">
        <f t="shared" si="3"/>
        <v>Peaches</v>
      </c>
      <c r="AG7" s="88">
        <v>1</v>
      </c>
      <c r="AH7" s="88">
        <v>1</v>
      </c>
      <c r="AI7" s="88">
        <v>1</v>
      </c>
      <c r="AJ7" s="88">
        <v>1</v>
      </c>
      <c r="AK7" s="88">
        <v>1</v>
      </c>
      <c r="AL7" s="88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6</v>
      </c>
      <c r="E8" s="36">
        <f t="shared" si="1"/>
        <v>16</v>
      </c>
      <c r="F8" s="36">
        <f t="shared" si="1"/>
        <v>16</v>
      </c>
      <c r="G8" s="36">
        <f t="shared" si="1"/>
        <v>15</v>
      </c>
      <c r="H8" s="36">
        <f t="shared" si="1"/>
        <v>8</v>
      </c>
      <c r="I8" s="11">
        <v>4</v>
      </c>
      <c r="K8" s="42">
        <v>4</v>
      </c>
      <c r="L8" s="50" t="s">
        <v>25</v>
      </c>
      <c r="M8" s="50" t="s">
        <v>25</v>
      </c>
      <c r="N8" s="50" t="s">
        <v>25</v>
      </c>
      <c r="O8" s="50" t="s">
        <v>25</v>
      </c>
      <c r="P8" s="50" t="s">
        <v>23</v>
      </c>
      <c r="Q8" s="50" t="s">
        <v>23</v>
      </c>
      <c r="S8" s="12">
        <f t="shared" si="5"/>
        <v>1</v>
      </c>
      <c r="T8" s="12">
        <f t="shared" si="2"/>
        <v>1</v>
      </c>
      <c r="U8" s="12">
        <f t="shared" si="2"/>
        <v>1</v>
      </c>
      <c r="V8" s="12">
        <f t="shared" si="2"/>
        <v>1</v>
      </c>
      <c r="W8" s="12">
        <f t="shared" si="2"/>
        <v>5</v>
      </c>
      <c r="X8" s="12">
        <f t="shared" si="2"/>
        <v>5</v>
      </c>
      <c r="Z8" s="26" t="str">
        <f t="shared" si="3"/>
        <v>Scatter</v>
      </c>
      <c r="AA8" s="26" t="str">
        <f t="shared" si="3"/>
        <v>Scatter</v>
      </c>
      <c r="AB8" s="26" t="str">
        <f t="shared" si="3"/>
        <v>Scatter</v>
      </c>
      <c r="AC8" s="26" t="str">
        <f t="shared" si="3"/>
        <v>Scatter</v>
      </c>
      <c r="AD8" s="26" t="str">
        <f t="shared" si="3"/>
        <v>pentagon</v>
      </c>
      <c r="AE8" s="26" t="str">
        <f t="shared" si="3"/>
        <v>pentagon</v>
      </c>
      <c r="AG8" s="88">
        <v>1</v>
      </c>
      <c r="AH8" s="88">
        <v>1</v>
      </c>
      <c r="AI8" s="88">
        <v>1</v>
      </c>
      <c r="AJ8" s="88">
        <v>1</v>
      </c>
      <c r="AK8" s="88">
        <v>1</v>
      </c>
      <c r="AL8" s="88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18</v>
      </c>
      <c r="D9" s="36">
        <f t="shared" si="1"/>
        <v>6</v>
      </c>
      <c r="E9" s="36">
        <f t="shared" si="1"/>
        <v>12</v>
      </c>
      <c r="F9" s="36">
        <f t="shared" si="1"/>
        <v>12</v>
      </c>
      <c r="G9" s="36">
        <f t="shared" si="1"/>
        <v>16</v>
      </c>
      <c r="H9" s="36">
        <f t="shared" si="1"/>
        <v>14</v>
      </c>
      <c r="I9" s="11">
        <v>5</v>
      </c>
      <c r="K9" s="42">
        <v>5</v>
      </c>
      <c r="L9" s="50" t="s">
        <v>32</v>
      </c>
      <c r="M9" s="50" t="s">
        <v>24</v>
      </c>
      <c r="N9" s="50" t="s">
        <v>30</v>
      </c>
      <c r="O9" s="50" t="s">
        <v>24</v>
      </c>
      <c r="P9" s="50" t="s">
        <v>23</v>
      </c>
      <c r="Q9" s="50" t="s">
        <v>23</v>
      </c>
      <c r="S9" s="12">
        <f t="shared" si="5"/>
        <v>8</v>
      </c>
      <c r="T9" s="12">
        <f t="shared" si="2"/>
        <v>6</v>
      </c>
      <c r="U9" s="12">
        <f t="shared" si="2"/>
        <v>7</v>
      </c>
      <c r="V9" s="12">
        <f t="shared" si="2"/>
        <v>6</v>
      </c>
      <c r="W9" s="12">
        <f t="shared" si="2"/>
        <v>5</v>
      </c>
      <c r="X9" s="12">
        <f t="shared" si="2"/>
        <v>5</v>
      </c>
      <c r="Z9" s="26" t="str">
        <f t="shared" si="3"/>
        <v>Peaches</v>
      </c>
      <c r="AA9" s="26" t="str">
        <f t="shared" si="3"/>
        <v>Rectangle</v>
      </c>
      <c r="AB9" s="26" t="str">
        <f t="shared" si="3"/>
        <v>Apples</v>
      </c>
      <c r="AC9" s="26" t="str">
        <f t="shared" si="3"/>
        <v>Rectangle</v>
      </c>
      <c r="AD9" s="26" t="str">
        <f t="shared" si="3"/>
        <v>pentagon</v>
      </c>
      <c r="AE9" s="26" t="str">
        <f t="shared" si="3"/>
        <v>pentagon</v>
      </c>
      <c r="AG9" s="88">
        <v>1</v>
      </c>
      <c r="AH9" s="88">
        <v>1</v>
      </c>
      <c r="AI9" s="88">
        <v>1</v>
      </c>
      <c r="AJ9" s="88">
        <v>1</v>
      </c>
      <c r="AK9" s="88">
        <v>1</v>
      </c>
      <c r="AL9" s="88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12</v>
      </c>
      <c r="D10" s="36">
        <f t="shared" si="1"/>
        <v>24</v>
      </c>
      <c r="E10" s="36">
        <f t="shared" si="1"/>
        <v>34</v>
      </c>
      <c r="F10" s="36">
        <f t="shared" si="1"/>
        <v>14</v>
      </c>
      <c r="G10" s="36">
        <f t="shared" si="1"/>
        <v>32</v>
      </c>
      <c r="H10" s="36">
        <f t="shared" si="1"/>
        <v>22</v>
      </c>
      <c r="I10" s="11">
        <v>6</v>
      </c>
      <c r="K10" s="42">
        <v>6</v>
      </c>
      <c r="L10" s="50" t="s">
        <v>32</v>
      </c>
      <c r="M10" s="50" t="s">
        <v>24</v>
      </c>
      <c r="N10" s="50" t="s">
        <v>30</v>
      </c>
      <c r="O10" s="50" t="s">
        <v>24</v>
      </c>
      <c r="P10" s="50" t="s">
        <v>35</v>
      </c>
      <c r="Q10" s="50" t="s">
        <v>32</v>
      </c>
      <c r="S10" s="12">
        <f t="shared" si="5"/>
        <v>8</v>
      </c>
      <c r="T10" s="12">
        <f t="shared" si="2"/>
        <v>6</v>
      </c>
      <c r="U10" s="12">
        <f t="shared" si="2"/>
        <v>7</v>
      </c>
      <c r="V10" s="12">
        <f t="shared" si="2"/>
        <v>6</v>
      </c>
      <c r="W10" s="12">
        <f t="shared" si="2"/>
        <v>11</v>
      </c>
      <c r="X10" s="12">
        <f t="shared" si="2"/>
        <v>8</v>
      </c>
      <c r="Z10" s="26" t="str">
        <f t="shared" si="3"/>
        <v>Peaches</v>
      </c>
      <c r="AA10" s="26" t="str">
        <f t="shared" si="3"/>
        <v>Rectangle</v>
      </c>
      <c r="AB10" s="26" t="str">
        <f t="shared" si="3"/>
        <v>Apples</v>
      </c>
      <c r="AC10" s="26" t="str">
        <f t="shared" si="3"/>
        <v>Rectangle</v>
      </c>
      <c r="AD10" s="26" t="str">
        <f t="shared" si="3"/>
        <v>Bananas</v>
      </c>
      <c r="AE10" s="26" t="str">
        <f t="shared" si="3"/>
        <v>Peaches</v>
      </c>
      <c r="AG10" s="88">
        <v>1</v>
      </c>
      <c r="AH10" s="88">
        <v>1</v>
      </c>
      <c r="AI10" s="88">
        <v>1</v>
      </c>
      <c r="AJ10" s="88">
        <v>1</v>
      </c>
      <c r="AK10" s="88">
        <v>1</v>
      </c>
      <c r="AL10" s="88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24</v>
      </c>
      <c r="E11" s="36">
        <f t="shared" si="1"/>
        <v>24</v>
      </c>
      <c r="F11" s="36">
        <f t="shared" si="1"/>
        <v>20</v>
      </c>
      <c r="G11" s="36">
        <f t="shared" si="1"/>
        <v>13</v>
      </c>
      <c r="H11" s="36">
        <f t="shared" si="1"/>
        <v>20</v>
      </c>
      <c r="I11" s="11">
        <v>7</v>
      </c>
      <c r="K11" s="42">
        <v>7</v>
      </c>
      <c r="L11" s="50" t="s">
        <v>24</v>
      </c>
      <c r="M11" s="50" t="s">
        <v>34</v>
      </c>
      <c r="N11" s="50" t="s">
        <v>33</v>
      </c>
      <c r="O11" s="50" t="s">
        <v>23</v>
      </c>
      <c r="P11" s="50" t="s">
        <v>35</v>
      </c>
      <c r="Q11" s="50" t="s">
        <v>32</v>
      </c>
      <c r="S11" s="12">
        <f t="shared" si="5"/>
        <v>6</v>
      </c>
      <c r="T11" s="12">
        <f t="shared" si="2"/>
        <v>10</v>
      </c>
      <c r="U11" s="12">
        <f t="shared" si="2"/>
        <v>9</v>
      </c>
      <c r="V11" s="12">
        <f t="shared" si="2"/>
        <v>5</v>
      </c>
      <c r="W11" s="12">
        <f t="shared" si="2"/>
        <v>11</v>
      </c>
      <c r="X11" s="12">
        <f t="shared" si="2"/>
        <v>8</v>
      </c>
      <c r="Z11" s="26" t="str">
        <f t="shared" si="3"/>
        <v>Rectangle</v>
      </c>
      <c r="AA11" s="26" t="str">
        <f t="shared" si="3"/>
        <v>Grapes</v>
      </c>
      <c r="AB11" s="26" t="str">
        <f t="shared" si="3"/>
        <v>Watermelon</v>
      </c>
      <c r="AC11" s="26" t="str">
        <f t="shared" si="3"/>
        <v>pentagon</v>
      </c>
      <c r="AD11" s="26" t="str">
        <f t="shared" si="3"/>
        <v>Bananas</v>
      </c>
      <c r="AE11" s="26" t="str">
        <f t="shared" si="3"/>
        <v>Peaches</v>
      </c>
      <c r="AG11" s="88">
        <v>1</v>
      </c>
      <c r="AH11" s="88">
        <v>1</v>
      </c>
      <c r="AI11" s="88">
        <v>1</v>
      </c>
      <c r="AJ11" s="88">
        <v>1</v>
      </c>
      <c r="AK11" s="88">
        <v>1</v>
      </c>
      <c r="AL11" s="88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28</v>
      </c>
      <c r="E12" s="36">
        <f t="shared" si="1"/>
        <v>28</v>
      </c>
      <c r="F12" s="36">
        <f t="shared" si="1"/>
        <v>20</v>
      </c>
      <c r="G12" s="36">
        <f t="shared" si="1"/>
        <v>24</v>
      </c>
      <c r="H12" s="36">
        <f t="shared" si="1"/>
        <v>37</v>
      </c>
      <c r="I12" s="11">
        <v>8</v>
      </c>
      <c r="K12" s="42">
        <v>8</v>
      </c>
      <c r="L12" s="50" t="s">
        <v>24</v>
      </c>
      <c r="M12" s="50" t="s">
        <v>34</v>
      </c>
      <c r="N12" s="50" t="s">
        <v>33</v>
      </c>
      <c r="O12" s="50" t="s">
        <v>23</v>
      </c>
      <c r="P12" s="50" t="s">
        <v>32</v>
      </c>
      <c r="Q12" s="50" t="s">
        <v>35</v>
      </c>
      <c r="S12" s="12">
        <f t="shared" si="5"/>
        <v>6</v>
      </c>
      <c r="T12" s="12">
        <f t="shared" si="2"/>
        <v>10</v>
      </c>
      <c r="U12" s="12">
        <f t="shared" si="2"/>
        <v>9</v>
      </c>
      <c r="V12" s="12">
        <f t="shared" si="2"/>
        <v>5</v>
      </c>
      <c r="W12" s="12">
        <f t="shared" si="2"/>
        <v>8</v>
      </c>
      <c r="X12" s="12">
        <f t="shared" si="2"/>
        <v>11</v>
      </c>
      <c r="Z12" s="26" t="str">
        <f t="shared" si="3"/>
        <v>Rectangle</v>
      </c>
      <c r="AA12" s="26" t="str">
        <f t="shared" si="3"/>
        <v>Grapes</v>
      </c>
      <c r="AB12" s="26" t="str">
        <f t="shared" si="3"/>
        <v>Watermelon</v>
      </c>
      <c r="AC12" s="26" t="str">
        <f t="shared" si="3"/>
        <v>pentagon</v>
      </c>
      <c r="AD12" s="26" t="str">
        <f t="shared" si="3"/>
        <v>Peaches</v>
      </c>
      <c r="AE12" s="26" t="str">
        <f t="shared" si="3"/>
        <v>Bananas</v>
      </c>
      <c r="AG12" s="88">
        <v>1</v>
      </c>
      <c r="AH12" s="88">
        <v>1</v>
      </c>
      <c r="AI12" s="88">
        <v>1</v>
      </c>
      <c r="AJ12" s="88">
        <v>1</v>
      </c>
      <c r="AK12" s="88">
        <v>1</v>
      </c>
      <c r="AL12" s="88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34</v>
      </c>
      <c r="D13" s="36">
        <f t="shared" si="1"/>
        <v>20</v>
      </c>
      <c r="E13" s="36">
        <f t="shared" si="1"/>
        <v>34</v>
      </c>
      <c r="F13" s="36">
        <f t="shared" si="1"/>
        <v>22</v>
      </c>
      <c r="G13" s="36">
        <f t="shared" si="1"/>
        <v>38</v>
      </c>
      <c r="H13" s="36">
        <f t="shared" si="1"/>
        <v>16</v>
      </c>
      <c r="I13" s="11">
        <v>9</v>
      </c>
      <c r="K13" s="42">
        <v>9</v>
      </c>
      <c r="L13" s="50" t="s">
        <v>25</v>
      </c>
      <c r="M13" s="50" t="s">
        <v>25</v>
      </c>
      <c r="N13" s="50" t="s">
        <v>25</v>
      </c>
      <c r="O13" s="50" t="s">
        <v>25</v>
      </c>
      <c r="P13" s="50" t="s">
        <v>32</v>
      </c>
      <c r="Q13" s="50" t="s">
        <v>35</v>
      </c>
      <c r="S13" s="12">
        <f t="shared" si="5"/>
        <v>1</v>
      </c>
      <c r="T13" s="12">
        <f t="shared" si="2"/>
        <v>1</v>
      </c>
      <c r="U13" s="12">
        <f t="shared" si="2"/>
        <v>1</v>
      </c>
      <c r="V13" s="12">
        <f t="shared" si="2"/>
        <v>1</v>
      </c>
      <c r="W13" s="12">
        <f t="shared" si="2"/>
        <v>8</v>
      </c>
      <c r="X13" s="12">
        <f t="shared" si="2"/>
        <v>11</v>
      </c>
      <c r="Z13" s="26" t="str">
        <f t="shared" si="3"/>
        <v>Scatter</v>
      </c>
      <c r="AA13" s="26" t="str">
        <f t="shared" si="3"/>
        <v>Scatter</v>
      </c>
      <c r="AB13" s="26" t="str">
        <f t="shared" si="3"/>
        <v>Scatter</v>
      </c>
      <c r="AC13" s="26" t="str">
        <f t="shared" si="3"/>
        <v>Scatter</v>
      </c>
      <c r="AD13" s="26" t="str">
        <f t="shared" si="3"/>
        <v>Peaches</v>
      </c>
      <c r="AE13" s="26" t="str">
        <f t="shared" si="3"/>
        <v>Bananas</v>
      </c>
      <c r="AG13" s="88">
        <v>1</v>
      </c>
      <c r="AH13" s="88">
        <v>1</v>
      </c>
      <c r="AI13" s="88">
        <v>1</v>
      </c>
      <c r="AJ13" s="88">
        <v>1</v>
      </c>
      <c r="AK13" s="88">
        <v>1</v>
      </c>
      <c r="AL13" s="88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18</v>
      </c>
      <c r="D14" s="36">
        <f t="shared" si="1"/>
        <v>44</v>
      </c>
      <c r="E14" s="36">
        <f t="shared" si="1"/>
        <v>12</v>
      </c>
      <c r="F14" s="36">
        <f t="shared" si="1"/>
        <v>46</v>
      </c>
      <c r="G14" s="36">
        <f t="shared" si="1"/>
        <v>18</v>
      </c>
      <c r="H14" s="36">
        <f t="shared" si="1"/>
        <v>43</v>
      </c>
      <c r="I14" s="11">
        <v>10</v>
      </c>
      <c r="K14" s="42">
        <v>10</v>
      </c>
      <c r="L14" s="50" t="s">
        <v>35</v>
      </c>
      <c r="M14" s="50" t="s">
        <v>35</v>
      </c>
      <c r="N14" s="50" t="s">
        <v>27</v>
      </c>
      <c r="O14" s="50" t="s">
        <v>30</v>
      </c>
      <c r="P14" s="50" t="s">
        <v>35</v>
      </c>
      <c r="Q14" s="50" t="s">
        <v>33</v>
      </c>
      <c r="S14" s="12">
        <f t="shared" si="5"/>
        <v>11</v>
      </c>
      <c r="T14" s="12">
        <f t="shared" si="2"/>
        <v>11</v>
      </c>
      <c r="U14" s="12">
        <f t="shared" si="2"/>
        <v>4</v>
      </c>
      <c r="V14" s="12">
        <f t="shared" si="2"/>
        <v>7</v>
      </c>
      <c r="W14" s="12">
        <f t="shared" si="2"/>
        <v>11</v>
      </c>
      <c r="X14" s="12">
        <f t="shared" si="2"/>
        <v>9</v>
      </c>
      <c r="Z14" s="26" t="str">
        <f t="shared" si="3"/>
        <v>Bananas</v>
      </c>
      <c r="AA14" s="26" t="str">
        <f t="shared" si="3"/>
        <v>Bananas</v>
      </c>
      <c r="AB14" s="26" t="str">
        <f t="shared" si="3"/>
        <v>Square</v>
      </c>
      <c r="AC14" s="26" t="str">
        <f t="shared" si="3"/>
        <v>Apples</v>
      </c>
      <c r="AD14" s="26" t="str">
        <f t="shared" si="3"/>
        <v>Bananas</v>
      </c>
      <c r="AE14" s="26" t="str">
        <f t="shared" si="3"/>
        <v>Watermelon</v>
      </c>
      <c r="AG14" s="88">
        <v>1</v>
      </c>
      <c r="AH14" s="88">
        <v>1</v>
      </c>
      <c r="AI14" s="88">
        <v>1</v>
      </c>
      <c r="AJ14" s="88">
        <v>1</v>
      </c>
      <c r="AK14" s="88">
        <v>1</v>
      </c>
      <c r="AL14" s="88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44</v>
      </c>
      <c r="D15" s="36">
        <f t="shared" si="1"/>
        <v>28</v>
      </c>
      <c r="E15" s="36">
        <f t="shared" si="1"/>
        <v>24</v>
      </c>
      <c r="F15" s="36">
        <f t="shared" si="1"/>
        <v>40</v>
      </c>
      <c r="G15" s="36">
        <f t="shared" si="1"/>
        <v>36</v>
      </c>
      <c r="H15" s="36">
        <f t="shared" si="1"/>
        <v>40</v>
      </c>
      <c r="I15" s="11">
        <v>11</v>
      </c>
      <c r="K15" s="42">
        <v>11</v>
      </c>
      <c r="L15" s="50" t="s">
        <v>35</v>
      </c>
      <c r="M15" s="50" t="s">
        <v>35</v>
      </c>
      <c r="N15" s="50" t="s">
        <v>27</v>
      </c>
      <c r="O15" s="50" t="s">
        <v>30</v>
      </c>
      <c r="P15" s="50" t="s">
        <v>35</v>
      </c>
      <c r="Q15" s="50" t="s">
        <v>33</v>
      </c>
      <c r="S15" s="12">
        <f t="shared" si="5"/>
        <v>11</v>
      </c>
      <c r="T15" s="12">
        <f t="shared" si="2"/>
        <v>11</v>
      </c>
      <c r="U15" s="12">
        <f t="shared" si="2"/>
        <v>4</v>
      </c>
      <c r="V15" s="12">
        <f t="shared" si="2"/>
        <v>7</v>
      </c>
      <c r="W15" s="12">
        <f t="shared" si="2"/>
        <v>11</v>
      </c>
      <c r="X15" s="12">
        <f t="shared" si="2"/>
        <v>9</v>
      </c>
      <c r="Z15" s="26" t="str">
        <f t="shared" si="3"/>
        <v>Bananas</v>
      </c>
      <c r="AA15" s="26" t="str">
        <f t="shared" si="3"/>
        <v>Bananas</v>
      </c>
      <c r="AB15" s="26" t="str">
        <f t="shared" si="3"/>
        <v>Square</v>
      </c>
      <c r="AC15" s="26" t="str">
        <f t="shared" si="3"/>
        <v>Apples</v>
      </c>
      <c r="AD15" s="26" t="str">
        <f t="shared" si="3"/>
        <v>Bananas</v>
      </c>
      <c r="AE15" s="26" t="str">
        <f t="shared" si="3"/>
        <v>Watermelon</v>
      </c>
      <c r="AG15" s="88">
        <v>1</v>
      </c>
      <c r="AH15" s="88">
        <v>1</v>
      </c>
      <c r="AI15" s="88">
        <v>1</v>
      </c>
      <c r="AJ15" s="88">
        <v>1</v>
      </c>
      <c r="AK15" s="88">
        <v>1</v>
      </c>
      <c r="AL15" s="88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30</v>
      </c>
      <c r="N16" s="50" t="s">
        <v>32</v>
      </c>
      <c r="O16" s="50" t="s">
        <v>34</v>
      </c>
      <c r="P16" s="50" t="s">
        <v>32</v>
      </c>
      <c r="Q16" s="50" t="s">
        <v>34</v>
      </c>
      <c r="S16" s="12">
        <f t="shared" si="5"/>
        <v>4</v>
      </c>
      <c r="T16" s="12">
        <f t="shared" si="2"/>
        <v>7</v>
      </c>
      <c r="U16" s="12">
        <f t="shared" si="2"/>
        <v>8</v>
      </c>
      <c r="V16" s="12">
        <f t="shared" si="2"/>
        <v>10</v>
      </c>
      <c r="W16" s="12">
        <f t="shared" si="2"/>
        <v>8</v>
      </c>
      <c r="X16" s="12">
        <f t="shared" si="2"/>
        <v>10</v>
      </c>
      <c r="Z16" s="26" t="str">
        <f t="shared" si="3"/>
        <v>Square</v>
      </c>
      <c r="AA16" s="26" t="str">
        <f t="shared" si="3"/>
        <v>Apples</v>
      </c>
      <c r="AB16" s="26" t="str">
        <f t="shared" si="3"/>
        <v>Peaches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Grapes</v>
      </c>
      <c r="AG16" s="88">
        <v>1</v>
      </c>
      <c r="AH16" s="88">
        <v>1</v>
      </c>
      <c r="AI16" s="88">
        <v>1</v>
      </c>
      <c r="AJ16" s="88">
        <v>1</v>
      </c>
      <c r="AK16" s="88">
        <v>1</v>
      </c>
      <c r="AL16" s="88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30</v>
      </c>
      <c r="N17" s="50" t="s">
        <v>32</v>
      </c>
      <c r="O17" s="50" t="s">
        <v>34</v>
      </c>
      <c r="P17" s="50" t="s">
        <v>32</v>
      </c>
      <c r="Q17" s="50" t="s">
        <v>34</v>
      </c>
      <c r="S17" s="12">
        <f t="shared" si="5"/>
        <v>4</v>
      </c>
      <c r="T17" s="12">
        <f t="shared" si="2"/>
        <v>7</v>
      </c>
      <c r="U17" s="12">
        <f t="shared" si="2"/>
        <v>8</v>
      </c>
      <c r="V17" s="12">
        <f t="shared" si="2"/>
        <v>10</v>
      </c>
      <c r="W17" s="12">
        <f t="shared" si="2"/>
        <v>8</v>
      </c>
      <c r="X17" s="12">
        <f t="shared" si="2"/>
        <v>10</v>
      </c>
      <c r="Z17" s="26" t="str">
        <f t="shared" si="3"/>
        <v>Square</v>
      </c>
      <c r="AA17" s="26" t="str">
        <f t="shared" si="3"/>
        <v>Apples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Peaches</v>
      </c>
      <c r="AE17" s="26" t="str">
        <f t="shared" si="3"/>
        <v>Grapes</v>
      </c>
      <c r="AG17" s="88">
        <v>1</v>
      </c>
      <c r="AH17" s="88">
        <v>1</v>
      </c>
      <c r="AI17" s="88">
        <v>1</v>
      </c>
      <c r="AJ17" s="88">
        <v>1</v>
      </c>
      <c r="AK17" s="88">
        <v>1</v>
      </c>
      <c r="AL17" s="88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25</v>
      </c>
      <c r="M18" s="50" t="s">
        <v>25</v>
      </c>
      <c r="N18" s="50" t="s">
        <v>25</v>
      </c>
      <c r="O18" s="50" t="s">
        <v>25</v>
      </c>
      <c r="P18" s="50" t="s">
        <v>33</v>
      </c>
      <c r="Q18" s="50" t="s">
        <v>35</v>
      </c>
      <c r="S18" s="12">
        <f t="shared" si="5"/>
        <v>1</v>
      </c>
      <c r="T18" s="12">
        <f t="shared" si="2"/>
        <v>1</v>
      </c>
      <c r="U18" s="12">
        <f t="shared" si="2"/>
        <v>1</v>
      </c>
      <c r="V18" s="12">
        <f t="shared" si="2"/>
        <v>1</v>
      </c>
      <c r="W18" s="12">
        <f t="shared" si="2"/>
        <v>9</v>
      </c>
      <c r="X18" s="12">
        <f t="shared" si="2"/>
        <v>11</v>
      </c>
      <c r="Z18" s="26" t="str">
        <f t="shared" si="3"/>
        <v>Scatter</v>
      </c>
      <c r="AA18" s="26" t="str">
        <f t="shared" si="3"/>
        <v>Scatter</v>
      </c>
      <c r="AB18" s="26" t="str">
        <f t="shared" si="3"/>
        <v>Scatter</v>
      </c>
      <c r="AC18" s="26" t="str">
        <f t="shared" si="3"/>
        <v>Scatter</v>
      </c>
      <c r="AD18" s="26" t="str">
        <f t="shared" si="3"/>
        <v>Watermelon</v>
      </c>
      <c r="AE18" s="26" t="str">
        <f t="shared" si="3"/>
        <v>Bananas</v>
      </c>
      <c r="AF18" s="1"/>
      <c r="AG18" s="88">
        <v>1</v>
      </c>
      <c r="AH18" s="88">
        <v>1</v>
      </c>
      <c r="AI18" s="88">
        <v>1</v>
      </c>
      <c r="AJ18" s="88">
        <v>1</v>
      </c>
      <c r="AK18" s="88">
        <v>1</v>
      </c>
      <c r="AL18" s="88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23</v>
      </c>
      <c r="M19" s="50" t="s">
        <v>35</v>
      </c>
      <c r="N19" s="50" t="s">
        <v>30</v>
      </c>
      <c r="O19" s="50" t="s">
        <v>35</v>
      </c>
      <c r="P19" s="50" t="s">
        <v>33</v>
      </c>
      <c r="Q19" s="50" t="s">
        <v>35</v>
      </c>
      <c r="S19" s="12">
        <f t="shared" si="5"/>
        <v>5</v>
      </c>
      <c r="T19" s="12">
        <f t="shared" si="2"/>
        <v>11</v>
      </c>
      <c r="U19" s="12">
        <f t="shared" si="2"/>
        <v>7</v>
      </c>
      <c r="V19" s="12">
        <f t="shared" si="2"/>
        <v>11</v>
      </c>
      <c r="W19" s="12">
        <f t="shared" si="2"/>
        <v>9</v>
      </c>
      <c r="X19" s="12">
        <f t="shared" si="2"/>
        <v>11</v>
      </c>
      <c r="Z19" s="26" t="str">
        <f t="shared" si="3"/>
        <v>pentagon</v>
      </c>
      <c r="AA19" s="26" t="str">
        <f t="shared" si="3"/>
        <v>Bananas</v>
      </c>
      <c r="AB19" s="26" t="str">
        <f t="shared" si="3"/>
        <v>Apples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88">
        <v>1</v>
      </c>
      <c r="AH19" s="88">
        <v>1</v>
      </c>
      <c r="AI19" s="88">
        <v>1</v>
      </c>
      <c r="AJ19" s="88">
        <v>1</v>
      </c>
      <c r="AK19" s="88">
        <v>1</v>
      </c>
      <c r="AL19" s="88">
        <v>1</v>
      </c>
    </row>
    <row r="20" spans="1:38" ht="15.9" customHeight="1">
      <c r="I20" s="14"/>
      <c r="K20" s="42">
        <v>16</v>
      </c>
      <c r="L20" s="50" t="s">
        <v>23</v>
      </c>
      <c r="M20" s="50" t="s">
        <v>35</v>
      </c>
      <c r="N20" s="50" t="s">
        <v>30</v>
      </c>
      <c r="O20" s="50" t="s">
        <v>35</v>
      </c>
      <c r="P20" s="50" t="s">
        <v>24</v>
      </c>
      <c r="Q20" s="50" t="s">
        <v>34</v>
      </c>
      <c r="S20" s="12">
        <f t="shared" si="5"/>
        <v>5</v>
      </c>
      <c r="T20" s="12">
        <f t="shared" si="5"/>
        <v>11</v>
      </c>
      <c r="U20" s="12">
        <f t="shared" si="5"/>
        <v>7</v>
      </c>
      <c r="V20" s="12">
        <f t="shared" si="5"/>
        <v>11</v>
      </c>
      <c r="W20" s="12">
        <f t="shared" si="5"/>
        <v>6</v>
      </c>
      <c r="X20" s="12">
        <f t="shared" si="5"/>
        <v>10</v>
      </c>
      <c r="Z20" s="26" t="str">
        <f t="shared" si="3"/>
        <v>pentagon</v>
      </c>
      <c r="AA20" s="26" t="str">
        <f t="shared" si="3"/>
        <v>Bananas</v>
      </c>
      <c r="AB20" s="26" t="str">
        <f t="shared" si="3"/>
        <v>Apples</v>
      </c>
      <c r="AC20" s="26" t="str">
        <f t="shared" si="3"/>
        <v>Bananas</v>
      </c>
      <c r="AD20" s="26" t="str">
        <f t="shared" si="3"/>
        <v>Rectangle</v>
      </c>
      <c r="AE20" s="26" t="str">
        <f t="shared" si="3"/>
        <v>Grapes</v>
      </c>
      <c r="AG20" s="88">
        <v>1</v>
      </c>
      <c r="AH20" s="88">
        <v>1</v>
      </c>
      <c r="AI20" s="88">
        <v>1</v>
      </c>
      <c r="AJ20" s="88">
        <v>1</v>
      </c>
      <c r="AK20" s="88">
        <v>1</v>
      </c>
      <c r="AL20" s="88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23</v>
      </c>
      <c r="N21" s="50" t="s">
        <v>35</v>
      </c>
      <c r="O21" s="50" t="s">
        <v>33</v>
      </c>
      <c r="P21" s="50" t="s">
        <v>24</v>
      </c>
      <c r="Q21" s="50" t="s">
        <v>34</v>
      </c>
      <c r="S21" s="12">
        <f t="shared" si="5"/>
        <v>11</v>
      </c>
      <c r="T21" s="12">
        <f t="shared" si="5"/>
        <v>5</v>
      </c>
      <c r="U21" s="12">
        <f t="shared" si="5"/>
        <v>11</v>
      </c>
      <c r="V21" s="12">
        <f t="shared" si="5"/>
        <v>9</v>
      </c>
      <c r="W21" s="12">
        <f t="shared" si="5"/>
        <v>6</v>
      </c>
      <c r="X21" s="12">
        <f t="shared" si="5"/>
        <v>10</v>
      </c>
      <c r="Z21" s="26" t="str">
        <f t="shared" si="3"/>
        <v>Bananas</v>
      </c>
      <c r="AA21" s="26" t="str">
        <f t="shared" si="3"/>
        <v>pentagon</v>
      </c>
      <c r="AB21" s="26" t="str">
        <f t="shared" si="3"/>
        <v>Bananas</v>
      </c>
      <c r="AC21" s="26" t="str">
        <f t="shared" si="3"/>
        <v>Watermelon</v>
      </c>
      <c r="AD21" s="26" t="str">
        <f t="shared" si="3"/>
        <v>Rectangle</v>
      </c>
      <c r="AE21" s="26" t="str">
        <f t="shared" si="3"/>
        <v>Grapes</v>
      </c>
      <c r="AG21" s="88">
        <v>1</v>
      </c>
      <c r="AH21" s="88">
        <v>1</v>
      </c>
      <c r="AI21" s="88">
        <v>1</v>
      </c>
      <c r="AJ21" s="88">
        <v>1</v>
      </c>
      <c r="AK21" s="88">
        <v>1</v>
      </c>
      <c r="AL21" s="88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23</v>
      </c>
      <c r="N22" s="50" t="s">
        <v>35</v>
      </c>
      <c r="O22" s="50" t="s">
        <v>33</v>
      </c>
      <c r="P22" s="50" t="s">
        <v>35</v>
      </c>
      <c r="Q22" s="50" t="s">
        <v>33</v>
      </c>
      <c r="S22" s="12">
        <f t="shared" si="5"/>
        <v>11</v>
      </c>
      <c r="T22" s="12">
        <f t="shared" si="5"/>
        <v>5</v>
      </c>
      <c r="U22" s="12">
        <f t="shared" si="5"/>
        <v>11</v>
      </c>
      <c r="V22" s="12">
        <f t="shared" si="5"/>
        <v>9</v>
      </c>
      <c r="W22" s="12">
        <f t="shared" si="5"/>
        <v>11</v>
      </c>
      <c r="X22" s="12">
        <f t="shared" si="5"/>
        <v>9</v>
      </c>
      <c r="Z22" s="26" t="str">
        <f t="shared" si="3"/>
        <v>Bananas</v>
      </c>
      <c r="AA22" s="26" t="str">
        <f t="shared" si="3"/>
        <v>pentagon</v>
      </c>
      <c r="AB22" s="26" t="str">
        <f t="shared" si="3"/>
        <v>Bananas</v>
      </c>
      <c r="AC22" s="26" t="str">
        <f t="shared" si="3"/>
        <v>Watermelon</v>
      </c>
      <c r="AD22" s="26" t="str">
        <f t="shared" si="3"/>
        <v>Bananas</v>
      </c>
      <c r="AE22" s="26" t="str">
        <f t="shared" si="3"/>
        <v>Watermelon</v>
      </c>
      <c r="AG22" s="88">
        <v>1</v>
      </c>
      <c r="AH22" s="88">
        <v>1</v>
      </c>
      <c r="AI22" s="88">
        <v>1</v>
      </c>
      <c r="AJ22" s="88">
        <v>1</v>
      </c>
      <c r="AK22" s="88">
        <v>1</v>
      </c>
      <c r="AL22" s="88">
        <v>1</v>
      </c>
    </row>
    <row r="23" spans="1:38" ht="15.9" customHeight="1">
      <c r="B23" s="5"/>
      <c r="I23" s="39"/>
      <c r="K23" s="42">
        <v>19</v>
      </c>
      <c r="L23" s="50" t="s">
        <v>25</v>
      </c>
      <c r="M23" s="50" t="s">
        <v>25</v>
      </c>
      <c r="N23" s="50" t="s">
        <v>25</v>
      </c>
      <c r="O23" s="50" t="s">
        <v>25</v>
      </c>
      <c r="P23" s="50" t="s">
        <v>35</v>
      </c>
      <c r="Q23" s="50" t="s">
        <v>33</v>
      </c>
      <c r="S23" s="12">
        <f t="shared" si="5"/>
        <v>1</v>
      </c>
      <c r="T23" s="12">
        <f t="shared" si="5"/>
        <v>1</v>
      </c>
      <c r="U23" s="12">
        <f t="shared" si="5"/>
        <v>1</v>
      </c>
      <c r="V23" s="12">
        <f t="shared" si="5"/>
        <v>1</v>
      </c>
      <c r="W23" s="12">
        <f t="shared" si="5"/>
        <v>11</v>
      </c>
      <c r="X23" s="12">
        <f t="shared" si="5"/>
        <v>9</v>
      </c>
      <c r="Z23" s="26" t="str">
        <f t="shared" si="3"/>
        <v>Scatter</v>
      </c>
      <c r="AA23" s="26" t="str">
        <f t="shared" si="3"/>
        <v>Scatter</v>
      </c>
      <c r="AB23" s="26" t="str">
        <f t="shared" si="3"/>
        <v>Scatter</v>
      </c>
      <c r="AC23" s="26" t="str">
        <f t="shared" si="3"/>
        <v>Scatter</v>
      </c>
      <c r="AD23" s="26" t="str">
        <f t="shared" si="3"/>
        <v>Bananas</v>
      </c>
      <c r="AE23" s="26" t="str">
        <f t="shared" si="3"/>
        <v>Watermelon</v>
      </c>
      <c r="AG23" s="88">
        <v>1</v>
      </c>
      <c r="AH23" s="88">
        <v>1</v>
      </c>
      <c r="AI23" s="88">
        <v>1</v>
      </c>
      <c r="AJ23" s="88">
        <v>1</v>
      </c>
      <c r="AK23" s="88">
        <v>1</v>
      </c>
      <c r="AL23" s="88">
        <v>1</v>
      </c>
    </row>
    <row r="24" spans="1:38" ht="15.9" customHeight="1">
      <c r="B24" s="5"/>
      <c r="I24" s="39"/>
      <c r="K24" s="42">
        <v>20</v>
      </c>
      <c r="L24" s="50" t="s">
        <v>34</v>
      </c>
      <c r="M24" s="50" t="s">
        <v>26</v>
      </c>
      <c r="N24" s="50" t="s">
        <v>30</v>
      </c>
      <c r="O24" s="50" t="s">
        <v>24</v>
      </c>
      <c r="P24" s="50" t="s">
        <v>26</v>
      </c>
      <c r="Q24" s="50" t="s">
        <v>35</v>
      </c>
      <c r="S24" s="12">
        <f t="shared" si="5"/>
        <v>10</v>
      </c>
      <c r="T24" s="12">
        <f t="shared" si="5"/>
        <v>3</v>
      </c>
      <c r="U24" s="12">
        <f t="shared" si="5"/>
        <v>7</v>
      </c>
      <c r="V24" s="12">
        <f t="shared" si="5"/>
        <v>6</v>
      </c>
      <c r="W24" s="12">
        <f t="shared" si="5"/>
        <v>3</v>
      </c>
      <c r="X24" s="12">
        <f t="shared" si="5"/>
        <v>11</v>
      </c>
      <c r="Z24" s="26" t="str">
        <f t="shared" si="3"/>
        <v>Grapes</v>
      </c>
      <c r="AA24" s="26" t="str">
        <f t="shared" si="3"/>
        <v>Heart</v>
      </c>
      <c r="AB24" s="26" t="str">
        <f t="shared" si="3"/>
        <v>Apples</v>
      </c>
      <c r="AC24" s="26" t="str">
        <f t="shared" si="3"/>
        <v>Rectangle</v>
      </c>
      <c r="AD24" s="26" t="str">
        <f t="shared" si="3"/>
        <v>Heart</v>
      </c>
      <c r="AE24" s="26" t="str">
        <f t="shared" si="3"/>
        <v>Bananas</v>
      </c>
      <c r="AG24" s="88">
        <v>1</v>
      </c>
      <c r="AH24" s="88">
        <v>1</v>
      </c>
      <c r="AI24" s="88">
        <v>1</v>
      </c>
      <c r="AJ24" s="88">
        <v>1</v>
      </c>
      <c r="AK24" s="88">
        <v>1</v>
      </c>
      <c r="AL24" s="88">
        <v>1</v>
      </c>
    </row>
    <row r="25" spans="1:38" ht="16.5" customHeight="1">
      <c r="B25" s="5"/>
      <c r="I25" s="39"/>
      <c r="K25" s="42">
        <v>21</v>
      </c>
      <c r="L25" s="50" t="s">
        <v>34</v>
      </c>
      <c r="M25" s="50" t="s">
        <v>26</v>
      </c>
      <c r="N25" s="50" t="s">
        <v>30</v>
      </c>
      <c r="O25" s="50" t="s">
        <v>24</v>
      </c>
      <c r="P25" s="50" t="s">
        <v>26</v>
      </c>
      <c r="Q25" s="50" t="s">
        <v>35</v>
      </c>
      <c r="S25" s="12">
        <f t="shared" si="5"/>
        <v>10</v>
      </c>
      <c r="T25" s="12">
        <f t="shared" si="5"/>
        <v>3</v>
      </c>
      <c r="U25" s="12">
        <f t="shared" si="5"/>
        <v>7</v>
      </c>
      <c r="V25" s="12">
        <f t="shared" si="5"/>
        <v>6</v>
      </c>
      <c r="W25" s="12">
        <f t="shared" si="5"/>
        <v>3</v>
      </c>
      <c r="X25" s="12">
        <f t="shared" si="5"/>
        <v>11</v>
      </c>
      <c r="Z25" s="26" t="str">
        <f t="shared" si="3"/>
        <v>Grapes</v>
      </c>
      <c r="AA25" s="26" t="str">
        <f t="shared" si="3"/>
        <v>Heart</v>
      </c>
      <c r="AB25" s="26" t="str">
        <f t="shared" si="3"/>
        <v>Apples</v>
      </c>
      <c r="AC25" s="26" t="str">
        <f t="shared" si="3"/>
        <v>Rectangle</v>
      </c>
      <c r="AD25" s="26" t="str">
        <f t="shared" si="3"/>
        <v>Heart</v>
      </c>
      <c r="AE25" s="26" t="str">
        <f t="shared" si="3"/>
        <v>Bananas</v>
      </c>
      <c r="AG25" s="88">
        <v>1</v>
      </c>
      <c r="AH25" s="88">
        <v>1</v>
      </c>
      <c r="AI25" s="88">
        <v>1</v>
      </c>
      <c r="AJ25" s="88">
        <v>1</v>
      </c>
      <c r="AK25" s="88">
        <v>1</v>
      </c>
      <c r="AL25" s="88">
        <v>1</v>
      </c>
    </row>
    <row r="26" spans="1:38" ht="16.5" customHeight="1">
      <c r="B26" s="5"/>
      <c r="I26" s="39"/>
      <c r="K26" s="42">
        <v>22</v>
      </c>
      <c r="L26" s="50" t="s">
        <v>30</v>
      </c>
      <c r="M26" s="50" t="s">
        <v>24</v>
      </c>
      <c r="N26" s="50" t="s">
        <v>23</v>
      </c>
      <c r="O26" s="50" t="s">
        <v>23</v>
      </c>
      <c r="P26" s="50" t="s">
        <v>32</v>
      </c>
      <c r="Q26" s="50" t="s">
        <v>24</v>
      </c>
      <c r="S26" s="12">
        <f t="shared" si="5"/>
        <v>7</v>
      </c>
      <c r="T26" s="12">
        <f t="shared" si="5"/>
        <v>6</v>
      </c>
      <c r="U26" s="12">
        <f t="shared" si="5"/>
        <v>5</v>
      </c>
      <c r="V26" s="12">
        <f t="shared" si="5"/>
        <v>5</v>
      </c>
      <c r="W26" s="12">
        <f t="shared" si="5"/>
        <v>8</v>
      </c>
      <c r="X26" s="12">
        <f t="shared" si="5"/>
        <v>6</v>
      </c>
      <c r="Z26" s="26" t="str">
        <f t="shared" si="3"/>
        <v>Apples</v>
      </c>
      <c r="AA26" s="26" t="str">
        <f t="shared" si="3"/>
        <v>Rectangle</v>
      </c>
      <c r="AB26" s="26" t="str">
        <f t="shared" si="3"/>
        <v>pentagon</v>
      </c>
      <c r="AC26" s="26" t="str">
        <f t="shared" si="3"/>
        <v>pentagon</v>
      </c>
      <c r="AD26" s="26" t="str">
        <f t="shared" si="3"/>
        <v>Peaches</v>
      </c>
      <c r="AE26" s="26" t="str">
        <f t="shared" si="3"/>
        <v>Rectangle</v>
      </c>
      <c r="AG26" s="88">
        <v>1</v>
      </c>
      <c r="AH26" s="88">
        <v>1</v>
      </c>
      <c r="AI26" s="88">
        <v>1</v>
      </c>
      <c r="AJ26" s="88">
        <v>1</v>
      </c>
      <c r="AK26" s="88">
        <v>1</v>
      </c>
      <c r="AL26" s="88">
        <v>1</v>
      </c>
    </row>
    <row r="27" spans="1:38" ht="16.5" customHeight="1">
      <c r="B27" s="5"/>
      <c r="I27" s="39"/>
      <c r="K27" s="42">
        <v>23</v>
      </c>
      <c r="L27" s="50" t="s">
        <v>30</v>
      </c>
      <c r="M27" s="50" t="s">
        <v>24</v>
      </c>
      <c r="N27" s="50" t="s">
        <v>23</v>
      </c>
      <c r="O27" s="50" t="s">
        <v>23</v>
      </c>
      <c r="P27" s="50" t="s">
        <v>32</v>
      </c>
      <c r="Q27" s="50" t="s">
        <v>24</v>
      </c>
      <c r="S27" s="12">
        <f t="shared" si="5"/>
        <v>7</v>
      </c>
      <c r="T27" s="12">
        <f t="shared" si="5"/>
        <v>6</v>
      </c>
      <c r="U27" s="12">
        <f t="shared" si="5"/>
        <v>5</v>
      </c>
      <c r="V27" s="12">
        <f t="shared" si="5"/>
        <v>5</v>
      </c>
      <c r="W27" s="12">
        <f t="shared" si="5"/>
        <v>8</v>
      </c>
      <c r="X27" s="12">
        <f t="shared" si="5"/>
        <v>6</v>
      </c>
      <c r="Z27" s="26" t="str">
        <f t="shared" si="3"/>
        <v>Apples</v>
      </c>
      <c r="AA27" s="26" t="str">
        <f t="shared" si="3"/>
        <v>Rectangle</v>
      </c>
      <c r="AB27" s="26" t="str">
        <f t="shared" si="3"/>
        <v>pentagon</v>
      </c>
      <c r="AC27" s="26" t="str">
        <f t="shared" si="3"/>
        <v>pentagon</v>
      </c>
      <c r="AD27" s="26" t="str">
        <f t="shared" si="3"/>
        <v>Peaches</v>
      </c>
      <c r="AE27" s="26" t="str">
        <f t="shared" si="3"/>
        <v>Rectangle</v>
      </c>
      <c r="AG27" s="88">
        <v>1</v>
      </c>
      <c r="AH27" s="88">
        <v>1</v>
      </c>
      <c r="AI27" s="88">
        <v>1</v>
      </c>
      <c r="AJ27" s="88">
        <v>1</v>
      </c>
      <c r="AK27" s="88">
        <v>1</v>
      </c>
      <c r="AL27" s="88">
        <v>1</v>
      </c>
    </row>
    <row r="28" spans="1:38" ht="16.5" customHeight="1">
      <c r="B28" s="5"/>
      <c r="I28" s="39"/>
      <c r="K28" s="42">
        <v>24</v>
      </c>
      <c r="L28" s="50" t="s">
        <v>25</v>
      </c>
      <c r="M28" s="50" t="s">
        <v>25</v>
      </c>
      <c r="N28" s="50" t="s">
        <v>25</v>
      </c>
      <c r="O28" s="50" t="s">
        <v>25</v>
      </c>
      <c r="P28" s="50" t="s">
        <v>33</v>
      </c>
      <c r="Q28" s="50" t="s">
        <v>34</v>
      </c>
      <c r="S28" s="12">
        <f t="shared" si="5"/>
        <v>1</v>
      </c>
      <c r="T28" s="12">
        <f t="shared" si="5"/>
        <v>1</v>
      </c>
      <c r="U28" s="12">
        <f t="shared" si="5"/>
        <v>1</v>
      </c>
      <c r="V28" s="12">
        <f t="shared" si="5"/>
        <v>1</v>
      </c>
      <c r="W28" s="12">
        <f t="shared" si="5"/>
        <v>9</v>
      </c>
      <c r="X28" s="12">
        <f t="shared" si="5"/>
        <v>10</v>
      </c>
      <c r="Z28" s="26" t="str">
        <f t="shared" si="3"/>
        <v>Scatter</v>
      </c>
      <c r="AA28" s="26" t="str">
        <f t="shared" si="3"/>
        <v>Scatter</v>
      </c>
      <c r="AB28" s="26" t="str">
        <f t="shared" si="3"/>
        <v>Scatter</v>
      </c>
      <c r="AC28" s="26" t="str">
        <f t="shared" si="3"/>
        <v>Scatter</v>
      </c>
      <c r="AD28" s="26" t="str">
        <f t="shared" si="3"/>
        <v>Watermelon</v>
      </c>
      <c r="AE28" s="26" t="str">
        <f t="shared" si="3"/>
        <v>Grapes</v>
      </c>
      <c r="AG28" s="88">
        <v>1</v>
      </c>
      <c r="AH28" s="88">
        <v>1</v>
      </c>
      <c r="AI28" s="88">
        <v>1</v>
      </c>
      <c r="AJ28" s="88">
        <v>1</v>
      </c>
      <c r="AK28" s="88">
        <v>1</v>
      </c>
      <c r="AL28" s="88">
        <v>1</v>
      </c>
    </row>
    <row r="29" spans="1:38" ht="16.5" customHeight="1">
      <c r="B29" s="5"/>
      <c r="I29" s="39"/>
      <c r="K29" s="42">
        <v>25</v>
      </c>
      <c r="L29" s="50" t="s">
        <v>24</v>
      </c>
      <c r="M29" s="50" t="s">
        <v>30</v>
      </c>
      <c r="N29" s="50" t="s">
        <v>24</v>
      </c>
      <c r="O29" s="50" t="s">
        <v>27</v>
      </c>
      <c r="P29" s="50" t="s">
        <v>33</v>
      </c>
      <c r="Q29" s="50" t="s">
        <v>34</v>
      </c>
      <c r="S29" s="12">
        <f t="shared" si="5"/>
        <v>6</v>
      </c>
      <c r="T29" s="12">
        <f t="shared" si="5"/>
        <v>7</v>
      </c>
      <c r="U29" s="12">
        <f t="shared" si="5"/>
        <v>6</v>
      </c>
      <c r="V29" s="12">
        <f t="shared" si="5"/>
        <v>4</v>
      </c>
      <c r="W29" s="12">
        <f t="shared" si="5"/>
        <v>9</v>
      </c>
      <c r="X29" s="12">
        <f t="shared" si="5"/>
        <v>10</v>
      </c>
      <c r="Z29" s="26" t="str">
        <f t="shared" si="3"/>
        <v>Rectangle</v>
      </c>
      <c r="AA29" s="26" t="str">
        <f t="shared" si="3"/>
        <v>Apples</v>
      </c>
      <c r="AB29" s="26" t="str">
        <f t="shared" si="3"/>
        <v>Rectangle</v>
      </c>
      <c r="AC29" s="26" t="str">
        <f t="shared" si="3"/>
        <v>Square</v>
      </c>
      <c r="AD29" s="26" t="str">
        <f t="shared" si="3"/>
        <v>Watermelon</v>
      </c>
      <c r="AE29" s="26" t="str">
        <f t="shared" si="3"/>
        <v>Grapes</v>
      </c>
      <c r="AG29" s="88">
        <v>1</v>
      </c>
      <c r="AH29" s="88">
        <v>1</v>
      </c>
      <c r="AI29" s="88">
        <v>1</v>
      </c>
      <c r="AJ29" s="88">
        <v>1</v>
      </c>
      <c r="AK29" s="88">
        <v>1</v>
      </c>
      <c r="AL29" s="88">
        <v>1</v>
      </c>
    </row>
    <row r="30" spans="1:38" ht="16.5" customHeight="1">
      <c r="B30" s="5"/>
      <c r="I30" s="39"/>
      <c r="K30" s="42">
        <v>26</v>
      </c>
      <c r="L30" s="50" t="s">
        <v>24</v>
      </c>
      <c r="M30" s="50" t="s">
        <v>30</v>
      </c>
      <c r="N30" s="50" t="s">
        <v>24</v>
      </c>
      <c r="O30" s="50" t="s">
        <v>27</v>
      </c>
      <c r="P30" s="50" t="s">
        <v>30</v>
      </c>
      <c r="Q30" s="50" t="s">
        <v>32</v>
      </c>
      <c r="S30" s="12">
        <f t="shared" si="5"/>
        <v>6</v>
      </c>
      <c r="T30" s="12">
        <f t="shared" si="5"/>
        <v>7</v>
      </c>
      <c r="U30" s="12">
        <f t="shared" si="5"/>
        <v>6</v>
      </c>
      <c r="V30" s="12">
        <f t="shared" si="5"/>
        <v>4</v>
      </c>
      <c r="W30" s="12">
        <f t="shared" si="5"/>
        <v>7</v>
      </c>
      <c r="X30" s="12">
        <f t="shared" si="5"/>
        <v>8</v>
      </c>
      <c r="Z30" s="26" t="str">
        <f t="shared" si="3"/>
        <v>Rectangle</v>
      </c>
      <c r="AA30" s="26" t="str">
        <f t="shared" si="3"/>
        <v>Apples</v>
      </c>
      <c r="AB30" s="26" t="str">
        <f t="shared" si="3"/>
        <v>Rectangle</v>
      </c>
      <c r="AC30" s="26" t="str">
        <f t="shared" si="3"/>
        <v>Square</v>
      </c>
      <c r="AD30" s="26" t="str">
        <f t="shared" si="3"/>
        <v>Apples</v>
      </c>
      <c r="AE30" s="26" t="str">
        <f t="shared" si="3"/>
        <v>Peaches</v>
      </c>
      <c r="AG30" s="88">
        <v>1</v>
      </c>
      <c r="AH30" s="88">
        <v>1</v>
      </c>
      <c r="AI30" s="88">
        <v>1</v>
      </c>
      <c r="AJ30" s="88">
        <v>1</v>
      </c>
      <c r="AK30" s="88">
        <v>1</v>
      </c>
      <c r="AL30" s="88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24</v>
      </c>
      <c r="N31" s="50" t="s">
        <v>32</v>
      </c>
      <c r="O31" s="50" t="s">
        <v>33</v>
      </c>
      <c r="P31" s="50" t="s">
        <v>30</v>
      </c>
      <c r="Q31" s="50" t="s">
        <v>32</v>
      </c>
      <c r="S31" s="12">
        <f t="shared" si="5"/>
        <v>11</v>
      </c>
      <c r="T31" s="12">
        <f t="shared" si="5"/>
        <v>6</v>
      </c>
      <c r="U31" s="12">
        <f t="shared" si="5"/>
        <v>8</v>
      </c>
      <c r="V31" s="12">
        <f t="shared" si="5"/>
        <v>9</v>
      </c>
      <c r="W31" s="12">
        <f t="shared" si="5"/>
        <v>7</v>
      </c>
      <c r="X31" s="12">
        <f t="shared" si="5"/>
        <v>8</v>
      </c>
      <c r="Z31" s="26" t="str">
        <f t="shared" si="3"/>
        <v>Bananas</v>
      </c>
      <c r="AA31" s="26" t="str">
        <f t="shared" si="3"/>
        <v>Rectangle</v>
      </c>
      <c r="AB31" s="26" t="str">
        <f t="shared" si="3"/>
        <v>Peaches</v>
      </c>
      <c r="AC31" s="26" t="str">
        <f t="shared" si="3"/>
        <v>Watermelon</v>
      </c>
      <c r="AD31" s="26" t="str">
        <f t="shared" si="3"/>
        <v>Apples</v>
      </c>
      <c r="AE31" s="26" t="str">
        <f t="shared" si="3"/>
        <v>Peaches</v>
      </c>
      <c r="AG31" s="88">
        <v>1</v>
      </c>
      <c r="AH31" s="88">
        <v>1</v>
      </c>
      <c r="AI31" s="88">
        <v>1</v>
      </c>
      <c r="AJ31" s="88">
        <v>1</v>
      </c>
      <c r="AK31" s="88">
        <v>1</v>
      </c>
      <c r="AL31" s="88">
        <v>1</v>
      </c>
    </row>
    <row r="32" spans="1:38" ht="16.5" customHeight="1">
      <c r="K32" s="42">
        <v>28</v>
      </c>
      <c r="L32" s="50" t="s">
        <v>35</v>
      </c>
      <c r="M32" s="50" t="s">
        <v>24</v>
      </c>
      <c r="N32" s="50" t="s">
        <v>32</v>
      </c>
      <c r="O32" s="50" t="s">
        <v>33</v>
      </c>
      <c r="P32" s="50" t="s">
        <v>35</v>
      </c>
      <c r="Q32" s="50" t="s">
        <v>35</v>
      </c>
      <c r="S32" s="12">
        <f t="shared" si="5"/>
        <v>11</v>
      </c>
      <c r="T32" s="12">
        <f t="shared" si="5"/>
        <v>6</v>
      </c>
      <c r="U32" s="12">
        <f t="shared" si="5"/>
        <v>8</v>
      </c>
      <c r="V32" s="12">
        <f t="shared" si="5"/>
        <v>9</v>
      </c>
      <c r="W32" s="12">
        <f t="shared" si="5"/>
        <v>11</v>
      </c>
      <c r="X32" s="12">
        <f t="shared" si="5"/>
        <v>11</v>
      </c>
      <c r="Z32" s="26" t="str">
        <f t="shared" si="3"/>
        <v>Bananas</v>
      </c>
      <c r="AA32" s="26" t="str">
        <f t="shared" si="3"/>
        <v>Rectangle</v>
      </c>
      <c r="AB32" s="26" t="str">
        <f t="shared" si="3"/>
        <v>Peaches</v>
      </c>
      <c r="AC32" s="26" t="str">
        <f t="shared" si="3"/>
        <v>Watermelon</v>
      </c>
      <c r="AD32" s="26" t="str">
        <f t="shared" si="3"/>
        <v>Bananas</v>
      </c>
      <c r="AE32" s="26" t="str">
        <f t="shared" si="3"/>
        <v>Bananas</v>
      </c>
      <c r="AG32" s="88">
        <v>1</v>
      </c>
      <c r="AH32" s="88">
        <v>1</v>
      </c>
      <c r="AI32" s="88">
        <v>1</v>
      </c>
      <c r="AJ32" s="88">
        <v>1</v>
      </c>
      <c r="AK32" s="88">
        <v>1</v>
      </c>
      <c r="AL32" s="88">
        <v>1</v>
      </c>
    </row>
    <row r="33" spans="11:38" ht="16.5" customHeight="1">
      <c r="K33" s="42">
        <v>29</v>
      </c>
      <c r="L33" s="50" t="s">
        <v>25</v>
      </c>
      <c r="M33" s="50" t="s">
        <v>25</v>
      </c>
      <c r="N33" s="50" t="s">
        <v>25</v>
      </c>
      <c r="O33" s="50" t="s">
        <v>25</v>
      </c>
      <c r="P33" s="50" t="s">
        <v>35</v>
      </c>
      <c r="Q33" s="50" t="s">
        <v>35</v>
      </c>
      <c r="S33" s="12">
        <f t="shared" si="5"/>
        <v>1</v>
      </c>
      <c r="T33" s="12">
        <f t="shared" si="5"/>
        <v>1</v>
      </c>
      <c r="U33" s="12">
        <f t="shared" si="5"/>
        <v>1</v>
      </c>
      <c r="V33" s="12">
        <f t="shared" si="5"/>
        <v>1</v>
      </c>
      <c r="W33" s="12">
        <f t="shared" si="5"/>
        <v>11</v>
      </c>
      <c r="X33" s="12">
        <f t="shared" si="5"/>
        <v>11</v>
      </c>
      <c r="Z33" s="26" t="str">
        <f t="shared" si="3"/>
        <v>Scatter</v>
      </c>
      <c r="AA33" s="26" t="str">
        <f t="shared" si="3"/>
        <v>Scatter</v>
      </c>
      <c r="AB33" s="26" t="str">
        <f t="shared" si="3"/>
        <v>Scatter</v>
      </c>
      <c r="AC33" s="26" t="str">
        <f t="shared" si="3"/>
        <v>Scatter</v>
      </c>
      <c r="AD33" s="26" t="str">
        <f t="shared" si="3"/>
        <v>Bananas</v>
      </c>
      <c r="AE33" s="26" t="str">
        <f t="shared" si="3"/>
        <v>Bananas</v>
      </c>
      <c r="AG33" s="88">
        <v>1</v>
      </c>
      <c r="AH33" s="88">
        <v>1</v>
      </c>
      <c r="AI33" s="88">
        <v>1</v>
      </c>
      <c r="AJ33" s="88">
        <v>1</v>
      </c>
      <c r="AK33" s="88">
        <v>1</v>
      </c>
      <c r="AL33" s="88">
        <v>1</v>
      </c>
    </row>
    <row r="34" spans="11:38" ht="16.5" customHeight="1">
      <c r="K34" s="42">
        <v>30</v>
      </c>
      <c r="L34" s="50" t="s">
        <v>30</v>
      </c>
      <c r="M34" s="50" t="s">
        <v>34</v>
      </c>
      <c r="N34" s="50" t="s">
        <v>33</v>
      </c>
      <c r="O34" s="50" t="s">
        <v>32</v>
      </c>
      <c r="P34" s="50" t="s">
        <v>34</v>
      </c>
      <c r="Q34" s="50" t="s">
        <v>27</v>
      </c>
      <c r="S34" s="12">
        <f t="shared" si="5"/>
        <v>7</v>
      </c>
      <c r="T34" s="12">
        <f t="shared" si="5"/>
        <v>10</v>
      </c>
      <c r="U34" s="12">
        <f t="shared" si="5"/>
        <v>9</v>
      </c>
      <c r="V34" s="12">
        <f t="shared" si="5"/>
        <v>8</v>
      </c>
      <c r="W34" s="12">
        <f t="shared" si="5"/>
        <v>10</v>
      </c>
      <c r="X34" s="12">
        <f t="shared" si="5"/>
        <v>4</v>
      </c>
      <c r="Z34" s="26" t="str">
        <f t="shared" si="3"/>
        <v>Apples</v>
      </c>
      <c r="AA34" s="26" t="str">
        <f t="shared" si="3"/>
        <v>Grapes</v>
      </c>
      <c r="AB34" s="26" t="str">
        <f t="shared" si="3"/>
        <v>Watermelon</v>
      </c>
      <c r="AC34" s="26" t="str">
        <f t="shared" si="3"/>
        <v>Peaches</v>
      </c>
      <c r="AD34" s="26" t="str">
        <f t="shared" si="3"/>
        <v>Grapes</v>
      </c>
      <c r="AE34" s="26" t="str">
        <f t="shared" si="3"/>
        <v>Square</v>
      </c>
      <c r="AG34" s="88">
        <v>1</v>
      </c>
      <c r="AH34" s="88">
        <v>1</v>
      </c>
      <c r="AI34" s="88">
        <v>1</v>
      </c>
      <c r="AJ34" s="88">
        <v>1</v>
      </c>
      <c r="AK34" s="88">
        <v>1</v>
      </c>
      <c r="AL34" s="88">
        <v>1</v>
      </c>
    </row>
    <row r="35" spans="11:38" ht="16.5" customHeight="1">
      <c r="K35" s="42">
        <v>31</v>
      </c>
      <c r="L35" s="50" t="s">
        <v>30</v>
      </c>
      <c r="M35" s="50" t="s">
        <v>34</v>
      </c>
      <c r="N35" s="50" t="s">
        <v>33</v>
      </c>
      <c r="O35" s="50" t="s">
        <v>32</v>
      </c>
      <c r="P35" s="50" t="s">
        <v>34</v>
      </c>
      <c r="Q35" s="50" t="s">
        <v>27</v>
      </c>
      <c r="S35" s="12">
        <f t="shared" si="5"/>
        <v>7</v>
      </c>
      <c r="T35" s="12">
        <f t="shared" si="5"/>
        <v>10</v>
      </c>
      <c r="U35" s="12">
        <f t="shared" si="5"/>
        <v>9</v>
      </c>
      <c r="V35" s="12">
        <f t="shared" si="5"/>
        <v>8</v>
      </c>
      <c r="W35" s="12">
        <f t="shared" si="5"/>
        <v>10</v>
      </c>
      <c r="X35" s="12">
        <f t="shared" si="5"/>
        <v>4</v>
      </c>
      <c r="Z35" s="26" t="str">
        <f t="shared" si="3"/>
        <v>Apples</v>
      </c>
      <c r="AA35" s="26" t="str">
        <f t="shared" si="3"/>
        <v>Grapes</v>
      </c>
      <c r="AB35" s="26" t="str">
        <f t="shared" si="3"/>
        <v>Watermelon</v>
      </c>
      <c r="AC35" s="26" t="str">
        <f t="shared" si="3"/>
        <v>Peaches</v>
      </c>
      <c r="AD35" s="26" t="str">
        <f t="shared" si="3"/>
        <v>Grapes</v>
      </c>
      <c r="AE35" s="26" t="str">
        <f t="shared" si="3"/>
        <v>Square</v>
      </c>
      <c r="AG35" s="88">
        <v>1</v>
      </c>
      <c r="AH35" s="88">
        <v>1</v>
      </c>
      <c r="AI35" s="88">
        <v>1</v>
      </c>
      <c r="AJ35" s="88">
        <v>1</v>
      </c>
      <c r="AK35" s="88">
        <v>1</v>
      </c>
      <c r="AL35" s="88">
        <v>1</v>
      </c>
    </row>
    <row r="36" spans="11:38" ht="16.5" customHeight="1">
      <c r="K36" s="42">
        <v>32</v>
      </c>
      <c r="L36" s="50" t="s">
        <v>23</v>
      </c>
      <c r="M36" s="50" t="s">
        <v>32</v>
      </c>
      <c r="N36" s="50" t="s">
        <v>32</v>
      </c>
      <c r="O36" s="50" t="s">
        <v>34</v>
      </c>
      <c r="P36" s="50" t="s">
        <v>35</v>
      </c>
      <c r="Q36" s="50" t="s">
        <v>30</v>
      </c>
      <c r="S36" s="12">
        <f t="shared" si="5"/>
        <v>5</v>
      </c>
      <c r="T36" s="12">
        <f t="shared" si="5"/>
        <v>8</v>
      </c>
      <c r="U36" s="12">
        <f t="shared" si="5"/>
        <v>8</v>
      </c>
      <c r="V36" s="12">
        <f t="shared" si="5"/>
        <v>10</v>
      </c>
      <c r="W36" s="12">
        <f t="shared" si="5"/>
        <v>11</v>
      </c>
      <c r="X36" s="12">
        <f t="shared" si="5"/>
        <v>7</v>
      </c>
      <c r="Z36" s="26" t="str">
        <f t="shared" ref="Z36:AE67" si="6">VLOOKUP(L36,$A$4:$I$15,2,FALSE)</f>
        <v>pentagon</v>
      </c>
      <c r="AA36" s="26" t="str">
        <f t="shared" si="6"/>
        <v>Peaches</v>
      </c>
      <c r="AB36" s="26" t="str">
        <f t="shared" si="6"/>
        <v>Peaches</v>
      </c>
      <c r="AC36" s="26" t="str">
        <f t="shared" si="6"/>
        <v>Grapes</v>
      </c>
      <c r="AD36" s="26" t="str">
        <f t="shared" si="6"/>
        <v>Bananas</v>
      </c>
      <c r="AE36" s="26" t="str">
        <f t="shared" si="6"/>
        <v>Apples</v>
      </c>
      <c r="AG36" s="88">
        <v>1</v>
      </c>
      <c r="AH36" s="88">
        <v>1</v>
      </c>
      <c r="AI36" s="88">
        <v>1</v>
      </c>
      <c r="AJ36" s="88">
        <v>1</v>
      </c>
      <c r="AK36" s="88">
        <v>1</v>
      </c>
      <c r="AL36" s="88">
        <v>1</v>
      </c>
    </row>
    <row r="37" spans="11:38" ht="16.5" customHeight="1">
      <c r="K37" s="42">
        <v>33</v>
      </c>
      <c r="L37" s="50" t="s">
        <v>23</v>
      </c>
      <c r="M37" s="50" t="s">
        <v>32</v>
      </c>
      <c r="N37" s="50" t="s">
        <v>32</v>
      </c>
      <c r="O37" s="50" t="s">
        <v>34</v>
      </c>
      <c r="P37" s="50" t="s">
        <v>35</v>
      </c>
      <c r="Q37" s="50" t="s">
        <v>30</v>
      </c>
      <c r="S37" s="12">
        <f t="shared" si="5"/>
        <v>5</v>
      </c>
      <c r="T37" s="12">
        <f t="shared" si="5"/>
        <v>8</v>
      </c>
      <c r="U37" s="12">
        <f t="shared" si="5"/>
        <v>8</v>
      </c>
      <c r="V37" s="12">
        <f t="shared" si="5"/>
        <v>10</v>
      </c>
      <c r="W37" s="12">
        <f t="shared" si="5"/>
        <v>11</v>
      </c>
      <c r="X37" s="12">
        <f t="shared" si="5"/>
        <v>7</v>
      </c>
      <c r="Z37" s="26" t="str">
        <f t="shared" si="6"/>
        <v>pentagon</v>
      </c>
      <c r="AA37" s="26" t="str">
        <f t="shared" si="6"/>
        <v>Peaches</v>
      </c>
      <c r="AB37" s="26" t="str">
        <f t="shared" si="6"/>
        <v>Peaches</v>
      </c>
      <c r="AC37" s="26" t="str">
        <f t="shared" si="6"/>
        <v>Grapes</v>
      </c>
      <c r="AD37" s="26" t="str">
        <f t="shared" si="6"/>
        <v>Bananas</v>
      </c>
      <c r="AE37" s="26" t="str">
        <f t="shared" si="6"/>
        <v>Apples</v>
      </c>
      <c r="AG37" s="88">
        <v>1</v>
      </c>
      <c r="AH37" s="88">
        <v>1</v>
      </c>
      <c r="AI37" s="88">
        <v>1</v>
      </c>
      <c r="AJ37" s="88">
        <v>1</v>
      </c>
      <c r="AK37" s="88">
        <v>1</v>
      </c>
      <c r="AL37" s="88">
        <v>1</v>
      </c>
    </row>
    <row r="38" spans="11:38" ht="16.5" customHeight="1">
      <c r="K38" s="42">
        <v>34</v>
      </c>
      <c r="L38" s="50" t="s">
        <v>25</v>
      </c>
      <c r="M38" s="50" t="s">
        <v>25</v>
      </c>
      <c r="N38" s="50" t="s">
        <v>25</v>
      </c>
      <c r="O38" s="50" t="s">
        <v>25</v>
      </c>
      <c r="P38" s="50" t="s">
        <v>33</v>
      </c>
      <c r="Q38" s="50" t="s">
        <v>34</v>
      </c>
      <c r="S38" s="12">
        <f t="shared" si="5"/>
        <v>1</v>
      </c>
      <c r="T38" s="12">
        <f t="shared" si="5"/>
        <v>1</v>
      </c>
      <c r="U38" s="12">
        <f t="shared" si="5"/>
        <v>1</v>
      </c>
      <c r="V38" s="12">
        <f t="shared" si="5"/>
        <v>1</v>
      </c>
      <c r="W38" s="12">
        <f t="shared" si="5"/>
        <v>9</v>
      </c>
      <c r="X38" s="12">
        <f t="shared" si="5"/>
        <v>10</v>
      </c>
      <c r="Z38" s="26" t="str">
        <f t="shared" si="6"/>
        <v>Scatter</v>
      </c>
      <c r="AA38" s="26" t="str">
        <f t="shared" si="6"/>
        <v>Scatter</v>
      </c>
      <c r="AB38" s="26" t="str">
        <f t="shared" si="6"/>
        <v>Scatter</v>
      </c>
      <c r="AC38" s="26" t="str">
        <f t="shared" si="6"/>
        <v>Scatter</v>
      </c>
      <c r="AD38" s="26" t="str">
        <f t="shared" si="6"/>
        <v>Watermelon</v>
      </c>
      <c r="AE38" s="26" t="str">
        <f t="shared" si="6"/>
        <v>Grapes</v>
      </c>
      <c r="AG38" s="88">
        <v>1</v>
      </c>
      <c r="AH38" s="88">
        <v>1</v>
      </c>
      <c r="AI38" s="88">
        <v>1</v>
      </c>
      <c r="AJ38" s="88">
        <v>1</v>
      </c>
      <c r="AK38" s="88">
        <v>1</v>
      </c>
      <c r="AL38" s="88">
        <v>1</v>
      </c>
    </row>
    <row r="39" spans="11:38" ht="16.5" customHeight="1">
      <c r="K39" s="42">
        <v>35</v>
      </c>
      <c r="L39" s="50" t="s">
        <v>33</v>
      </c>
      <c r="M39" s="50" t="s">
        <v>27</v>
      </c>
      <c r="N39" s="50" t="s">
        <v>24</v>
      </c>
      <c r="O39" s="50" t="s">
        <v>35</v>
      </c>
      <c r="P39" s="50" t="s">
        <v>33</v>
      </c>
      <c r="Q39" s="50" t="s">
        <v>34</v>
      </c>
      <c r="S39" s="12">
        <f t="shared" si="5"/>
        <v>9</v>
      </c>
      <c r="T39" s="12">
        <f t="shared" si="5"/>
        <v>4</v>
      </c>
      <c r="U39" s="12">
        <f t="shared" si="5"/>
        <v>6</v>
      </c>
      <c r="V39" s="12">
        <f t="shared" si="5"/>
        <v>11</v>
      </c>
      <c r="W39" s="12">
        <f t="shared" si="5"/>
        <v>9</v>
      </c>
      <c r="X39" s="12">
        <f t="shared" si="5"/>
        <v>10</v>
      </c>
      <c r="Z39" s="26" t="str">
        <f t="shared" si="6"/>
        <v>Watermelon</v>
      </c>
      <c r="AA39" s="26" t="str">
        <f t="shared" si="6"/>
        <v>Square</v>
      </c>
      <c r="AB39" s="26" t="str">
        <f t="shared" si="6"/>
        <v>Rectangle</v>
      </c>
      <c r="AC39" s="26" t="str">
        <f t="shared" si="6"/>
        <v>Bananas</v>
      </c>
      <c r="AD39" s="26" t="str">
        <f t="shared" si="6"/>
        <v>Watermelon</v>
      </c>
      <c r="AE39" s="26" t="str">
        <f t="shared" si="6"/>
        <v>Grapes</v>
      </c>
      <c r="AG39" s="88">
        <v>1</v>
      </c>
      <c r="AH39" s="88">
        <v>1</v>
      </c>
      <c r="AI39" s="88">
        <v>1</v>
      </c>
      <c r="AJ39" s="88">
        <v>1</v>
      </c>
      <c r="AK39" s="88">
        <v>1</v>
      </c>
      <c r="AL39" s="88">
        <v>1</v>
      </c>
    </row>
    <row r="40" spans="11:38" ht="16.5" customHeight="1">
      <c r="K40" s="42">
        <v>36</v>
      </c>
      <c r="L40" s="50" t="s">
        <v>33</v>
      </c>
      <c r="M40" s="50" t="s">
        <v>27</v>
      </c>
      <c r="N40" s="50" t="s">
        <v>24</v>
      </c>
      <c r="O40" s="50" t="s">
        <v>35</v>
      </c>
      <c r="P40" s="50" t="s">
        <v>35</v>
      </c>
      <c r="Q40" s="50" t="s">
        <v>24</v>
      </c>
      <c r="S40" s="12">
        <f t="shared" si="5"/>
        <v>9</v>
      </c>
      <c r="T40" s="12">
        <f t="shared" si="5"/>
        <v>4</v>
      </c>
      <c r="U40" s="12">
        <f t="shared" si="5"/>
        <v>6</v>
      </c>
      <c r="V40" s="12">
        <f t="shared" si="5"/>
        <v>11</v>
      </c>
      <c r="W40" s="12">
        <f t="shared" si="5"/>
        <v>11</v>
      </c>
      <c r="X40" s="12">
        <f t="shared" si="5"/>
        <v>6</v>
      </c>
      <c r="Z40" s="26" t="str">
        <f t="shared" si="6"/>
        <v>Watermelon</v>
      </c>
      <c r="AA40" s="26" t="str">
        <f t="shared" si="6"/>
        <v>Square</v>
      </c>
      <c r="AB40" s="26" t="str">
        <f t="shared" si="6"/>
        <v>Rectangle</v>
      </c>
      <c r="AC40" s="26" t="str">
        <f t="shared" si="6"/>
        <v>Bananas</v>
      </c>
      <c r="AD40" s="26" t="str">
        <f t="shared" si="6"/>
        <v>Bananas</v>
      </c>
      <c r="AE40" s="26" t="str">
        <f t="shared" si="6"/>
        <v>Rectangle</v>
      </c>
      <c r="AG40" s="88">
        <v>1</v>
      </c>
      <c r="AH40" s="88">
        <v>1</v>
      </c>
      <c r="AI40" s="88">
        <v>1</v>
      </c>
      <c r="AJ40" s="88">
        <v>1</v>
      </c>
      <c r="AK40" s="88">
        <v>1</v>
      </c>
      <c r="AL40" s="88">
        <v>1</v>
      </c>
    </row>
    <row r="41" spans="11:38" ht="16.5" customHeight="1">
      <c r="K41" s="42">
        <v>37</v>
      </c>
      <c r="L41" s="50" t="s">
        <v>35</v>
      </c>
      <c r="M41" s="50" t="s">
        <v>26</v>
      </c>
      <c r="N41" s="50" t="s">
        <v>35</v>
      </c>
      <c r="O41" s="50" t="s">
        <v>34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3</v>
      </c>
      <c r="U41" s="12">
        <f t="shared" si="5"/>
        <v>11</v>
      </c>
      <c r="V41" s="12">
        <f t="shared" si="5"/>
        <v>10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Heart</v>
      </c>
      <c r="AB41" s="26" t="str">
        <f t="shared" si="6"/>
        <v>Bananas</v>
      </c>
      <c r="AC41" s="26" t="str">
        <f t="shared" si="6"/>
        <v>Grapes</v>
      </c>
      <c r="AD41" s="26" t="str">
        <f t="shared" si="6"/>
        <v>Bananas</v>
      </c>
      <c r="AE41" s="26" t="str">
        <f t="shared" si="6"/>
        <v>Rectangle</v>
      </c>
      <c r="AG41" s="88">
        <v>1</v>
      </c>
      <c r="AH41" s="88">
        <v>1</v>
      </c>
      <c r="AI41" s="88">
        <v>1</v>
      </c>
      <c r="AJ41" s="88">
        <v>1</v>
      </c>
      <c r="AK41" s="88">
        <v>1</v>
      </c>
      <c r="AL41" s="88">
        <v>1</v>
      </c>
    </row>
    <row r="42" spans="11:38" ht="16.5" customHeight="1">
      <c r="K42" s="42">
        <v>38</v>
      </c>
      <c r="L42" s="50" t="s">
        <v>35</v>
      </c>
      <c r="M42" s="50" t="s">
        <v>26</v>
      </c>
      <c r="N42" s="50" t="s">
        <v>35</v>
      </c>
      <c r="O42" s="50" t="s">
        <v>34</v>
      </c>
      <c r="P42" s="50" t="s">
        <v>30</v>
      </c>
      <c r="Q42" s="50" t="s">
        <v>33</v>
      </c>
      <c r="S42" s="12">
        <f t="shared" si="5"/>
        <v>11</v>
      </c>
      <c r="T42" s="12">
        <f t="shared" si="5"/>
        <v>3</v>
      </c>
      <c r="U42" s="12">
        <f t="shared" si="5"/>
        <v>11</v>
      </c>
      <c r="V42" s="12">
        <f t="shared" si="5"/>
        <v>10</v>
      </c>
      <c r="W42" s="12">
        <f t="shared" si="5"/>
        <v>7</v>
      </c>
      <c r="X42" s="12">
        <f t="shared" si="5"/>
        <v>9</v>
      </c>
      <c r="Z42" s="26" t="str">
        <f t="shared" si="6"/>
        <v>Bananas</v>
      </c>
      <c r="AA42" s="26" t="str">
        <f t="shared" si="6"/>
        <v>Heart</v>
      </c>
      <c r="AB42" s="26" t="str">
        <f t="shared" si="6"/>
        <v>Bananas</v>
      </c>
      <c r="AC42" s="26" t="str">
        <f t="shared" si="6"/>
        <v>Grapes</v>
      </c>
      <c r="AD42" s="26" t="str">
        <f t="shared" si="6"/>
        <v>Apples</v>
      </c>
      <c r="AE42" s="26" t="str">
        <f t="shared" si="6"/>
        <v>Watermelon</v>
      </c>
      <c r="AG42" s="88">
        <v>1</v>
      </c>
      <c r="AH42" s="88">
        <v>1</v>
      </c>
      <c r="AI42" s="88">
        <v>1</v>
      </c>
      <c r="AJ42" s="88">
        <v>1</v>
      </c>
      <c r="AK42" s="88">
        <v>1</v>
      </c>
      <c r="AL42" s="88">
        <v>1</v>
      </c>
    </row>
    <row r="43" spans="11:38" ht="16.5" customHeight="1">
      <c r="K43" s="42">
        <v>39</v>
      </c>
      <c r="L43" s="50" t="s">
        <v>25</v>
      </c>
      <c r="M43" s="50" t="s">
        <v>25</v>
      </c>
      <c r="N43" s="50" t="s">
        <v>25</v>
      </c>
      <c r="O43" s="50" t="s">
        <v>25</v>
      </c>
      <c r="P43" s="50" t="s">
        <v>30</v>
      </c>
      <c r="Q43" s="50" t="s">
        <v>33</v>
      </c>
      <c r="S43" s="12">
        <f t="shared" si="5"/>
        <v>1</v>
      </c>
      <c r="T43" s="12">
        <f t="shared" si="5"/>
        <v>1</v>
      </c>
      <c r="U43" s="12">
        <f t="shared" si="5"/>
        <v>1</v>
      </c>
      <c r="V43" s="12">
        <f t="shared" si="5"/>
        <v>1</v>
      </c>
      <c r="W43" s="12">
        <f t="shared" si="5"/>
        <v>7</v>
      </c>
      <c r="X43" s="12">
        <f t="shared" si="5"/>
        <v>9</v>
      </c>
      <c r="Z43" s="26" t="str">
        <f t="shared" si="6"/>
        <v>Scatter</v>
      </c>
      <c r="AA43" s="26" t="str">
        <f t="shared" si="6"/>
        <v>Scatter</v>
      </c>
      <c r="AB43" s="26" t="str">
        <f t="shared" si="6"/>
        <v>Scatter</v>
      </c>
      <c r="AC43" s="26" t="str">
        <f t="shared" si="6"/>
        <v>Scatter</v>
      </c>
      <c r="AD43" s="26" t="str">
        <f t="shared" si="6"/>
        <v>Apples</v>
      </c>
      <c r="AE43" s="26" t="str">
        <f t="shared" si="6"/>
        <v>Watermelon</v>
      </c>
      <c r="AG43" s="88">
        <v>1</v>
      </c>
      <c r="AH43" s="88">
        <v>1</v>
      </c>
      <c r="AI43" s="88">
        <v>1</v>
      </c>
      <c r="AJ43" s="88">
        <v>1</v>
      </c>
      <c r="AK43" s="88">
        <v>1</v>
      </c>
      <c r="AL43" s="88">
        <v>1</v>
      </c>
    </row>
    <row r="44" spans="11:38" ht="16.5" customHeight="1">
      <c r="K44" s="42">
        <v>40</v>
      </c>
      <c r="L44" s="50" t="s">
        <v>23</v>
      </c>
      <c r="M44" s="50" t="s">
        <v>35</v>
      </c>
      <c r="N44" s="50" t="s">
        <v>23</v>
      </c>
      <c r="O44" s="50" t="s">
        <v>23</v>
      </c>
      <c r="P44" s="50" t="s">
        <v>33</v>
      </c>
      <c r="Q44" s="50" t="s">
        <v>24</v>
      </c>
      <c r="S44" s="12">
        <f t="shared" si="5"/>
        <v>5</v>
      </c>
      <c r="T44" s="12">
        <f t="shared" si="5"/>
        <v>11</v>
      </c>
      <c r="U44" s="12">
        <f t="shared" si="5"/>
        <v>5</v>
      </c>
      <c r="V44" s="12">
        <f t="shared" si="5"/>
        <v>5</v>
      </c>
      <c r="W44" s="12">
        <f t="shared" si="5"/>
        <v>9</v>
      </c>
      <c r="X44" s="12">
        <f t="shared" si="5"/>
        <v>6</v>
      </c>
      <c r="Z44" s="26" t="str">
        <f t="shared" si="6"/>
        <v>pentagon</v>
      </c>
      <c r="AA44" s="26" t="str">
        <f t="shared" si="6"/>
        <v>Bananas</v>
      </c>
      <c r="AB44" s="26" t="str">
        <f t="shared" si="6"/>
        <v>pentagon</v>
      </c>
      <c r="AC44" s="26" t="str">
        <f t="shared" si="6"/>
        <v>pentagon</v>
      </c>
      <c r="AD44" s="26" t="str">
        <f t="shared" si="6"/>
        <v>Watermelon</v>
      </c>
      <c r="AE44" s="26" t="str">
        <f t="shared" si="6"/>
        <v>Rectangle</v>
      </c>
      <c r="AG44" s="88">
        <v>1</v>
      </c>
      <c r="AH44" s="88">
        <v>1</v>
      </c>
      <c r="AI44" s="88">
        <v>1</v>
      </c>
      <c r="AJ44" s="88">
        <v>1</v>
      </c>
      <c r="AK44" s="88">
        <v>1</v>
      </c>
      <c r="AL44" s="88">
        <v>1</v>
      </c>
    </row>
    <row r="45" spans="11:38" ht="16.5" customHeight="1">
      <c r="K45" s="42">
        <v>41</v>
      </c>
      <c r="L45" s="50" t="s">
        <v>23</v>
      </c>
      <c r="M45" s="50" t="s">
        <v>35</v>
      </c>
      <c r="N45" s="50" t="s">
        <v>23</v>
      </c>
      <c r="O45" s="50" t="s">
        <v>23</v>
      </c>
      <c r="P45" s="50" t="s">
        <v>33</v>
      </c>
      <c r="Q45" s="50" t="s">
        <v>24</v>
      </c>
      <c r="S45" s="12">
        <f t="shared" si="5"/>
        <v>5</v>
      </c>
      <c r="T45" s="12">
        <f t="shared" si="5"/>
        <v>11</v>
      </c>
      <c r="U45" s="12">
        <f t="shared" si="5"/>
        <v>5</v>
      </c>
      <c r="V45" s="12">
        <f t="shared" si="5"/>
        <v>5</v>
      </c>
      <c r="W45" s="12">
        <f t="shared" si="5"/>
        <v>9</v>
      </c>
      <c r="X45" s="12">
        <f t="shared" si="5"/>
        <v>6</v>
      </c>
      <c r="Z45" s="26" t="str">
        <f t="shared" si="6"/>
        <v>pentagon</v>
      </c>
      <c r="AA45" s="26" t="str">
        <f t="shared" si="6"/>
        <v>Bananas</v>
      </c>
      <c r="AB45" s="26" t="str">
        <f t="shared" si="6"/>
        <v>pentagon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Rectangle</v>
      </c>
      <c r="AG45" s="88">
        <v>1</v>
      </c>
      <c r="AH45" s="88">
        <v>1</v>
      </c>
      <c r="AI45" s="88">
        <v>1</v>
      </c>
      <c r="AJ45" s="88">
        <v>1</v>
      </c>
      <c r="AK45" s="88">
        <v>1</v>
      </c>
      <c r="AL45" s="88">
        <v>1</v>
      </c>
    </row>
    <row r="46" spans="11:38" ht="16.5" customHeight="1">
      <c r="K46" s="42">
        <v>42</v>
      </c>
      <c r="L46" s="50" t="s">
        <v>34</v>
      </c>
      <c r="M46" s="50" t="s">
        <v>27</v>
      </c>
      <c r="N46" s="50" t="s">
        <v>34</v>
      </c>
      <c r="O46" s="50" t="s">
        <v>24</v>
      </c>
      <c r="P46" s="50" t="s">
        <v>24</v>
      </c>
      <c r="Q46" s="50" t="s">
        <v>35</v>
      </c>
      <c r="S46" s="12">
        <f t="shared" si="5"/>
        <v>10</v>
      </c>
      <c r="T46" s="12">
        <f t="shared" si="5"/>
        <v>4</v>
      </c>
      <c r="U46" s="12">
        <f t="shared" si="5"/>
        <v>10</v>
      </c>
      <c r="V46" s="12">
        <f t="shared" si="5"/>
        <v>6</v>
      </c>
      <c r="W46" s="12">
        <f t="shared" si="5"/>
        <v>6</v>
      </c>
      <c r="X46" s="12">
        <f t="shared" si="5"/>
        <v>11</v>
      </c>
      <c r="Z46" s="26" t="str">
        <f t="shared" si="6"/>
        <v>Grapes</v>
      </c>
      <c r="AA46" s="26" t="str">
        <f t="shared" si="6"/>
        <v>Square</v>
      </c>
      <c r="AB46" s="26" t="str">
        <f t="shared" si="6"/>
        <v>Grapes</v>
      </c>
      <c r="AC46" s="26" t="str">
        <f t="shared" si="6"/>
        <v>Rectangle</v>
      </c>
      <c r="AD46" s="26" t="str">
        <f t="shared" si="6"/>
        <v>Rectangle</v>
      </c>
      <c r="AE46" s="26" t="str">
        <f t="shared" si="6"/>
        <v>Bananas</v>
      </c>
      <c r="AG46" s="88">
        <v>1</v>
      </c>
      <c r="AH46" s="88">
        <v>1</v>
      </c>
      <c r="AI46" s="88">
        <v>1</v>
      </c>
      <c r="AJ46" s="88">
        <v>1</v>
      </c>
      <c r="AK46" s="88">
        <v>1</v>
      </c>
      <c r="AL46" s="88">
        <v>1</v>
      </c>
    </row>
    <row r="47" spans="11:38" ht="16.5" customHeight="1">
      <c r="K47" s="42">
        <v>43</v>
      </c>
      <c r="L47" s="50" t="s">
        <v>34</v>
      </c>
      <c r="M47" s="50" t="s">
        <v>27</v>
      </c>
      <c r="N47" s="50" t="s">
        <v>34</v>
      </c>
      <c r="O47" s="50" t="s">
        <v>24</v>
      </c>
      <c r="P47" s="50" t="s">
        <v>24</v>
      </c>
      <c r="Q47" s="50" t="s">
        <v>35</v>
      </c>
      <c r="S47" s="12">
        <f t="shared" si="5"/>
        <v>10</v>
      </c>
      <c r="T47" s="12">
        <f t="shared" si="5"/>
        <v>4</v>
      </c>
      <c r="U47" s="12">
        <f t="shared" si="5"/>
        <v>10</v>
      </c>
      <c r="V47" s="12">
        <f t="shared" si="5"/>
        <v>6</v>
      </c>
      <c r="W47" s="12">
        <f t="shared" si="5"/>
        <v>6</v>
      </c>
      <c r="X47" s="12">
        <f t="shared" si="5"/>
        <v>11</v>
      </c>
      <c r="Z47" s="26" t="str">
        <f t="shared" si="6"/>
        <v>Grapes</v>
      </c>
      <c r="AA47" s="26" t="str">
        <f t="shared" si="6"/>
        <v>Square</v>
      </c>
      <c r="AB47" s="26" t="str">
        <f t="shared" si="6"/>
        <v>Grapes</v>
      </c>
      <c r="AC47" s="26" t="str">
        <f t="shared" si="6"/>
        <v>Rectangle</v>
      </c>
      <c r="AD47" s="26" t="str">
        <f t="shared" si="6"/>
        <v>Rectangle</v>
      </c>
      <c r="AE47" s="26" t="str">
        <f t="shared" si="6"/>
        <v>Bananas</v>
      </c>
      <c r="AG47" s="88">
        <v>1</v>
      </c>
      <c r="AH47" s="88">
        <v>1</v>
      </c>
      <c r="AI47" s="88">
        <v>1</v>
      </c>
      <c r="AJ47" s="88">
        <v>1</v>
      </c>
      <c r="AK47" s="88">
        <v>1</v>
      </c>
      <c r="AL47" s="88">
        <v>1</v>
      </c>
    </row>
    <row r="48" spans="11:38" ht="16.5" customHeight="1">
      <c r="K48" s="42">
        <v>44</v>
      </c>
      <c r="L48" s="50" t="s">
        <v>25</v>
      </c>
      <c r="M48" s="50" t="s">
        <v>25</v>
      </c>
      <c r="N48" s="50" t="s">
        <v>25</v>
      </c>
      <c r="O48" s="50" t="s">
        <v>25</v>
      </c>
      <c r="P48" s="50" t="s">
        <v>35</v>
      </c>
      <c r="Q48" s="50" t="s">
        <v>34</v>
      </c>
      <c r="S48" s="12">
        <f t="shared" si="5"/>
        <v>1</v>
      </c>
      <c r="T48" s="12">
        <f t="shared" si="5"/>
        <v>1</v>
      </c>
      <c r="U48" s="12">
        <f t="shared" si="5"/>
        <v>1</v>
      </c>
      <c r="V48" s="12">
        <f t="shared" si="5"/>
        <v>1</v>
      </c>
      <c r="W48" s="12">
        <f t="shared" si="5"/>
        <v>11</v>
      </c>
      <c r="X48" s="12">
        <f t="shared" si="5"/>
        <v>10</v>
      </c>
      <c r="Z48" s="26" t="str">
        <f t="shared" si="6"/>
        <v>Scatter</v>
      </c>
      <c r="AA48" s="26" t="str">
        <f t="shared" si="6"/>
        <v>Scatter</v>
      </c>
      <c r="AB48" s="26" t="str">
        <f t="shared" si="6"/>
        <v>Scatter</v>
      </c>
      <c r="AC48" s="26" t="str">
        <f t="shared" si="6"/>
        <v>Scatter</v>
      </c>
      <c r="AD48" s="26" t="str">
        <f t="shared" si="6"/>
        <v>Bananas</v>
      </c>
      <c r="AE48" s="26" t="str">
        <f t="shared" si="6"/>
        <v>Grapes</v>
      </c>
      <c r="AG48" s="88">
        <v>1</v>
      </c>
      <c r="AH48" s="88">
        <v>1</v>
      </c>
      <c r="AI48" s="88">
        <v>1</v>
      </c>
      <c r="AJ48" s="88">
        <v>1</v>
      </c>
      <c r="AK48" s="88">
        <v>1</v>
      </c>
      <c r="AL48" s="88">
        <v>1</v>
      </c>
    </row>
    <row r="49" spans="11:38" ht="16.5" customHeight="1">
      <c r="K49" s="42">
        <v>45</v>
      </c>
      <c r="L49" s="50" t="s">
        <v>33</v>
      </c>
      <c r="M49" s="50" t="s">
        <v>34</v>
      </c>
      <c r="N49" s="50" t="s">
        <v>24</v>
      </c>
      <c r="O49" s="50" t="s">
        <v>35</v>
      </c>
      <c r="P49" s="50" t="s">
        <v>35</v>
      </c>
      <c r="Q49" s="50" t="s">
        <v>34</v>
      </c>
      <c r="S49" s="12">
        <f t="shared" si="5"/>
        <v>9</v>
      </c>
      <c r="T49" s="12">
        <f t="shared" si="5"/>
        <v>10</v>
      </c>
      <c r="U49" s="12">
        <f t="shared" si="5"/>
        <v>6</v>
      </c>
      <c r="V49" s="12">
        <f t="shared" si="5"/>
        <v>11</v>
      </c>
      <c r="W49" s="12">
        <f t="shared" si="5"/>
        <v>11</v>
      </c>
      <c r="X49" s="12">
        <f t="shared" si="5"/>
        <v>10</v>
      </c>
      <c r="Z49" s="26" t="str">
        <f t="shared" si="6"/>
        <v>Watermelon</v>
      </c>
      <c r="AA49" s="26" t="str">
        <f t="shared" si="6"/>
        <v>Grapes</v>
      </c>
      <c r="AB49" s="26" t="str">
        <f t="shared" si="6"/>
        <v>Rectangle</v>
      </c>
      <c r="AC49" s="26" t="str">
        <f t="shared" si="6"/>
        <v>Bananas</v>
      </c>
      <c r="AD49" s="26" t="str">
        <f t="shared" si="6"/>
        <v>Bananas</v>
      </c>
      <c r="AE49" s="26" t="str">
        <f t="shared" si="6"/>
        <v>Grapes</v>
      </c>
      <c r="AG49" s="88">
        <v>1</v>
      </c>
      <c r="AH49" s="88">
        <v>1</v>
      </c>
      <c r="AI49" s="88">
        <v>1</v>
      </c>
      <c r="AJ49" s="88">
        <v>1</v>
      </c>
      <c r="AK49" s="88">
        <v>1</v>
      </c>
      <c r="AL49" s="88">
        <v>1</v>
      </c>
    </row>
    <row r="50" spans="11:38" ht="16.5" customHeight="1">
      <c r="K50" s="42">
        <v>46</v>
      </c>
      <c r="L50" s="50" t="s">
        <v>33</v>
      </c>
      <c r="M50" s="50" t="s">
        <v>34</v>
      </c>
      <c r="N50" s="50" t="s">
        <v>24</v>
      </c>
      <c r="O50" s="50" t="s">
        <v>35</v>
      </c>
      <c r="P50" s="50" t="s">
        <v>27</v>
      </c>
      <c r="Q50" s="50" t="s">
        <v>35</v>
      </c>
      <c r="S50" s="12">
        <f t="shared" si="5"/>
        <v>9</v>
      </c>
      <c r="T50" s="12">
        <f t="shared" si="5"/>
        <v>10</v>
      </c>
      <c r="U50" s="12">
        <f t="shared" si="5"/>
        <v>6</v>
      </c>
      <c r="V50" s="12">
        <f t="shared" si="5"/>
        <v>11</v>
      </c>
      <c r="W50" s="12">
        <f t="shared" si="5"/>
        <v>4</v>
      </c>
      <c r="X50" s="12">
        <f t="shared" si="5"/>
        <v>11</v>
      </c>
      <c r="Z50" s="26" t="str">
        <f t="shared" si="6"/>
        <v>Watermelon</v>
      </c>
      <c r="AA50" s="26" t="str">
        <f t="shared" si="6"/>
        <v>Grapes</v>
      </c>
      <c r="AB50" s="26" t="str">
        <f t="shared" si="6"/>
        <v>Rectangle</v>
      </c>
      <c r="AC50" s="26" t="str">
        <f t="shared" si="6"/>
        <v>Bananas</v>
      </c>
      <c r="AD50" s="26" t="str">
        <f t="shared" si="6"/>
        <v>Square</v>
      </c>
      <c r="AE50" s="26" t="str">
        <f t="shared" si="6"/>
        <v>Bananas</v>
      </c>
      <c r="AG50" s="88">
        <v>1</v>
      </c>
      <c r="AH50" s="88">
        <v>1</v>
      </c>
      <c r="AI50" s="88">
        <v>1</v>
      </c>
      <c r="AJ50" s="88">
        <v>1</v>
      </c>
      <c r="AK50" s="88">
        <v>1</v>
      </c>
      <c r="AL50" s="88">
        <v>1</v>
      </c>
    </row>
    <row r="51" spans="11:38" ht="16.5" customHeight="1">
      <c r="K51" s="42">
        <v>47</v>
      </c>
      <c r="L51" s="50" t="s">
        <v>24</v>
      </c>
      <c r="M51" s="50" t="s">
        <v>24</v>
      </c>
      <c r="N51" s="50" t="s">
        <v>27</v>
      </c>
      <c r="O51" s="50" t="s">
        <v>34</v>
      </c>
      <c r="P51" s="50" t="s">
        <v>27</v>
      </c>
      <c r="Q51" s="50" t="s">
        <v>35</v>
      </c>
      <c r="S51" s="12">
        <f t="shared" si="5"/>
        <v>6</v>
      </c>
      <c r="T51" s="12">
        <f t="shared" si="5"/>
        <v>6</v>
      </c>
      <c r="U51" s="12">
        <f t="shared" si="5"/>
        <v>4</v>
      </c>
      <c r="V51" s="12">
        <f t="shared" si="5"/>
        <v>10</v>
      </c>
      <c r="W51" s="12">
        <f t="shared" si="5"/>
        <v>4</v>
      </c>
      <c r="X51" s="12">
        <f t="shared" si="5"/>
        <v>11</v>
      </c>
      <c r="Z51" s="26" t="str">
        <f t="shared" si="6"/>
        <v>Rectangle</v>
      </c>
      <c r="AA51" s="26" t="str">
        <f t="shared" si="6"/>
        <v>Rectangle</v>
      </c>
      <c r="AB51" s="26" t="str">
        <f t="shared" si="6"/>
        <v>Square</v>
      </c>
      <c r="AC51" s="26" t="str">
        <f t="shared" si="6"/>
        <v>Grapes</v>
      </c>
      <c r="AD51" s="26" t="str">
        <f t="shared" si="6"/>
        <v>Square</v>
      </c>
      <c r="AE51" s="26" t="str">
        <f t="shared" si="6"/>
        <v>Bananas</v>
      </c>
      <c r="AG51" s="88">
        <v>1</v>
      </c>
      <c r="AH51" s="88">
        <v>1</v>
      </c>
      <c r="AI51" s="88">
        <v>1</v>
      </c>
      <c r="AJ51" s="88">
        <v>1</v>
      </c>
      <c r="AK51" s="88">
        <v>1</v>
      </c>
      <c r="AL51" s="88">
        <v>1</v>
      </c>
    </row>
    <row r="52" spans="11:38" ht="16.5" customHeight="1">
      <c r="K52" s="42">
        <v>48</v>
      </c>
      <c r="L52" s="50" t="s">
        <v>24</v>
      </c>
      <c r="M52" s="50" t="s">
        <v>24</v>
      </c>
      <c r="N52" s="50" t="s">
        <v>27</v>
      </c>
      <c r="O52" s="50" t="s">
        <v>34</v>
      </c>
      <c r="P52" s="50" t="s">
        <v>34</v>
      </c>
      <c r="Q52" s="50" t="s">
        <v>34</v>
      </c>
      <c r="S52" s="12">
        <f t="shared" si="5"/>
        <v>6</v>
      </c>
      <c r="T52" s="12">
        <f t="shared" si="5"/>
        <v>6</v>
      </c>
      <c r="U52" s="12">
        <f t="shared" si="5"/>
        <v>4</v>
      </c>
      <c r="V52" s="12">
        <f t="shared" si="5"/>
        <v>10</v>
      </c>
      <c r="W52" s="12">
        <f t="shared" si="5"/>
        <v>10</v>
      </c>
      <c r="X52" s="12">
        <f t="shared" si="5"/>
        <v>10</v>
      </c>
      <c r="Z52" s="26" t="str">
        <f t="shared" si="6"/>
        <v>Rectangle</v>
      </c>
      <c r="AA52" s="26" t="str">
        <f t="shared" si="6"/>
        <v>Rectangle</v>
      </c>
      <c r="AB52" s="26" t="str">
        <f t="shared" si="6"/>
        <v>Square</v>
      </c>
      <c r="AC52" s="26" t="str">
        <f t="shared" si="6"/>
        <v>Grapes</v>
      </c>
      <c r="AD52" s="26" t="str">
        <f t="shared" si="6"/>
        <v>Grapes</v>
      </c>
      <c r="AE52" s="26" t="str">
        <f t="shared" si="6"/>
        <v>Grapes</v>
      </c>
      <c r="AG52" s="88">
        <v>1</v>
      </c>
      <c r="AH52" s="88">
        <v>1</v>
      </c>
      <c r="AI52" s="88">
        <v>1</v>
      </c>
      <c r="AJ52" s="88">
        <v>1</v>
      </c>
      <c r="AK52" s="88">
        <v>1</v>
      </c>
      <c r="AL52" s="88">
        <v>1</v>
      </c>
    </row>
    <row r="53" spans="11:38" ht="16.5" customHeight="1">
      <c r="K53" s="42">
        <v>49</v>
      </c>
      <c r="L53" s="50" t="s">
        <v>25</v>
      </c>
      <c r="M53" s="50" t="s">
        <v>25</v>
      </c>
      <c r="N53" s="50" t="s">
        <v>25</v>
      </c>
      <c r="O53" s="50" t="s">
        <v>25</v>
      </c>
      <c r="P53" s="50" t="s">
        <v>34</v>
      </c>
      <c r="Q53" s="50" t="s">
        <v>34</v>
      </c>
      <c r="S53" s="12">
        <f t="shared" si="5"/>
        <v>1</v>
      </c>
      <c r="T53" s="12">
        <f t="shared" si="5"/>
        <v>1</v>
      </c>
      <c r="U53" s="12">
        <f t="shared" si="5"/>
        <v>1</v>
      </c>
      <c r="V53" s="12">
        <f t="shared" si="5"/>
        <v>1</v>
      </c>
      <c r="W53" s="12">
        <f t="shared" si="5"/>
        <v>10</v>
      </c>
      <c r="X53" s="12">
        <f t="shared" si="5"/>
        <v>10</v>
      </c>
      <c r="Z53" s="26" t="str">
        <f t="shared" si="6"/>
        <v>Scatter</v>
      </c>
      <c r="AA53" s="26" t="str">
        <f t="shared" si="6"/>
        <v>Scatter</v>
      </c>
      <c r="AB53" s="26" t="str">
        <f t="shared" si="6"/>
        <v>Scatter</v>
      </c>
      <c r="AC53" s="26" t="str">
        <f t="shared" si="6"/>
        <v>Scatter</v>
      </c>
      <c r="AD53" s="26" t="str">
        <f t="shared" si="6"/>
        <v>Grapes</v>
      </c>
      <c r="AE53" s="26" t="str">
        <f t="shared" si="6"/>
        <v>Grapes</v>
      </c>
      <c r="AG53" s="88">
        <v>1</v>
      </c>
      <c r="AH53" s="88">
        <v>1</v>
      </c>
      <c r="AI53" s="88">
        <v>1</v>
      </c>
      <c r="AJ53" s="88">
        <v>1</v>
      </c>
      <c r="AK53" s="88">
        <v>1</v>
      </c>
      <c r="AL53" s="88">
        <v>1</v>
      </c>
    </row>
    <row r="54" spans="11:38" ht="16.5" customHeight="1">
      <c r="K54" s="42">
        <v>50</v>
      </c>
      <c r="L54" s="50" t="s">
        <v>32</v>
      </c>
      <c r="M54" s="50" t="s">
        <v>35</v>
      </c>
      <c r="N54" s="50" t="s">
        <v>34</v>
      </c>
      <c r="O54" s="50" t="s">
        <v>30</v>
      </c>
      <c r="P54" s="50" t="s">
        <v>33</v>
      </c>
      <c r="Q54" s="50" t="s">
        <v>24</v>
      </c>
      <c r="S54" s="12">
        <f t="shared" si="5"/>
        <v>8</v>
      </c>
      <c r="T54" s="12">
        <f t="shared" si="5"/>
        <v>11</v>
      </c>
      <c r="U54" s="12">
        <f t="shared" si="5"/>
        <v>10</v>
      </c>
      <c r="V54" s="12">
        <f t="shared" si="5"/>
        <v>7</v>
      </c>
      <c r="W54" s="12">
        <f t="shared" si="5"/>
        <v>9</v>
      </c>
      <c r="X54" s="12">
        <f t="shared" si="5"/>
        <v>6</v>
      </c>
      <c r="Z54" s="26" t="str">
        <f t="shared" si="6"/>
        <v>Peaches</v>
      </c>
      <c r="AA54" s="26" t="str">
        <f t="shared" si="6"/>
        <v>Bananas</v>
      </c>
      <c r="AB54" s="26" t="str">
        <f t="shared" si="6"/>
        <v>Grapes</v>
      </c>
      <c r="AC54" s="26" t="str">
        <f t="shared" si="6"/>
        <v>Apples</v>
      </c>
      <c r="AD54" s="26" t="str">
        <f t="shared" si="6"/>
        <v>Watermelon</v>
      </c>
      <c r="AE54" s="26" t="str">
        <f t="shared" si="6"/>
        <v>Rectangle</v>
      </c>
      <c r="AG54" s="88">
        <v>1</v>
      </c>
      <c r="AH54" s="88">
        <v>1</v>
      </c>
      <c r="AI54" s="88">
        <v>1</v>
      </c>
      <c r="AJ54" s="88">
        <v>1</v>
      </c>
      <c r="AK54" s="88">
        <v>1</v>
      </c>
      <c r="AL54" s="88">
        <v>1</v>
      </c>
    </row>
    <row r="55" spans="11:38" ht="16.5" customHeight="1">
      <c r="K55" s="42">
        <v>51</v>
      </c>
      <c r="L55" s="50" t="s">
        <v>32</v>
      </c>
      <c r="M55" s="50" t="s">
        <v>35</v>
      </c>
      <c r="N55" s="50" t="s">
        <v>34</v>
      </c>
      <c r="O55" s="50" t="s">
        <v>30</v>
      </c>
      <c r="P55" s="50" t="s">
        <v>33</v>
      </c>
      <c r="Q55" s="50" t="s">
        <v>24</v>
      </c>
      <c r="S55" s="12">
        <f t="shared" si="5"/>
        <v>8</v>
      </c>
      <c r="T55" s="12">
        <f t="shared" si="5"/>
        <v>11</v>
      </c>
      <c r="U55" s="12">
        <f t="shared" si="5"/>
        <v>10</v>
      </c>
      <c r="V55" s="12">
        <f t="shared" si="5"/>
        <v>7</v>
      </c>
      <c r="W55" s="12">
        <f t="shared" si="5"/>
        <v>9</v>
      </c>
      <c r="X55" s="12">
        <f t="shared" si="5"/>
        <v>6</v>
      </c>
      <c r="Z55" s="26" t="str">
        <f t="shared" si="6"/>
        <v>Peaches</v>
      </c>
      <c r="AA55" s="26" t="str">
        <f t="shared" si="6"/>
        <v>Bananas</v>
      </c>
      <c r="AB55" s="26" t="str">
        <f t="shared" si="6"/>
        <v>Grapes</v>
      </c>
      <c r="AC55" s="26" t="str">
        <f t="shared" si="6"/>
        <v>Apples</v>
      </c>
      <c r="AD55" s="26" t="str">
        <f t="shared" si="6"/>
        <v>Watermelon</v>
      </c>
      <c r="AE55" s="26" t="str">
        <f t="shared" si="6"/>
        <v>Rectangle</v>
      </c>
      <c r="AG55" s="88">
        <v>1</v>
      </c>
      <c r="AH55" s="88">
        <v>1</v>
      </c>
      <c r="AI55" s="88">
        <v>1</v>
      </c>
      <c r="AJ55" s="88">
        <v>1</v>
      </c>
      <c r="AK55" s="88">
        <v>1</v>
      </c>
      <c r="AL55" s="88">
        <v>1</v>
      </c>
    </row>
    <row r="56" spans="11:38" ht="16.5" customHeight="1">
      <c r="K56" s="42">
        <v>52</v>
      </c>
      <c r="L56" s="50" t="s">
        <v>34</v>
      </c>
      <c r="M56" s="50" t="s">
        <v>34</v>
      </c>
      <c r="N56" s="50" t="s">
        <v>33</v>
      </c>
      <c r="O56" s="50" t="s">
        <v>34</v>
      </c>
      <c r="P56" s="50" t="s">
        <v>34</v>
      </c>
      <c r="Q56" s="50" t="s">
        <v>23</v>
      </c>
      <c r="S56" s="12">
        <f t="shared" si="5"/>
        <v>10</v>
      </c>
      <c r="T56" s="12">
        <f t="shared" si="5"/>
        <v>10</v>
      </c>
      <c r="U56" s="12">
        <f t="shared" si="5"/>
        <v>9</v>
      </c>
      <c r="V56" s="12">
        <f t="shared" si="5"/>
        <v>10</v>
      </c>
      <c r="W56" s="12">
        <f t="shared" si="5"/>
        <v>10</v>
      </c>
      <c r="X56" s="12">
        <f t="shared" si="5"/>
        <v>5</v>
      </c>
      <c r="Z56" s="26" t="str">
        <f t="shared" si="6"/>
        <v>Grapes</v>
      </c>
      <c r="AA56" s="26" t="str">
        <f t="shared" si="6"/>
        <v>Grapes</v>
      </c>
      <c r="AB56" s="26" t="str">
        <f t="shared" si="6"/>
        <v>Watermelon</v>
      </c>
      <c r="AC56" s="26" t="str">
        <f t="shared" si="6"/>
        <v>Grapes</v>
      </c>
      <c r="AD56" s="26" t="str">
        <f t="shared" si="6"/>
        <v>Grapes</v>
      </c>
      <c r="AE56" s="26" t="str">
        <f t="shared" si="6"/>
        <v>pentagon</v>
      </c>
      <c r="AG56" s="88">
        <v>1</v>
      </c>
      <c r="AH56" s="88">
        <v>1</v>
      </c>
      <c r="AI56" s="88">
        <v>1</v>
      </c>
      <c r="AJ56" s="88">
        <v>1</v>
      </c>
      <c r="AK56" s="88">
        <v>1</v>
      </c>
      <c r="AL56" s="88">
        <v>1</v>
      </c>
    </row>
    <row r="57" spans="11:38" ht="16.5" customHeight="1">
      <c r="K57" s="42">
        <v>53</v>
      </c>
      <c r="L57" s="50" t="s">
        <v>34</v>
      </c>
      <c r="M57" s="50" t="s">
        <v>34</v>
      </c>
      <c r="N57" s="50" t="s">
        <v>33</v>
      </c>
      <c r="O57" s="50" t="s">
        <v>34</v>
      </c>
      <c r="P57" s="50" t="s">
        <v>34</v>
      </c>
      <c r="Q57" s="50" t="s">
        <v>23</v>
      </c>
      <c r="S57" s="12">
        <f t="shared" si="5"/>
        <v>10</v>
      </c>
      <c r="T57" s="12">
        <f t="shared" si="5"/>
        <v>10</v>
      </c>
      <c r="U57" s="12">
        <f t="shared" si="5"/>
        <v>9</v>
      </c>
      <c r="V57" s="12">
        <f t="shared" si="5"/>
        <v>10</v>
      </c>
      <c r="W57" s="12">
        <f t="shared" si="5"/>
        <v>10</v>
      </c>
      <c r="X57" s="12">
        <f t="shared" si="5"/>
        <v>5</v>
      </c>
      <c r="Z57" s="26" t="str">
        <f t="shared" si="6"/>
        <v>Grapes</v>
      </c>
      <c r="AA57" s="26" t="str">
        <f t="shared" si="6"/>
        <v>Grapes</v>
      </c>
      <c r="AB57" s="26" t="str">
        <f t="shared" si="6"/>
        <v>Watermelon</v>
      </c>
      <c r="AC57" s="26" t="str">
        <f t="shared" si="6"/>
        <v>Grapes</v>
      </c>
      <c r="AD57" s="26" t="str">
        <f t="shared" si="6"/>
        <v>Grapes</v>
      </c>
      <c r="AE57" s="26" t="str">
        <f t="shared" si="6"/>
        <v>pentagon</v>
      </c>
      <c r="AG57" s="88">
        <v>1</v>
      </c>
      <c r="AH57" s="88">
        <v>1</v>
      </c>
      <c r="AI57" s="88">
        <v>1</v>
      </c>
      <c r="AJ57" s="88">
        <v>1</v>
      </c>
      <c r="AK57" s="88">
        <v>1</v>
      </c>
      <c r="AL57" s="88">
        <v>1</v>
      </c>
    </row>
    <row r="58" spans="11:38" ht="16.5" customHeight="1">
      <c r="K58" s="42">
        <v>54</v>
      </c>
      <c r="L58" s="50" t="s">
        <v>25</v>
      </c>
      <c r="M58" s="50" t="s">
        <v>25</v>
      </c>
      <c r="N58" s="50" t="s">
        <v>25</v>
      </c>
      <c r="O58" s="50" t="s">
        <v>25</v>
      </c>
      <c r="P58" s="50" t="s">
        <v>35</v>
      </c>
      <c r="Q58" s="50" t="s">
        <v>30</v>
      </c>
      <c r="S58" s="12">
        <f t="shared" si="5"/>
        <v>1</v>
      </c>
      <c r="T58" s="12">
        <f t="shared" si="5"/>
        <v>1</v>
      </c>
      <c r="U58" s="12">
        <f t="shared" si="5"/>
        <v>1</v>
      </c>
      <c r="V58" s="12">
        <f t="shared" si="5"/>
        <v>1</v>
      </c>
      <c r="W58" s="12">
        <f t="shared" si="5"/>
        <v>11</v>
      </c>
      <c r="X58" s="12">
        <f t="shared" si="5"/>
        <v>7</v>
      </c>
      <c r="Z58" s="26" t="str">
        <f t="shared" si="6"/>
        <v>Scatter</v>
      </c>
      <c r="AA58" s="26" t="str">
        <f t="shared" si="6"/>
        <v>Scatter</v>
      </c>
      <c r="AB58" s="26" t="str">
        <f t="shared" si="6"/>
        <v>Scatter</v>
      </c>
      <c r="AC58" s="26" t="str">
        <f t="shared" si="6"/>
        <v>Scatter</v>
      </c>
      <c r="AD58" s="26" t="str">
        <f t="shared" si="6"/>
        <v>Bananas</v>
      </c>
      <c r="AE58" s="26" t="str">
        <f t="shared" si="6"/>
        <v>Apples</v>
      </c>
      <c r="AG58" s="88">
        <v>1</v>
      </c>
      <c r="AH58" s="88">
        <v>1</v>
      </c>
      <c r="AI58" s="88">
        <v>1</v>
      </c>
      <c r="AJ58" s="88">
        <v>1</v>
      </c>
      <c r="AK58" s="88">
        <v>1</v>
      </c>
      <c r="AL58" s="88">
        <v>1</v>
      </c>
    </row>
    <row r="59" spans="11:38" ht="16.5" customHeight="1">
      <c r="K59" s="42">
        <v>55</v>
      </c>
      <c r="L59" s="50" t="s">
        <v>33</v>
      </c>
      <c r="M59" s="50" t="s">
        <v>33</v>
      </c>
      <c r="N59" s="50" t="s">
        <v>24</v>
      </c>
      <c r="O59" s="50" t="s">
        <v>33</v>
      </c>
      <c r="P59" s="50" t="s">
        <v>35</v>
      </c>
      <c r="Q59" s="50" t="s">
        <v>30</v>
      </c>
      <c r="S59" s="12">
        <f t="shared" si="5"/>
        <v>9</v>
      </c>
      <c r="T59" s="12">
        <f t="shared" si="5"/>
        <v>9</v>
      </c>
      <c r="U59" s="12">
        <f t="shared" si="5"/>
        <v>6</v>
      </c>
      <c r="V59" s="12">
        <f t="shared" si="5"/>
        <v>9</v>
      </c>
      <c r="W59" s="12">
        <f t="shared" si="5"/>
        <v>11</v>
      </c>
      <c r="X59" s="12">
        <f t="shared" si="5"/>
        <v>7</v>
      </c>
      <c r="Z59" s="26" t="str">
        <f t="shared" si="6"/>
        <v>Watermelon</v>
      </c>
      <c r="AA59" s="26" t="str">
        <f t="shared" si="6"/>
        <v>Watermelon</v>
      </c>
      <c r="AB59" s="26" t="str">
        <f t="shared" si="6"/>
        <v>Rectangle</v>
      </c>
      <c r="AC59" s="26" t="str">
        <f t="shared" si="6"/>
        <v>Watermelon</v>
      </c>
      <c r="AD59" s="26" t="str">
        <f t="shared" si="6"/>
        <v>Bananas</v>
      </c>
      <c r="AE59" s="26" t="str">
        <f t="shared" si="6"/>
        <v>Apples</v>
      </c>
      <c r="AG59" s="88">
        <v>1</v>
      </c>
      <c r="AH59" s="88">
        <v>1</v>
      </c>
      <c r="AI59" s="88">
        <v>1</v>
      </c>
      <c r="AJ59" s="88">
        <v>1</v>
      </c>
      <c r="AK59" s="88">
        <v>1</v>
      </c>
      <c r="AL59" s="88">
        <v>1</v>
      </c>
    </row>
    <row r="60" spans="11:38" ht="16.5" customHeight="1">
      <c r="K60" s="42">
        <v>56</v>
      </c>
      <c r="L60" s="50" t="s">
        <v>33</v>
      </c>
      <c r="M60" s="50" t="s">
        <v>33</v>
      </c>
      <c r="N60" s="50" t="s">
        <v>24</v>
      </c>
      <c r="O60" s="50" t="s">
        <v>33</v>
      </c>
      <c r="P60" s="50" t="s">
        <v>26</v>
      </c>
      <c r="Q60" s="50" t="s">
        <v>32</v>
      </c>
      <c r="S60" s="12">
        <f t="shared" ref="S60:X102" si="7">VLOOKUP(L60,$A$4:$I$15,9,FALSE)</f>
        <v>9</v>
      </c>
      <c r="T60" s="12">
        <f t="shared" si="7"/>
        <v>9</v>
      </c>
      <c r="U60" s="12">
        <f t="shared" si="7"/>
        <v>6</v>
      </c>
      <c r="V60" s="12">
        <f t="shared" si="7"/>
        <v>9</v>
      </c>
      <c r="W60" s="12">
        <f t="shared" si="7"/>
        <v>3</v>
      </c>
      <c r="X60" s="12">
        <f t="shared" si="7"/>
        <v>8</v>
      </c>
      <c r="Z60" s="26" t="str">
        <f t="shared" si="6"/>
        <v>Watermelon</v>
      </c>
      <c r="AA60" s="26" t="str">
        <f t="shared" si="6"/>
        <v>Watermelon</v>
      </c>
      <c r="AB60" s="26" t="str">
        <f t="shared" si="6"/>
        <v>Rectangle</v>
      </c>
      <c r="AC60" s="26" t="str">
        <f t="shared" si="6"/>
        <v>Watermelon</v>
      </c>
      <c r="AD60" s="26" t="str">
        <f t="shared" si="6"/>
        <v>Heart</v>
      </c>
      <c r="AE60" s="26" t="str">
        <f t="shared" si="6"/>
        <v>Peaches</v>
      </c>
      <c r="AG60" s="88">
        <v>1</v>
      </c>
      <c r="AH60" s="88">
        <v>1</v>
      </c>
      <c r="AI60" s="88">
        <v>1</v>
      </c>
      <c r="AJ60" s="88">
        <v>1</v>
      </c>
      <c r="AK60" s="88">
        <v>1</v>
      </c>
      <c r="AL60" s="88">
        <v>1</v>
      </c>
    </row>
    <row r="61" spans="11:38">
      <c r="K61" s="42">
        <v>57</v>
      </c>
      <c r="L61" s="50" t="s">
        <v>35</v>
      </c>
      <c r="M61" s="50" t="s">
        <v>35</v>
      </c>
      <c r="N61" s="50" t="s">
        <v>34</v>
      </c>
      <c r="O61" s="50" t="s">
        <v>32</v>
      </c>
      <c r="P61" s="50" t="s">
        <v>26</v>
      </c>
      <c r="Q61" s="50" t="s">
        <v>32</v>
      </c>
      <c r="S61" s="12">
        <f t="shared" si="7"/>
        <v>11</v>
      </c>
      <c r="T61" s="12">
        <f t="shared" si="7"/>
        <v>11</v>
      </c>
      <c r="U61" s="12">
        <f t="shared" si="7"/>
        <v>10</v>
      </c>
      <c r="V61" s="12">
        <f t="shared" si="7"/>
        <v>8</v>
      </c>
      <c r="W61" s="12">
        <f t="shared" si="7"/>
        <v>3</v>
      </c>
      <c r="X61" s="12">
        <f t="shared" si="7"/>
        <v>8</v>
      </c>
      <c r="Z61" s="26" t="str">
        <f t="shared" si="6"/>
        <v>Bananas</v>
      </c>
      <c r="AA61" s="26" t="str">
        <f t="shared" si="6"/>
        <v>Bananas</v>
      </c>
      <c r="AB61" s="26" t="str">
        <f t="shared" si="6"/>
        <v>Grapes</v>
      </c>
      <c r="AC61" s="26" t="str">
        <f t="shared" si="6"/>
        <v>Peaches</v>
      </c>
      <c r="AD61" s="26" t="str">
        <f t="shared" si="6"/>
        <v>Heart</v>
      </c>
      <c r="AE61" s="26" t="str">
        <f t="shared" si="6"/>
        <v>Peaches</v>
      </c>
      <c r="AG61" s="88">
        <v>1</v>
      </c>
      <c r="AH61" s="88">
        <v>1</v>
      </c>
      <c r="AI61" s="88">
        <v>1</v>
      </c>
      <c r="AJ61" s="88">
        <v>1</v>
      </c>
      <c r="AK61" s="88">
        <v>1</v>
      </c>
      <c r="AL61" s="88">
        <v>1</v>
      </c>
    </row>
    <row r="62" spans="11:38">
      <c r="K62" s="42">
        <v>58</v>
      </c>
      <c r="L62" s="50" t="s">
        <v>35</v>
      </c>
      <c r="M62" s="50" t="s">
        <v>35</v>
      </c>
      <c r="N62" s="50" t="s">
        <v>34</v>
      </c>
      <c r="O62" s="50" t="s">
        <v>32</v>
      </c>
      <c r="P62" s="50" t="s">
        <v>27</v>
      </c>
      <c r="Q62" s="50" t="s">
        <v>24</v>
      </c>
      <c r="S62" s="12">
        <f t="shared" si="7"/>
        <v>11</v>
      </c>
      <c r="T62" s="12">
        <f t="shared" si="7"/>
        <v>11</v>
      </c>
      <c r="U62" s="12">
        <f t="shared" si="7"/>
        <v>10</v>
      </c>
      <c r="V62" s="12">
        <f t="shared" si="7"/>
        <v>8</v>
      </c>
      <c r="W62" s="12">
        <f t="shared" si="7"/>
        <v>4</v>
      </c>
      <c r="X62" s="12">
        <f t="shared" si="7"/>
        <v>6</v>
      </c>
      <c r="Z62" s="26" t="str">
        <f t="shared" si="6"/>
        <v>Bananas</v>
      </c>
      <c r="AA62" s="26" t="str">
        <f t="shared" si="6"/>
        <v>Bananas</v>
      </c>
      <c r="AB62" s="26" t="str">
        <f t="shared" si="6"/>
        <v>Grapes</v>
      </c>
      <c r="AC62" s="26" t="str">
        <f t="shared" si="6"/>
        <v>Peaches</v>
      </c>
      <c r="AD62" s="26" t="str">
        <f t="shared" si="6"/>
        <v>Square</v>
      </c>
      <c r="AE62" s="26" t="str">
        <f t="shared" si="6"/>
        <v>Rectangle</v>
      </c>
      <c r="AG62" s="88">
        <v>1</v>
      </c>
      <c r="AH62" s="88">
        <v>1</v>
      </c>
      <c r="AI62" s="88">
        <v>1</v>
      </c>
      <c r="AJ62" s="88">
        <v>1</v>
      </c>
      <c r="AK62" s="88">
        <v>1</v>
      </c>
      <c r="AL62" s="88">
        <v>1</v>
      </c>
    </row>
    <row r="63" spans="11:38" ht="16.5" customHeight="1">
      <c r="K63" s="42">
        <v>59</v>
      </c>
      <c r="L63" s="50" t="s">
        <v>25</v>
      </c>
      <c r="M63" s="50" t="s">
        <v>25</v>
      </c>
      <c r="N63" s="50" t="s">
        <v>25</v>
      </c>
      <c r="O63" s="50" t="s">
        <v>25</v>
      </c>
      <c r="P63" s="50" t="s">
        <v>27</v>
      </c>
      <c r="Q63" s="50" t="s">
        <v>24</v>
      </c>
      <c r="S63" s="12">
        <f t="shared" si="7"/>
        <v>1</v>
      </c>
      <c r="T63" s="12">
        <f t="shared" si="7"/>
        <v>1</v>
      </c>
      <c r="U63" s="12">
        <f t="shared" si="7"/>
        <v>1</v>
      </c>
      <c r="V63" s="12">
        <f t="shared" si="7"/>
        <v>1</v>
      </c>
      <c r="W63" s="12">
        <f t="shared" si="7"/>
        <v>4</v>
      </c>
      <c r="X63" s="12">
        <f t="shared" si="7"/>
        <v>6</v>
      </c>
      <c r="Z63" s="26" t="str">
        <f t="shared" si="6"/>
        <v>Scatter</v>
      </c>
      <c r="AA63" s="26" t="str">
        <f t="shared" si="6"/>
        <v>Scatter</v>
      </c>
      <c r="AB63" s="26" t="str">
        <f t="shared" si="6"/>
        <v>Scatter</v>
      </c>
      <c r="AC63" s="26" t="str">
        <f t="shared" si="6"/>
        <v>Scatter</v>
      </c>
      <c r="AD63" s="26" t="str">
        <f t="shared" si="6"/>
        <v>Square</v>
      </c>
      <c r="AE63" s="26" t="str">
        <f t="shared" si="6"/>
        <v>Rectangle</v>
      </c>
      <c r="AG63" s="88">
        <v>1</v>
      </c>
      <c r="AH63" s="88">
        <v>1</v>
      </c>
      <c r="AI63" s="88">
        <v>1</v>
      </c>
      <c r="AJ63" s="88">
        <v>1</v>
      </c>
      <c r="AK63" s="88">
        <v>1</v>
      </c>
      <c r="AL63" s="88">
        <v>1</v>
      </c>
    </row>
    <row r="64" spans="11:38" ht="16.5" customHeight="1">
      <c r="K64" s="42">
        <v>60</v>
      </c>
      <c r="L64" s="50" t="s">
        <v>30</v>
      </c>
      <c r="M64" s="50" t="s">
        <v>30</v>
      </c>
      <c r="N64" s="50" t="s">
        <v>27</v>
      </c>
      <c r="O64" s="50" t="s">
        <v>34</v>
      </c>
      <c r="P64" s="50" t="s">
        <v>35</v>
      </c>
      <c r="Q64" s="50" t="s">
        <v>32</v>
      </c>
      <c r="S64" s="12">
        <f t="shared" si="7"/>
        <v>7</v>
      </c>
      <c r="T64" s="12">
        <f t="shared" si="7"/>
        <v>7</v>
      </c>
      <c r="U64" s="12">
        <f t="shared" si="7"/>
        <v>4</v>
      </c>
      <c r="V64" s="12">
        <f t="shared" si="7"/>
        <v>10</v>
      </c>
      <c r="W64" s="12">
        <f t="shared" si="7"/>
        <v>11</v>
      </c>
      <c r="X64" s="12">
        <f t="shared" si="7"/>
        <v>8</v>
      </c>
      <c r="Z64" s="26" t="str">
        <f t="shared" si="6"/>
        <v>Apples</v>
      </c>
      <c r="AA64" s="26" t="str">
        <f t="shared" si="6"/>
        <v>Apples</v>
      </c>
      <c r="AB64" s="26" t="str">
        <f t="shared" si="6"/>
        <v>Square</v>
      </c>
      <c r="AC64" s="26" t="str">
        <f t="shared" si="6"/>
        <v>Grapes</v>
      </c>
      <c r="AD64" s="26" t="str">
        <f t="shared" si="6"/>
        <v>Bananas</v>
      </c>
      <c r="AE64" s="26" t="str">
        <f t="shared" si="6"/>
        <v>Peaches</v>
      </c>
      <c r="AG64" s="88">
        <v>1</v>
      </c>
      <c r="AH64" s="88">
        <v>1</v>
      </c>
      <c r="AI64" s="88">
        <v>1</v>
      </c>
      <c r="AJ64" s="88">
        <v>1</v>
      </c>
      <c r="AK64" s="88">
        <v>1</v>
      </c>
      <c r="AL64" s="88">
        <v>1</v>
      </c>
    </row>
    <row r="65" spans="11:38" ht="16.5" customHeight="1">
      <c r="K65" s="42">
        <v>61</v>
      </c>
      <c r="L65" s="50" t="s">
        <v>30</v>
      </c>
      <c r="M65" s="50" t="s">
        <v>30</v>
      </c>
      <c r="N65" s="50" t="s">
        <v>27</v>
      </c>
      <c r="O65" s="50" t="s">
        <v>34</v>
      </c>
      <c r="P65" s="50" t="s">
        <v>35</v>
      </c>
      <c r="Q65" s="50" t="s">
        <v>32</v>
      </c>
      <c r="S65" s="12">
        <f t="shared" si="7"/>
        <v>7</v>
      </c>
      <c r="T65" s="12">
        <f t="shared" si="7"/>
        <v>7</v>
      </c>
      <c r="U65" s="12">
        <f t="shared" si="7"/>
        <v>4</v>
      </c>
      <c r="V65" s="12">
        <f t="shared" si="7"/>
        <v>10</v>
      </c>
      <c r="W65" s="12">
        <f t="shared" si="7"/>
        <v>11</v>
      </c>
      <c r="X65" s="12">
        <f t="shared" si="7"/>
        <v>8</v>
      </c>
      <c r="Z65" s="26" t="str">
        <f t="shared" si="6"/>
        <v>Apples</v>
      </c>
      <c r="AA65" s="26" t="str">
        <f t="shared" si="6"/>
        <v>Apples</v>
      </c>
      <c r="AB65" s="26" t="str">
        <f t="shared" si="6"/>
        <v>Square</v>
      </c>
      <c r="AC65" s="26" t="str">
        <f t="shared" si="6"/>
        <v>Grapes</v>
      </c>
      <c r="AD65" s="26" t="str">
        <f t="shared" si="6"/>
        <v>Bananas</v>
      </c>
      <c r="AE65" s="26" t="str">
        <f t="shared" si="6"/>
        <v>Peaches</v>
      </c>
      <c r="AG65" s="88">
        <v>1</v>
      </c>
      <c r="AH65" s="88">
        <v>1</v>
      </c>
      <c r="AI65" s="88">
        <v>1</v>
      </c>
      <c r="AJ65" s="88">
        <v>1</v>
      </c>
      <c r="AK65" s="88">
        <v>1</v>
      </c>
      <c r="AL65" s="88">
        <v>1</v>
      </c>
    </row>
    <row r="66" spans="11:38" ht="16.5" customHeight="1">
      <c r="K66" s="42">
        <v>62</v>
      </c>
      <c r="L66" s="50" t="s">
        <v>27</v>
      </c>
      <c r="M66" s="50" t="s">
        <v>32</v>
      </c>
      <c r="N66" s="50" t="s">
        <v>33</v>
      </c>
      <c r="O66" s="50" t="s">
        <v>35</v>
      </c>
      <c r="P66" s="50" t="s">
        <v>33</v>
      </c>
      <c r="Q66" s="50" t="s">
        <v>35</v>
      </c>
      <c r="S66" s="12">
        <f t="shared" si="7"/>
        <v>4</v>
      </c>
      <c r="T66" s="12">
        <f t="shared" si="7"/>
        <v>8</v>
      </c>
      <c r="U66" s="12">
        <f t="shared" si="7"/>
        <v>9</v>
      </c>
      <c r="V66" s="12">
        <f t="shared" si="7"/>
        <v>11</v>
      </c>
      <c r="W66" s="12">
        <f t="shared" si="7"/>
        <v>9</v>
      </c>
      <c r="X66" s="12">
        <f t="shared" si="7"/>
        <v>11</v>
      </c>
      <c r="Z66" s="26" t="str">
        <f t="shared" si="6"/>
        <v>Square</v>
      </c>
      <c r="AA66" s="26" t="str">
        <f t="shared" si="6"/>
        <v>Peaches</v>
      </c>
      <c r="AB66" s="26" t="str">
        <f t="shared" si="6"/>
        <v>Watermelon</v>
      </c>
      <c r="AC66" s="26" t="str">
        <f t="shared" si="6"/>
        <v>Bananas</v>
      </c>
      <c r="AD66" s="26" t="str">
        <f t="shared" si="6"/>
        <v>Watermelon</v>
      </c>
      <c r="AE66" s="26" t="str">
        <f t="shared" si="6"/>
        <v>Bananas</v>
      </c>
      <c r="AG66" s="88">
        <v>1</v>
      </c>
      <c r="AH66" s="88">
        <v>1</v>
      </c>
      <c r="AI66" s="88">
        <v>1</v>
      </c>
      <c r="AJ66" s="88">
        <v>1</v>
      </c>
      <c r="AK66" s="88">
        <v>1</v>
      </c>
      <c r="AL66" s="88">
        <v>1</v>
      </c>
    </row>
    <row r="67" spans="11:38" ht="16.5" customHeight="1">
      <c r="K67" s="42">
        <v>63</v>
      </c>
      <c r="L67" s="50" t="s">
        <v>27</v>
      </c>
      <c r="M67" s="50" t="s">
        <v>32</v>
      </c>
      <c r="N67" s="50" t="s">
        <v>33</v>
      </c>
      <c r="O67" s="50" t="s">
        <v>35</v>
      </c>
      <c r="P67" s="50" t="s">
        <v>33</v>
      </c>
      <c r="Q67" s="50" t="s">
        <v>35</v>
      </c>
      <c r="S67" s="12">
        <f t="shared" si="7"/>
        <v>4</v>
      </c>
      <c r="T67" s="12">
        <f t="shared" si="7"/>
        <v>8</v>
      </c>
      <c r="U67" s="12">
        <f t="shared" si="7"/>
        <v>9</v>
      </c>
      <c r="V67" s="12">
        <f t="shared" si="7"/>
        <v>11</v>
      </c>
      <c r="W67" s="12">
        <f t="shared" si="7"/>
        <v>9</v>
      </c>
      <c r="X67" s="12">
        <f t="shared" si="7"/>
        <v>11</v>
      </c>
      <c r="Z67" s="26" t="str">
        <f t="shared" si="6"/>
        <v>Square</v>
      </c>
      <c r="AA67" s="26" t="str">
        <f t="shared" si="6"/>
        <v>Peaches</v>
      </c>
      <c r="AB67" s="26" t="str">
        <f t="shared" si="6"/>
        <v>Watermelon</v>
      </c>
      <c r="AC67" s="26" t="str">
        <f t="shared" si="6"/>
        <v>Bananas</v>
      </c>
      <c r="AD67" s="26" t="str">
        <f t="shared" si="6"/>
        <v>Watermelon</v>
      </c>
      <c r="AE67" s="26" t="str">
        <f t="shared" si="6"/>
        <v>Bananas</v>
      </c>
      <c r="AG67" s="88">
        <v>1</v>
      </c>
      <c r="AH67" s="88">
        <v>1</v>
      </c>
      <c r="AI67" s="88">
        <v>1</v>
      </c>
      <c r="AJ67" s="88">
        <v>1</v>
      </c>
      <c r="AK67" s="88">
        <v>1</v>
      </c>
      <c r="AL67" s="88">
        <v>1</v>
      </c>
    </row>
    <row r="68" spans="11:38" ht="16.5" customHeight="1">
      <c r="K68" s="42">
        <v>64</v>
      </c>
      <c r="L68" s="50" t="s">
        <v>25</v>
      </c>
      <c r="M68" s="50" t="s">
        <v>25</v>
      </c>
      <c r="N68" s="50" t="s">
        <v>25</v>
      </c>
      <c r="O68" s="50" t="s">
        <v>25</v>
      </c>
      <c r="P68" s="50" t="s">
        <v>30</v>
      </c>
      <c r="Q68" s="50" t="s">
        <v>33</v>
      </c>
      <c r="S68" s="12">
        <f t="shared" si="7"/>
        <v>1</v>
      </c>
      <c r="T68" s="12">
        <f t="shared" si="7"/>
        <v>1</v>
      </c>
      <c r="U68" s="12">
        <f t="shared" si="7"/>
        <v>1</v>
      </c>
      <c r="V68" s="12">
        <f t="shared" si="7"/>
        <v>1</v>
      </c>
      <c r="W68" s="12">
        <f t="shared" si="7"/>
        <v>7</v>
      </c>
      <c r="X68" s="12">
        <f t="shared" si="7"/>
        <v>9</v>
      </c>
      <c r="Z68" s="26" t="str">
        <f t="shared" ref="Z68:AE99" si="8">VLOOKUP(L68,$A$4:$I$15,2,FALSE)</f>
        <v>Scatter</v>
      </c>
      <c r="AA68" s="26" t="str">
        <f t="shared" si="8"/>
        <v>Scatter</v>
      </c>
      <c r="AB68" s="26" t="str">
        <f t="shared" si="8"/>
        <v>Scatter</v>
      </c>
      <c r="AC68" s="26" t="str">
        <f t="shared" si="8"/>
        <v>Scatter</v>
      </c>
      <c r="AD68" s="26" t="str">
        <f t="shared" si="8"/>
        <v>Apples</v>
      </c>
      <c r="AE68" s="26" t="str">
        <f t="shared" si="8"/>
        <v>Watermelon</v>
      </c>
      <c r="AG68" s="88">
        <v>1</v>
      </c>
      <c r="AH68" s="88">
        <v>1</v>
      </c>
      <c r="AI68" s="88">
        <v>1</v>
      </c>
      <c r="AJ68" s="88">
        <v>1</v>
      </c>
      <c r="AK68" s="88">
        <v>1</v>
      </c>
      <c r="AL68" s="88">
        <v>1</v>
      </c>
    </row>
    <row r="69" spans="11:38" ht="16.5" customHeight="1">
      <c r="K69" s="42">
        <v>65</v>
      </c>
      <c r="L69" s="50" t="s">
        <v>30</v>
      </c>
      <c r="M69" s="50" t="s">
        <v>33</v>
      </c>
      <c r="N69" s="50" t="s">
        <v>35</v>
      </c>
      <c r="O69" s="50" t="s">
        <v>32</v>
      </c>
      <c r="P69" s="50" t="s">
        <v>30</v>
      </c>
      <c r="Q69" s="50" t="s">
        <v>33</v>
      </c>
      <c r="S69" s="12">
        <f t="shared" si="7"/>
        <v>7</v>
      </c>
      <c r="T69" s="12">
        <f t="shared" si="7"/>
        <v>9</v>
      </c>
      <c r="U69" s="12">
        <f t="shared" si="7"/>
        <v>11</v>
      </c>
      <c r="V69" s="12">
        <f t="shared" si="7"/>
        <v>8</v>
      </c>
      <c r="W69" s="12">
        <f t="shared" si="7"/>
        <v>7</v>
      </c>
      <c r="X69" s="12">
        <f t="shared" si="7"/>
        <v>9</v>
      </c>
      <c r="Z69" s="26" t="str">
        <f t="shared" si="8"/>
        <v>Apples</v>
      </c>
      <c r="AA69" s="26" t="str">
        <f t="shared" si="8"/>
        <v>Watermelon</v>
      </c>
      <c r="AB69" s="26" t="str">
        <f t="shared" si="8"/>
        <v>Bananas</v>
      </c>
      <c r="AC69" s="26" t="str">
        <f t="shared" si="8"/>
        <v>Peaches</v>
      </c>
      <c r="AD69" s="26" t="str">
        <f t="shared" si="8"/>
        <v>Apples</v>
      </c>
      <c r="AE69" s="26" t="str">
        <f t="shared" si="8"/>
        <v>Watermelon</v>
      </c>
      <c r="AG69" s="88">
        <v>1</v>
      </c>
      <c r="AH69" s="88">
        <v>1</v>
      </c>
      <c r="AI69" s="88">
        <v>1</v>
      </c>
      <c r="AJ69" s="88">
        <v>1</v>
      </c>
      <c r="AK69" s="88">
        <v>1</v>
      </c>
      <c r="AL69" s="88">
        <v>1</v>
      </c>
    </row>
    <row r="70" spans="11:38" ht="16.5" customHeight="1">
      <c r="K70" s="42">
        <v>66</v>
      </c>
      <c r="L70" s="50" t="s">
        <v>30</v>
      </c>
      <c r="M70" s="50" t="s">
        <v>33</v>
      </c>
      <c r="N70" s="50" t="s">
        <v>35</v>
      </c>
      <c r="O70" s="50" t="s">
        <v>32</v>
      </c>
      <c r="P70" s="50" t="s">
        <v>30</v>
      </c>
      <c r="Q70" s="50" t="s">
        <v>34</v>
      </c>
      <c r="S70" s="12">
        <f t="shared" si="7"/>
        <v>7</v>
      </c>
      <c r="T70" s="12">
        <f t="shared" si="7"/>
        <v>9</v>
      </c>
      <c r="U70" s="12">
        <f t="shared" si="7"/>
        <v>11</v>
      </c>
      <c r="V70" s="12">
        <f t="shared" si="7"/>
        <v>8</v>
      </c>
      <c r="W70" s="12">
        <f t="shared" si="7"/>
        <v>7</v>
      </c>
      <c r="X70" s="12">
        <f t="shared" si="7"/>
        <v>10</v>
      </c>
      <c r="Z70" s="26" t="str">
        <f t="shared" si="8"/>
        <v>Apples</v>
      </c>
      <c r="AA70" s="26" t="str">
        <f t="shared" si="8"/>
        <v>Watermelon</v>
      </c>
      <c r="AB70" s="26" t="str">
        <f t="shared" si="8"/>
        <v>Bananas</v>
      </c>
      <c r="AC70" s="26" t="str">
        <f t="shared" si="8"/>
        <v>Peaches</v>
      </c>
      <c r="AD70" s="26" t="str">
        <f t="shared" si="8"/>
        <v>Apples</v>
      </c>
      <c r="AE70" s="26" t="str">
        <f t="shared" si="8"/>
        <v>Grapes</v>
      </c>
      <c r="AG70" s="88">
        <v>1</v>
      </c>
      <c r="AH70" s="88">
        <v>1</v>
      </c>
      <c r="AI70" s="88">
        <v>1</v>
      </c>
      <c r="AJ70" s="88">
        <v>1</v>
      </c>
      <c r="AK70" s="88">
        <v>1</v>
      </c>
      <c r="AL70" s="88">
        <v>1</v>
      </c>
    </row>
    <row r="71" spans="11:38" ht="16.5" customHeight="1">
      <c r="K71" s="42">
        <v>67</v>
      </c>
      <c r="L71" s="50" t="s">
        <v>33</v>
      </c>
      <c r="M71" s="50" t="s">
        <v>24</v>
      </c>
      <c r="N71" s="50" t="s">
        <v>32</v>
      </c>
      <c r="O71" s="50" t="s">
        <v>35</v>
      </c>
      <c r="P71" s="50" t="s">
        <v>24</v>
      </c>
      <c r="Q71" s="50" t="s">
        <v>34</v>
      </c>
      <c r="S71" s="12">
        <f t="shared" si="7"/>
        <v>9</v>
      </c>
      <c r="T71" s="12">
        <f t="shared" si="7"/>
        <v>6</v>
      </c>
      <c r="U71" s="12">
        <f t="shared" si="7"/>
        <v>8</v>
      </c>
      <c r="V71" s="12">
        <f t="shared" si="7"/>
        <v>11</v>
      </c>
      <c r="W71" s="12">
        <f t="shared" si="7"/>
        <v>6</v>
      </c>
      <c r="X71" s="12">
        <f t="shared" si="7"/>
        <v>10</v>
      </c>
      <c r="Z71" s="26" t="str">
        <f t="shared" si="8"/>
        <v>Watermelon</v>
      </c>
      <c r="AA71" s="26" t="str">
        <f t="shared" si="8"/>
        <v>Rectangle</v>
      </c>
      <c r="AB71" s="26" t="str">
        <f t="shared" si="8"/>
        <v>Peaches</v>
      </c>
      <c r="AC71" s="26" t="str">
        <f t="shared" si="8"/>
        <v>Bananas</v>
      </c>
      <c r="AD71" s="26" t="str">
        <f t="shared" si="8"/>
        <v>Rectangle</v>
      </c>
      <c r="AE71" s="26" t="str">
        <f t="shared" si="8"/>
        <v>Grapes</v>
      </c>
      <c r="AG71" s="88">
        <v>1</v>
      </c>
      <c r="AH71" s="88">
        <v>1</v>
      </c>
      <c r="AI71" s="88">
        <v>1</v>
      </c>
      <c r="AJ71" s="88">
        <v>1</v>
      </c>
      <c r="AK71" s="88">
        <v>1</v>
      </c>
      <c r="AL71" s="88">
        <v>1</v>
      </c>
    </row>
    <row r="72" spans="11:38" ht="16.5" customHeight="1">
      <c r="K72" s="42">
        <v>68</v>
      </c>
      <c r="L72" s="50" t="s">
        <v>33</v>
      </c>
      <c r="M72" s="50" t="s">
        <v>24</v>
      </c>
      <c r="N72" s="50" t="s">
        <v>32</v>
      </c>
      <c r="O72" s="50" t="s">
        <v>35</v>
      </c>
      <c r="P72" s="50" t="s">
        <v>24</v>
      </c>
      <c r="Q72" s="50" t="s">
        <v>35</v>
      </c>
      <c r="S72" s="12">
        <f t="shared" si="7"/>
        <v>9</v>
      </c>
      <c r="T72" s="12">
        <f t="shared" si="7"/>
        <v>6</v>
      </c>
      <c r="U72" s="12">
        <f t="shared" si="7"/>
        <v>8</v>
      </c>
      <c r="V72" s="12">
        <f t="shared" si="7"/>
        <v>11</v>
      </c>
      <c r="W72" s="12">
        <f t="shared" si="7"/>
        <v>6</v>
      </c>
      <c r="X72" s="12">
        <f t="shared" si="7"/>
        <v>11</v>
      </c>
      <c r="Z72" s="26" t="str">
        <f t="shared" si="8"/>
        <v>Watermelon</v>
      </c>
      <c r="AA72" s="26" t="str">
        <f t="shared" si="8"/>
        <v>Rectangle</v>
      </c>
      <c r="AB72" s="26" t="str">
        <f t="shared" si="8"/>
        <v>Peaches</v>
      </c>
      <c r="AC72" s="26" t="str">
        <f t="shared" si="8"/>
        <v>Bananas</v>
      </c>
      <c r="AD72" s="26" t="str">
        <f t="shared" si="8"/>
        <v>Rectangle</v>
      </c>
      <c r="AE72" s="26" t="str">
        <f t="shared" si="8"/>
        <v>Bananas</v>
      </c>
      <c r="AG72" s="88">
        <v>1</v>
      </c>
      <c r="AH72" s="88">
        <v>1</v>
      </c>
      <c r="AI72" s="88">
        <v>1</v>
      </c>
      <c r="AJ72" s="88">
        <v>1</v>
      </c>
      <c r="AK72" s="88">
        <v>1</v>
      </c>
      <c r="AL72" s="88">
        <v>1</v>
      </c>
    </row>
    <row r="73" spans="11:38" ht="16.5" customHeight="1">
      <c r="K73" s="42">
        <v>69</v>
      </c>
      <c r="L73" s="50" t="s">
        <v>25</v>
      </c>
      <c r="M73" s="50" t="s">
        <v>25</v>
      </c>
      <c r="N73" s="50" t="s">
        <v>25</v>
      </c>
      <c r="O73" s="50" t="s">
        <v>25</v>
      </c>
      <c r="P73" s="50" t="s">
        <v>33</v>
      </c>
      <c r="Q73" s="50" t="s">
        <v>35</v>
      </c>
      <c r="S73" s="12">
        <f t="shared" si="7"/>
        <v>1</v>
      </c>
      <c r="T73" s="12">
        <f t="shared" si="7"/>
        <v>1</v>
      </c>
      <c r="U73" s="12">
        <f t="shared" si="7"/>
        <v>1</v>
      </c>
      <c r="V73" s="12">
        <f t="shared" si="7"/>
        <v>1</v>
      </c>
      <c r="W73" s="12">
        <f t="shared" si="7"/>
        <v>9</v>
      </c>
      <c r="X73" s="12">
        <f t="shared" si="7"/>
        <v>11</v>
      </c>
      <c r="Z73" s="26" t="str">
        <f t="shared" si="8"/>
        <v>Scatter</v>
      </c>
      <c r="AA73" s="26" t="str">
        <f t="shared" si="8"/>
        <v>Scatter</v>
      </c>
      <c r="AB73" s="26" t="str">
        <f t="shared" si="8"/>
        <v>Scatter</v>
      </c>
      <c r="AC73" s="26" t="str">
        <f t="shared" si="8"/>
        <v>Scatter</v>
      </c>
      <c r="AD73" s="26" t="str">
        <f t="shared" si="8"/>
        <v>Watermelon</v>
      </c>
      <c r="AE73" s="26" t="str">
        <f t="shared" si="8"/>
        <v>Bananas</v>
      </c>
      <c r="AG73" s="88">
        <v>1</v>
      </c>
      <c r="AH73" s="88">
        <v>1</v>
      </c>
      <c r="AI73" s="88">
        <v>1</v>
      </c>
      <c r="AJ73" s="88">
        <v>1</v>
      </c>
      <c r="AK73" s="88">
        <v>1</v>
      </c>
      <c r="AL73" s="88">
        <v>1</v>
      </c>
    </row>
    <row r="74" spans="11:38" ht="16.5" customHeight="1">
      <c r="K74" s="42">
        <v>70</v>
      </c>
      <c r="L74" s="50" t="s">
        <v>32</v>
      </c>
      <c r="M74" s="50" t="s">
        <v>26</v>
      </c>
      <c r="N74" s="50" t="s">
        <v>33</v>
      </c>
      <c r="O74" s="50" t="s">
        <v>27</v>
      </c>
      <c r="P74" s="50" t="s">
        <v>33</v>
      </c>
      <c r="Q74" s="50" t="s">
        <v>33</v>
      </c>
      <c r="S74" s="12">
        <f t="shared" si="7"/>
        <v>8</v>
      </c>
      <c r="T74" s="12">
        <f t="shared" si="7"/>
        <v>3</v>
      </c>
      <c r="U74" s="12">
        <f t="shared" si="7"/>
        <v>9</v>
      </c>
      <c r="V74" s="12">
        <f t="shared" si="7"/>
        <v>4</v>
      </c>
      <c r="W74" s="12">
        <f t="shared" si="7"/>
        <v>9</v>
      </c>
      <c r="X74" s="12">
        <f t="shared" si="7"/>
        <v>9</v>
      </c>
      <c r="Z74" s="26" t="str">
        <f t="shared" si="8"/>
        <v>Peaches</v>
      </c>
      <c r="AA74" s="26" t="str">
        <f t="shared" si="8"/>
        <v>Heart</v>
      </c>
      <c r="AB74" s="26" t="str">
        <f t="shared" si="8"/>
        <v>Watermelon</v>
      </c>
      <c r="AC74" s="26" t="str">
        <f t="shared" si="8"/>
        <v>Square</v>
      </c>
      <c r="AD74" s="26" t="str">
        <f t="shared" si="8"/>
        <v>Watermelon</v>
      </c>
      <c r="AE74" s="26" t="str">
        <f t="shared" si="8"/>
        <v>Watermelon</v>
      </c>
      <c r="AG74" s="88">
        <v>1</v>
      </c>
      <c r="AH74" s="88">
        <v>1</v>
      </c>
      <c r="AI74" s="88">
        <v>1</v>
      </c>
      <c r="AJ74" s="88">
        <v>1</v>
      </c>
      <c r="AK74" s="88">
        <v>1</v>
      </c>
      <c r="AL74" s="88">
        <v>1</v>
      </c>
    </row>
    <row r="75" spans="11:38" ht="16.5" customHeight="1">
      <c r="K75" s="42">
        <v>71</v>
      </c>
      <c r="L75" s="50" t="s">
        <v>32</v>
      </c>
      <c r="M75" s="50" t="s">
        <v>26</v>
      </c>
      <c r="N75" s="50" t="s">
        <v>33</v>
      </c>
      <c r="O75" s="50" t="s">
        <v>27</v>
      </c>
      <c r="P75" s="50" t="s">
        <v>24</v>
      </c>
      <c r="Q75" s="50" t="s">
        <v>33</v>
      </c>
      <c r="S75" s="12">
        <f t="shared" si="7"/>
        <v>8</v>
      </c>
      <c r="T75" s="12">
        <f t="shared" si="7"/>
        <v>3</v>
      </c>
      <c r="U75" s="12">
        <f t="shared" si="7"/>
        <v>9</v>
      </c>
      <c r="V75" s="12">
        <f t="shared" si="7"/>
        <v>4</v>
      </c>
      <c r="W75" s="12">
        <f t="shared" si="7"/>
        <v>6</v>
      </c>
      <c r="X75" s="12">
        <f t="shared" si="7"/>
        <v>9</v>
      </c>
      <c r="Z75" s="26" t="str">
        <f t="shared" si="8"/>
        <v>Peaches</v>
      </c>
      <c r="AA75" s="26" t="str">
        <f t="shared" si="8"/>
        <v>Heart</v>
      </c>
      <c r="AB75" s="26" t="str">
        <f t="shared" si="8"/>
        <v>Watermelon</v>
      </c>
      <c r="AC75" s="26" t="str">
        <f t="shared" si="8"/>
        <v>Square</v>
      </c>
      <c r="AD75" s="26" t="str">
        <f t="shared" si="8"/>
        <v>Rectangle</v>
      </c>
      <c r="AE75" s="26" t="str">
        <f t="shared" si="8"/>
        <v>Watermelon</v>
      </c>
      <c r="AG75" s="88">
        <v>1</v>
      </c>
      <c r="AH75" s="88">
        <v>1</v>
      </c>
      <c r="AI75" s="88">
        <v>1</v>
      </c>
      <c r="AJ75" s="88">
        <v>1</v>
      </c>
      <c r="AK75" s="88">
        <v>1</v>
      </c>
      <c r="AL75" s="88">
        <v>1</v>
      </c>
    </row>
    <row r="76" spans="11:38" ht="16.5" customHeight="1">
      <c r="K76" s="42">
        <v>72</v>
      </c>
      <c r="L76" s="50" t="s">
        <v>35</v>
      </c>
      <c r="M76" s="50" t="s">
        <v>34</v>
      </c>
      <c r="N76" s="50" t="s">
        <v>24</v>
      </c>
      <c r="O76" s="50" t="s">
        <v>32</v>
      </c>
      <c r="P76" s="50" t="s">
        <v>24</v>
      </c>
      <c r="Q76" s="50" t="s">
        <v>27</v>
      </c>
      <c r="S76" s="12">
        <f t="shared" si="7"/>
        <v>11</v>
      </c>
      <c r="T76" s="12">
        <f t="shared" si="7"/>
        <v>10</v>
      </c>
      <c r="U76" s="12">
        <f t="shared" si="7"/>
        <v>6</v>
      </c>
      <c r="V76" s="12">
        <f t="shared" si="7"/>
        <v>8</v>
      </c>
      <c r="W76" s="12">
        <f t="shared" si="7"/>
        <v>6</v>
      </c>
      <c r="X76" s="12">
        <f t="shared" si="7"/>
        <v>4</v>
      </c>
      <c r="Z76" s="26" t="str">
        <f t="shared" si="8"/>
        <v>Bananas</v>
      </c>
      <c r="AA76" s="26" t="str">
        <f t="shared" si="8"/>
        <v>Grapes</v>
      </c>
      <c r="AB76" s="26" t="str">
        <f t="shared" si="8"/>
        <v>Rectangle</v>
      </c>
      <c r="AC76" s="26" t="str">
        <f t="shared" si="8"/>
        <v>Peaches</v>
      </c>
      <c r="AD76" s="26" t="str">
        <f t="shared" si="8"/>
        <v>Rectangle</v>
      </c>
      <c r="AE76" s="26" t="str">
        <f t="shared" si="8"/>
        <v>Square</v>
      </c>
      <c r="AG76" s="88">
        <v>1</v>
      </c>
      <c r="AH76" s="88">
        <v>1</v>
      </c>
      <c r="AI76" s="88">
        <v>1</v>
      </c>
      <c r="AJ76" s="88">
        <v>1</v>
      </c>
      <c r="AK76" s="88">
        <v>1</v>
      </c>
      <c r="AL76" s="88">
        <v>1</v>
      </c>
    </row>
    <row r="77" spans="11:38" ht="16.5" customHeight="1">
      <c r="K77" s="42">
        <v>73</v>
      </c>
      <c r="L77" s="50" t="s">
        <v>35</v>
      </c>
      <c r="M77" s="50" t="s">
        <v>34</v>
      </c>
      <c r="N77" s="50" t="s">
        <v>24</v>
      </c>
      <c r="O77" s="50" t="s">
        <v>32</v>
      </c>
      <c r="P77" s="50" t="s">
        <v>33</v>
      </c>
      <c r="Q77" s="50" t="s">
        <v>27</v>
      </c>
      <c r="S77" s="12">
        <f t="shared" si="7"/>
        <v>11</v>
      </c>
      <c r="T77" s="12">
        <f t="shared" si="7"/>
        <v>10</v>
      </c>
      <c r="U77" s="12">
        <f t="shared" si="7"/>
        <v>6</v>
      </c>
      <c r="V77" s="12">
        <f t="shared" si="7"/>
        <v>8</v>
      </c>
      <c r="W77" s="12">
        <f t="shared" si="7"/>
        <v>9</v>
      </c>
      <c r="X77" s="12">
        <f t="shared" si="7"/>
        <v>4</v>
      </c>
      <c r="Z77" s="26" t="str">
        <f t="shared" si="8"/>
        <v>Bananas</v>
      </c>
      <c r="AA77" s="26" t="str">
        <f t="shared" si="8"/>
        <v>Grapes</v>
      </c>
      <c r="AB77" s="26" t="str">
        <f t="shared" si="8"/>
        <v>Rectangle</v>
      </c>
      <c r="AC77" s="26" t="str">
        <f t="shared" si="8"/>
        <v>Peaches</v>
      </c>
      <c r="AD77" s="26" t="str">
        <f t="shared" si="8"/>
        <v>Watermelon</v>
      </c>
      <c r="AE77" s="26" t="str">
        <f t="shared" si="8"/>
        <v>Square</v>
      </c>
      <c r="AG77" s="88">
        <v>1</v>
      </c>
      <c r="AH77" s="88">
        <v>1</v>
      </c>
      <c r="AI77" s="88">
        <v>1</v>
      </c>
      <c r="AJ77" s="88">
        <v>1</v>
      </c>
      <c r="AK77" s="88">
        <v>1</v>
      </c>
      <c r="AL77" s="88">
        <v>1</v>
      </c>
    </row>
    <row r="78" spans="11:38" ht="16.5" customHeight="1">
      <c r="K78" s="42">
        <v>74</v>
      </c>
      <c r="L78" s="50" t="s">
        <v>25</v>
      </c>
      <c r="M78" s="50" t="s">
        <v>25</v>
      </c>
      <c r="N78" s="50" t="s">
        <v>25</v>
      </c>
      <c r="O78" s="50" t="s">
        <v>25</v>
      </c>
      <c r="P78" s="50" t="s">
        <v>33</v>
      </c>
      <c r="Q78" s="50" t="s">
        <v>35</v>
      </c>
      <c r="S78" s="12">
        <f t="shared" si="7"/>
        <v>1</v>
      </c>
      <c r="T78" s="12">
        <f t="shared" si="7"/>
        <v>1</v>
      </c>
      <c r="U78" s="12">
        <f t="shared" si="7"/>
        <v>1</v>
      </c>
      <c r="V78" s="12">
        <f t="shared" si="7"/>
        <v>1</v>
      </c>
      <c r="W78" s="12">
        <f t="shared" si="7"/>
        <v>9</v>
      </c>
      <c r="X78" s="12">
        <f t="shared" si="7"/>
        <v>11</v>
      </c>
      <c r="Z78" s="26" t="str">
        <f t="shared" si="8"/>
        <v>Scatter</v>
      </c>
      <c r="AA78" s="26" t="str">
        <f t="shared" si="8"/>
        <v>Scatter</v>
      </c>
      <c r="AB78" s="26" t="str">
        <f t="shared" si="8"/>
        <v>Scatter</v>
      </c>
      <c r="AC78" s="26" t="str">
        <f t="shared" si="8"/>
        <v>Scatter</v>
      </c>
      <c r="AD78" s="26" t="str">
        <f t="shared" si="8"/>
        <v>Watermelon</v>
      </c>
      <c r="AE78" s="26" t="str">
        <f t="shared" si="8"/>
        <v>Bananas</v>
      </c>
      <c r="AG78" s="88">
        <v>1</v>
      </c>
      <c r="AH78" s="88">
        <v>1</v>
      </c>
      <c r="AI78" s="88">
        <v>1</v>
      </c>
      <c r="AJ78" s="88">
        <v>1</v>
      </c>
      <c r="AK78" s="88">
        <v>1</v>
      </c>
      <c r="AL78" s="88">
        <v>1</v>
      </c>
    </row>
    <row r="79" spans="11:38" ht="16.5" customHeight="1">
      <c r="K79" s="42">
        <v>75</v>
      </c>
      <c r="L79" s="50" t="s">
        <v>32</v>
      </c>
      <c r="M79" s="50" t="s">
        <v>35</v>
      </c>
      <c r="N79" s="50" t="s">
        <v>30</v>
      </c>
      <c r="O79" s="50" t="s">
        <v>35</v>
      </c>
      <c r="P79" s="50" t="s">
        <v>26</v>
      </c>
      <c r="Q79" s="50" t="s">
        <v>35</v>
      </c>
      <c r="S79" s="12">
        <f t="shared" si="7"/>
        <v>8</v>
      </c>
      <c r="T79" s="12">
        <f t="shared" si="7"/>
        <v>11</v>
      </c>
      <c r="U79" s="12">
        <f t="shared" si="7"/>
        <v>7</v>
      </c>
      <c r="V79" s="12">
        <f t="shared" si="7"/>
        <v>11</v>
      </c>
      <c r="W79" s="12">
        <f t="shared" si="7"/>
        <v>3</v>
      </c>
      <c r="X79" s="12">
        <f t="shared" si="7"/>
        <v>11</v>
      </c>
      <c r="Z79" s="26" t="str">
        <f t="shared" si="8"/>
        <v>Peaches</v>
      </c>
      <c r="AA79" s="26" t="str">
        <f t="shared" si="8"/>
        <v>Bananas</v>
      </c>
      <c r="AB79" s="26" t="str">
        <f t="shared" si="8"/>
        <v>Apples</v>
      </c>
      <c r="AC79" s="26" t="str">
        <f t="shared" si="8"/>
        <v>Bananas</v>
      </c>
      <c r="AD79" s="26" t="str">
        <f t="shared" si="8"/>
        <v>Heart</v>
      </c>
      <c r="AE79" s="26" t="str">
        <f t="shared" si="8"/>
        <v>Bananas</v>
      </c>
      <c r="AG79" s="88">
        <v>1</v>
      </c>
      <c r="AH79" s="88">
        <v>1</v>
      </c>
      <c r="AI79" s="88">
        <v>1</v>
      </c>
      <c r="AJ79" s="88">
        <v>1</v>
      </c>
      <c r="AK79" s="88">
        <v>1</v>
      </c>
      <c r="AL79" s="88">
        <v>1</v>
      </c>
    </row>
    <row r="80" spans="11:38">
      <c r="K80" s="42">
        <v>76</v>
      </c>
      <c r="L80" s="50" t="s">
        <v>32</v>
      </c>
      <c r="M80" s="50" t="s">
        <v>35</v>
      </c>
      <c r="N80" s="50" t="s">
        <v>30</v>
      </c>
      <c r="O80" s="50" t="s">
        <v>35</v>
      </c>
      <c r="P80" s="50" t="s">
        <v>26</v>
      </c>
      <c r="Q80" s="50" t="s">
        <v>32</v>
      </c>
      <c r="S80" s="12">
        <f t="shared" si="7"/>
        <v>8</v>
      </c>
      <c r="T80" s="12">
        <f t="shared" si="7"/>
        <v>11</v>
      </c>
      <c r="U80" s="12">
        <f t="shared" si="7"/>
        <v>7</v>
      </c>
      <c r="V80" s="12">
        <f t="shared" si="7"/>
        <v>11</v>
      </c>
      <c r="W80" s="12">
        <f t="shared" si="7"/>
        <v>3</v>
      </c>
      <c r="X80" s="12">
        <f t="shared" si="7"/>
        <v>8</v>
      </c>
      <c r="Z80" s="26" t="str">
        <f t="shared" si="8"/>
        <v>Peaches</v>
      </c>
      <c r="AA80" s="26" t="str">
        <f t="shared" si="8"/>
        <v>Bananas</v>
      </c>
      <c r="AB80" s="26" t="str">
        <f t="shared" si="8"/>
        <v>Apples</v>
      </c>
      <c r="AC80" s="26" t="str">
        <f t="shared" si="8"/>
        <v>Bananas</v>
      </c>
      <c r="AD80" s="26" t="str">
        <f t="shared" si="8"/>
        <v>Heart</v>
      </c>
      <c r="AE80" s="26" t="str">
        <f t="shared" si="8"/>
        <v>Peaches</v>
      </c>
      <c r="AG80" s="88">
        <v>1</v>
      </c>
      <c r="AH80" s="88">
        <v>1</v>
      </c>
      <c r="AI80" s="88">
        <v>1</v>
      </c>
      <c r="AJ80" s="88">
        <v>1</v>
      </c>
      <c r="AK80" s="88">
        <v>1</v>
      </c>
      <c r="AL80" s="88">
        <v>1</v>
      </c>
    </row>
    <row r="81" spans="11:38">
      <c r="K81" s="42">
        <v>77</v>
      </c>
      <c r="L81" s="50" t="s">
        <v>35</v>
      </c>
      <c r="M81" s="50" t="s">
        <v>34</v>
      </c>
      <c r="N81" s="50" t="s">
        <v>32</v>
      </c>
      <c r="O81" s="50" t="s">
        <v>26</v>
      </c>
      <c r="P81" s="50" t="s">
        <v>24</v>
      </c>
      <c r="Q81" s="50" t="s">
        <v>32</v>
      </c>
      <c r="S81" s="12">
        <f t="shared" si="7"/>
        <v>11</v>
      </c>
      <c r="T81" s="12">
        <f t="shared" si="7"/>
        <v>10</v>
      </c>
      <c r="U81" s="12">
        <f t="shared" si="7"/>
        <v>8</v>
      </c>
      <c r="V81" s="12">
        <f t="shared" si="7"/>
        <v>3</v>
      </c>
      <c r="W81" s="12">
        <f t="shared" si="7"/>
        <v>6</v>
      </c>
      <c r="X81" s="12">
        <f t="shared" si="7"/>
        <v>8</v>
      </c>
      <c r="Z81" s="26" t="str">
        <f t="shared" si="8"/>
        <v>Bananas</v>
      </c>
      <c r="AA81" s="26" t="str">
        <f t="shared" si="8"/>
        <v>Grapes</v>
      </c>
      <c r="AB81" s="26" t="str">
        <f t="shared" si="8"/>
        <v>Peaches</v>
      </c>
      <c r="AC81" s="26" t="str">
        <f t="shared" si="8"/>
        <v>Heart</v>
      </c>
      <c r="AD81" s="26" t="str">
        <f t="shared" si="8"/>
        <v>Rectangle</v>
      </c>
      <c r="AE81" s="26" t="str">
        <f t="shared" si="8"/>
        <v>Peaches</v>
      </c>
      <c r="AG81" s="88">
        <v>1</v>
      </c>
      <c r="AH81" s="88">
        <v>1</v>
      </c>
      <c r="AI81" s="88">
        <v>1</v>
      </c>
      <c r="AJ81" s="88">
        <v>1</v>
      </c>
      <c r="AK81" s="88">
        <v>1</v>
      </c>
      <c r="AL81" s="88">
        <v>1</v>
      </c>
    </row>
    <row r="82" spans="11:38">
      <c r="K82" s="42">
        <v>78</v>
      </c>
      <c r="L82" s="50" t="s">
        <v>35</v>
      </c>
      <c r="M82" s="50" t="s">
        <v>34</v>
      </c>
      <c r="N82" s="50" t="s">
        <v>32</v>
      </c>
      <c r="O82" s="50" t="s">
        <v>26</v>
      </c>
      <c r="P82" s="50" t="s">
        <v>24</v>
      </c>
      <c r="Q82" s="50" t="s">
        <v>35</v>
      </c>
      <c r="S82" s="12">
        <f t="shared" si="7"/>
        <v>11</v>
      </c>
      <c r="T82" s="12">
        <f t="shared" si="7"/>
        <v>10</v>
      </c>
      <c r="U82" s="12">
        <f t="shared" si="7"/>
        <v>8</v>
      </c>
      <c r="V82" s="12">
        <f t="shared" si="7"/>
        <v>3</v>
      </c>
      <c r="W82" s="12">
        <f t="shared" si="7"/>
        <v>6</v>
      </c>
      <c r="X82" s="12">
        <f t="shared" si="7"/>
        <v>11</v>
      </c>
      <c r="Z82" s="26" t="str">
        <f t="shared" si="8"/>
        <v>Bananas</v>
      </c>
      <c r="AA82" s="26" t="str">
        <f t="shared" si="8"/>
        <v>Grapes</v>
      </c>
      <c r="AB82" s="26" t="str">
        <f t="shared" si="8"/>
        <v>Peaches</v>
      </c>
      <c r="AC82" s="26" t="str">
        <f t="shared" si="8"/>
        <v>Heart</v>
      </c>
      <c r="AD82" s="26" t="str">
        <f t="shared" si="8"/>
        <v>Rectangle</v>
      </c>
      <c r="AE82" s="26" t="str">
        <f t="shared" si="8"/>
        <v>Bananas</v>
      </c>
      <c r="AG82" s="88">
        <v>1</v>
      </c>
      <c r="AH82" s="88">
        <v>1</v>
      </c>
      <c r="AI82" s="88">
        <v>1</v>
      </c>
      <c r="AJ82" s="88">
        <v>1</v>
      </c>
      <c r="AK82" s="88">
        <v>1</v>
      </c>
      <c r="AL82" s="88">
        <v>1</v>
      </c>
    </row>
    <row r="83" spans="11:38">
      <c r="K83" s="42">
        <v>79</v>
      </c>
      <c r="L83" s="50" t="s">
        <v>25</v>
      </c>
      <c r="M83" s="50" t="s">
        <v>25</v>
      </c>
      <c r="N83" s="50" t="s">
        <v>25</v>
      </c>
      <c r="O83" s="50" t="s">
        <v>25</v>
      </c>
      <c r="P83" s="50" t="s">
        <v>35</v>
      </c>
      <c r="Q83" s="50" t="s">
        <v>35</v>
      </c>
      <c r="S83" s="12">
        <f t="shared" si="7"/>
        <v>1</v>
      </c>
      <c r="T83" s="12">
        <f t="shared" si="7"/>
        <v>1</v>
      </c>
      <c r="U83" s="12">
        <f t="shared" si="7"/>
        <v>1</v>
      </c>
      <c r="V83" s="12">
        <f t="shared" si="7"/>
        <v>1</v>
      </c>
      <c r="W83" s="12">
        <f t="shared" si="7"/>
        <v>11</v>
      </c>
      <c r="X83" s="12">
        <f t="shared" si="7"/>
        <v>11</v>
      </c>
      <c r="Z83" s="26" t="str">
        <f t="shared" si="8"/>
        <v>Scatter</v>
      </c>
      <c r="AA83" s="26" t="str">
        <f t="shared" si="8"/>
        <v>Scatter</v>
      </c>
      <c r="AB83" s="26" t="str">
        <f t="shared" si="8"/>
        <v>Scatter</v>
      </c>
      <c r="AC83" s="26" t="str">
        <f t="shared" si="8"/>
        <v>Scatter</v>
      </c>
      <c r="AD83" s="26" t="str">
        <f t="shared" si="8"/>
        <v>Bananas</v>
      </c>
      <c r="AE83" s="26" t="str">
        <f t="shared" si="8"/>
        <v>Bananas</v>
      </c>
      <c r="AG83" s="88">
        <v>1</v>
      </c>
      <c r="AH83" s="88">
        <v>1</v>
      </c>
      <c r="AI83" s="88">
        <v>1</v>
      </c>
      <c r="AJ83" s="88">
        <v>1</v>
      </c>
      <c r="AK83" s="88">
        <v>1</v>
      </c>
      <c r="AL83" s="88">
        <v>1</v>
      </c>
    </row>
    <row r="84" spans="11:38">
      <c r="K84" s="42">
        <v>80</v>
      </c>
      <c r="L84" s="50" t="s">
        <v>32</v>
      </c>
      <c r="M84" s="50" t="s">
        <v>26</v>
      </c>
      <c r="N84" s="50" t="s">
        <v>30</v>
      </c>
      <c r="O84" s="50" t="s">
        <v>34</v>
      </c>
      <c r="P84" s="50" t="s">
        <v>35</v>
      </c>
      <c r="Q84" s="50" t="s">
        <v>34</v>
      </c>
      <c r="S84" s="12">
        <f t="shared" si="7"/>
        <v>8</v>
      </c>
      <c r="T84" s="12">
        <f t="shared" si="7"/>
        <v>3</v>
      </c>
      <c r="U84" s="12">
        <f t="shared" si="7"/>
        <v>7</v>
      </c>
      <c r="V84" s="12">
        <f t="shared" si="7"/>
        <v>10</v>
      </c>
      <c r="W84" s="12">
        <f t="shared" si="7"/>
        <v>11</v>
      </c>
      <c r="X84" s="12">
        <f t="shared" si="7"/>
        <v>10</v>
      </c>
      <c r="Z84" s="26" t="str">
        <f t="shared" si="8"/>
        <v>Peaches</v>
      </c>
      <c r="AA84" s="26" t="str">
        <f t="shared" si="8"/>
        <v>Heart</v>
      </c>
      <c r="AB84" s="26" t="str">
        <f t="shared" si="8"/>
        <v>Apples</v>
      </c>
      <c r="AC84" s="26" t="str">
        <f t="shared" si="8"/>
        <v>Grapes</v>
      </c>
      <c r="AD84" s="26" t="str">
        <f t="shared" si="8"/>
        <v>Bananas</v>
      </c>
      <c r="AE84" s="26" t="str">
        <f t="shared" si="8"/>
        <v>Grapes</v>
      </c>
      <c r="AG84" s="88">
        <v>1</v>
      </c>
      <c r="AH84" s="88">
        <v>1</v>
      </c>
      <c r="AI84" s="88">
        <v>1</v>
      </c>
      <c r="AJ84" s="88">
        <v>1</v>
      </c>
      <c r="AK84" s="88">
        <v>1</v>
      </c>
      <c r="AL84" s="88">
        <v>1</v>
      </c>
    </row>
    <row r="85" spans="11:38">
      <c r="K85" s="42">
        <v>81</v>
      </c>
      <c r="L85" s="50" t="s">
        <v>32</v>
      </c>
      <c r="M85" s="50" t="s">
        <v>26</v>
      </c>
      <c r="N85" s="50" t="s">
        <v>30</v>
      </c>
      <c r="O85" s="50" t="s">
        <v>34</v>
      </c>
      <c r="P85" s="50" t="s">
        <v>32</v>
      </c>
      <c r="Q85" s="50" t="s">
        <v>34</v>
      </c>
      <c r="S85" s="12">
        <f t="shared" si="7"/>
        <v>8</v>
      </c>
      <c r="T85" s="12">
        <f t="shared" si="7"/>
        <v>3</v>
      </c>
      <c r="U85" s="12">
        <f t="shared" si="7"/>
        <v>7</v>
      </c>
      <c r="V85" s="12">
        <f t="shared" si="7"/>
        <v>10</v>
      </c>
      <c r="W85" s="12">
        <f t="shared" si="7"/>
        <v>8</v>
      </c>
      <c r="X85" s="12">
        <f t="shared" si="7"/>
        <v>10</v>
      </c>
      <c r="Z85" s="26" t="str">
        <f t="shared" si="8"/>
        <v>Peaches</v>
      </c>
      <c r="AA85" s="26" t="str">
        <f t="shared" si="8"/>
        <v>Heart</v>
      </c>
      <c r="AB85" s="26" t="str">
        <f t="shared" si="8"/>
        <v>Apples</v>
      </c>
      <c r="AC85" s="26" t="str">
        <f t="shared" si="8"/>
        <v>Grapes</v>
      </c>
      <c r="AD85" s="26" t="str">
        <f t="shared" si="8"/>
        <v>Peaches</v>
      </c>
      <c r="AE85" s="26" t="str">
        <f t="shared" si="8"/>
        <v>Grapes</v>
      </c>
      <c r="AG85" s="88">
        <v>1</v>
      </c>
      <c r="AH85" s="88">
        <v>1</v>
      </c>
      <c r="AI85" s="88">
        <v>1</v>
      </c>
      <c r="AJ85" s="88">
        <v>1</v>
      </c>
      <c r="AK85" s="88">
        <v>1</v>
      </c>
      <c r="AL85" s="88">
        <v>1</v>
      </c>
    </row>
    <row r="86" spans="11:38">
      <c r="K86" s="42">
        <v>82</v>
      </c>
      <c r="L86" s="50" t="s">
        <v>34</v>
      </c>
      <c r="M86" s="50" t="s">
        <v>32</v>
      </c>
      <c r="N86" s="50" t="s">
        <v>24</v>
      </c>
      <c r="O86" s="50" t="s">
        <v>30</v>
      </c>
      <c r="P86" s="50" t="s">
        <v>32</v>
      </c>
      <c r="Q86" s="50" t="s">
        <v>24</v>
      </c>
      <c r="S86" s="12">
        <f t="shared" si="7"/>
        <v>10</v>
      </c>
      <c r="T86" s="12">
        <f t="shared" si="7"/>
        <v>8</v>
      </c>
      <c r="U86" s="12">
        <f t="shared" si="7"/>
        <v>6</v>
      </c>
      <c r="V86" s="12">
        <f t="shared" si="7"/>
        <v>7</v>
      </c>
      <c r="W86" s="12">
        <f t="shared" si="7"/>
        <v>8</v>
      </c>
      <c r="X86" s="12">
        <f t="shared" si="7"/>
        <v>6</v>
      </c>
      <c r="Z86" s="26" t="str">
        <f t="shared" si="8"/>
        <v>Grapes</v>
      </c>
      <c r="AA86" s="26" t="str">
        <f t="shared" si="8"/>
        <v>Peaches</v>
      </c>
      <c r="AB86" s="26" t="str">
        <f t="shared" si="8"/>
        <v>Rectangle</v>
      </c>
      <c r="AC86" s="26" t="str">
        <f t="shared" si="8"/>
        <v>Apples</v>
      </c>
      <c r="AD86" s="26" t="str">
        <f t="shared" si="8"/>
        <v>Peaches</v>
      </c>
      <c r="AE86" s="26" t="str">
        <f t="shared" si="8"/>
        <v>Rectangle</v>
      </c>
      <c r="AG86" s="88">
        <v>1</v>
      </c>
      <c r="AH86" s="88">
        <v>1</v>
      </c>
      <c r="AI86" s="88">
        <v>1</v>
      </c>
      <c r="AJ86" s="88">
        <v>1</v>
      </c>
      <c r="AK86" s="88">
        <v>1</v>
      </c>
      <c r="AL86" s="88">
        <v>1</v>
      </c>
    </row>
    <row r="87" spans="11:38">
      <c r="K87" s="42">
        <v>83</v>
      </c>
      <c r="L87" s="50" t="s">
        <v>34</v>
      </c>
      <c r="M87" s="50" t="s">
        <v>32</v>
      </c>
      <c r="N87" s="50" t="s">
        <v>24</v>
      </c>
      <c r="O87" s="50" t="s">
        <v>30</v>
      </c>
      <c r="P87" s="50" t="s">
        <v>23</v>
      </c>
      <c r="Q87" s="50" t="s">
        <v>24</v>
      </c>
      <c r="S87" s="12">
        <f t="shared" si="7"/>
        <v>10</v>
      </c>
      <c r="T87" s="12">
        <f t="shared" si="7"/>
        <v>8</v>
      </c>
      <c r="U87" s="12">
        <f t="shared" si="7"/>
        <v>6</v>
      </c>
      <c r="V87" s="12">
        <f t="shared" si="7"/>
        <v>7</v>
      </c>
      <c r="W87" s="12">
        <f t="shared" si="7"/>
        <v>5</v>
      </c>
      <c r="X87" s="12">
        <f t="shared" si="7"/>
        <v>6</v>
      </c>
      <c r="Z87" s="26" t="str">
        <f t="shared" si="8"/>
        <v>Grapes</v>
      </c>
      <c r="AA87" s="26" t="str">
        <f t="shared" si="8"/>
        <v>Peaches</v>
      </c>
      <c r="AB87" s="26" t="str">
        <f t="shared" si="8"/>
        <v>Rectangle</v>
      </c>
      <c r="AC87" s="26" t="str">
        <f t="shared" si="8"/>
        <v>Apples</v>
      </c>
      <c r="AD87" s="26" t="str">
        <f t="shared" si="8"/>
        <v>pentagon</v>
      </c>
      <c r="AE87" s="26" t="str">
        <f t="shared" si="8"/>
        <v>Rectangle</v>
      </c>
      <c r="AG87" s="88">
        <v>1</v>
      </c>
      <c r="AH87" s="88">
        <v>1</v>
      </c>
      <c r="AI87" s="88">
        <v>1</v>
      </c>
      <c r="AJ87" s="88">
        <v>1</v>
      </c>
      <c r="AK87" s="88">
        <v>1</v>
      </c>
      <c r="AL87" s="88">
        <v>1</v>
      </c>
    </row>
    <row r="88" spans="11:38">
      <c r="K88" s="42">
        <v>84</v>
      </c>
      <c r="L88" s="50" t="s">
        <v>25</v>
      </c>
      <c r="M88" s="50" t="s">
        <v>25</v>
      </c>
      <c r="N88" s="50" t="s">
        <v>25</v>
      </c>
      <c r="O88" s="50" t="s">
        <v>25</v>
      </c>
      <c r="P88" s="50" t="s">
        <v>23</v>
      </c>
      <c r="Q88" s="50" t="s">
        <v>23</v>
      </c>
      <c r="S88" s="12">
        <f t="shared" si="7"/>
        <v>1</v>
      </c>
      <c r="T88" s="12">
        <f t="shared" si="7"/>
        <v>1</v>
      </c>
      <c r="U88" s="12">
        <f t="shared" si="7"/>
        <v>1</v>
      </c>
      <c r="V88" s="12">
        <f t="shared" si="7"/>
        <v>1</v>
      </c>
      <c r="W88" s="12">
        <f t="shared" si="7"/>
        <v>5</v>
      </c>
      <c r="X88" s="12">
        <f t="shared" si="7"/>
        <v>5</v>
      </c>
      <c r="Z88" s="26" t="str">
        <f t="shared" si="8"/>
        <v>Scatter</v>
      </c>
      <c r="AA88" s="26" t="str">
        <f t="shared" si="8"/>
        <v>Scatter</v>
      </c>
      <c r="AB88" s="26" t="str">
        <f t="shared" si="8"/>
        <v>Scatter</v>
      </c>
      <c r="AC88" s="26" t="str">
        <f t="shared" si="8"/>
        <v>Scatter</v>
      </c>
      <c r="AD88" s="26" t="str">
        <f t="shared" si="8"/>
        <v>pentagon</v>
      </c>
      <c r="AE88" s="26" t="str">
        <f t="shared" si="8"/>
        <v>pentagon</v>
      </c>
      <c r="AG88" s="88">
        <v>1</v>
      </c>
      <c r="AH88" s="88">
        <v>1</v>
      </c>
      <c r="AI88" s="88">
        <v>1</v>
      </c>
      <c r="AJ88" s="88">
        <v>1</v>
      </c>
      <c r="AK88" s="88">
        <v>1</v>
      </c>
      <c r="AL88" s="88">
        <v>1</v>
      </c>
    </row>
    <row r="89" spans="11:38">
      <c r="K89" s="42">
        <v>85</v>
      </c>
      <c r="L89" s="50" t="s">
        <v>33</v>
      </c>
      <c r="M89" s="50" t="s">
        <v>35</v>
      </c>
      <c r="N89" s="50" t="s">
        <v>33</v>
      </c>
      <c r="O89" s="50" t="s">
        <v>24</v>
      </c>
      <c r="P89" s="50" t="s">
        <v>27</v>
      </c>
      <c r="Q89" s="50" t="s">
        <v>23</v>
      </c>
      <c r="S89" s="12">
        <f t="shared" si="7"/>
        <v>9</v>
      </c>
      <c r="T89" s="12">
        <f t="shared" si="7"/>
        <v>11</v>
      </c>
      <c r="U89" s="12">
        <f t="shared" si="7"/>
        <v>9</v>
      </c>
      <c r="V89" s="12">
        <f t="shared" si="7"/>
        <v>6</v>
      </c>
      <c r="W89" s="12">
        <f t="shared" si="7"/>
        <v>4</v>
      </c>
      <c r="X89" s="12">
        <f t="shared" si="7"/>
        <v>5</v>
      </c>
      <c r="Z89" s="26" t="str">
        <f t="shared" si="8"/>
        <v>Watermelon</v>
      </c>
      <c r="AA89" s="26" t="str">
        <f t="shared" si="8"/>
        <v>Bananas</v>
      </c>
      <c r="AB89" s="26" t="str">
        <f t="shared" si="8"/>
        <v>Watermelon</v>
      </c>
      <c r="AC89" s="26" t="str">
        <f t="shared" si="8"/>
        <v>Rectangle</v>
      </c>
      <c r="AD89" s="26" t="str">
        <f t="shared" si="8"/>
        <v>Square</v>
      </c>
      <c r="AE89" s="26" t="str">
        <f t="shared" si="8"/>
        <v>pentagon</v>
      </c>
      <c r="AG89" s="88">
        <v>1</v>
      </c>
      <c r="AH89" s="88">
        <v>1</v>
      </c>
      <c r="AI89" s="88">
        <v>1</v>
      </c>
      <c r="AJ89" s="88">
        <v>1</v>
      </c>
      <c r="AK89" s="88">
        <v>1</v>
      </c>
      <c r="AL89" s="88">
        <v>1</v>
      </c>
    </row>
    <row r="90" spans="11:38">
      <c r="K90" s="42">
        <v>86</v>
      </c>
      <c r="L90" s="50" t="s">
        <v>33</v>
      </c>
      <c r="M90" s="50" t="s">
        <v>35</v>
      </c>
      <c r="N90" s="50" t="s">
        <v>33</v>
      </c>
      <c r="O90" s="50" t="s">
        <v>24</v>
      </c>
      <c r="P90" s="50" t="s">
        <v>27</v>
      </c>
      <c r="Q90" s="50" t="s">
        <v>35</v>
      </c>
      <c r="S90" s="12">
        <f t="shared" si="7"/>
        <v>9</v>
      </c>
      <c r="T90" s="12">
        <f t="shared" si="7"/>
        <v>11</v>
      </c>
      <c r="U90" s="12">
        <f t="shared" si="7"/>
        <v>9</v>
      </c>
      <c r="V90" s="12">
        <f t="shared" si="7"/>
        <v>6</v>
      </c>
      <c r="W90" s="12">
        <f t="shared" si="7"/>
        <v>4</v>
      </c>
      <c r="X90" s="12">
        <f t="shared" si="7"/>
        <v>11</v>
      </c>
      <c r="Z90" s="26" t="str">
        <f t="shared" si="8"/>
        <v>Watermelon</v>
      </c>
      <c r="AA90" s="26" t="str">
        <f t="shared" si="8"/>
        <v>Bananas</v>
      </c>
      <c r="AB90" s="26" t="str">
        <f t="shared" si="8"/>
        <v>Watermelon</v>
      </c>
      <c r="AC90" s="26" t="str">
        <f t="shared" si="8"/>
        <v>Rectangle</v>
      </c>
      <c r="AD90" s="26" t="str">
        <f t="shared" si="8"/>
        <v>Square</v>
      </c>
      <c r="AE90" s="26" t="str">
        <f t="shared" si="8"/>
        <v>Bananas</v>
      </c>
      <c r="AG90" s="88">
        <v>1</v>
      </c>
      <c r="AH90" s="88">
        <v>1</v>
      </c>
      <c r="AI90" s="88">
        <v>1</v>
      </c>
      <c r="AJ90" s="88">
        <v>1</v>
      </c>
      <c r="AK90" s="88">
        <v>1</v>
      </c>
      <c r="AL90" s="88">
        <v>1</v>
      </c>
    </row>
    <row r="91" spans="11:38">
      <c r="K91" s="42">
        <v>87</v>
      </c>
      <c r="L91" s="50" t="s">
        <v>23</v>
      </c>
      <c r="M91" s="50" t="s">
        <v>34</v>
      </c>
      <c r="N91" s="50" t="s">
        <v>30</v>
      </c>
      <c r="O91" s="50" t="s">
        <v>27</v>
      </c>
      <c r="P91" s="50" t="s">
        <v>34</v>
      </c>
      <c r="Q91" s="50" t="s">
        <v>35</v>
      </c>
      <c r="S91" s="12">
        <f t="shared" si="7"/>
        <v>5</v>
      </c>
      <c r="T91" s="12">
        <f t="shared" si="7"/>
        <v>10</v>
      </c>
      <c r="U91" s="12">
        <f t="shared" si="7"/>
        <v>7</v>
      </c>
      <c r="V91" s="12">
        <f t="shared" si="7"/>
        <v>4</v>
      </c>
      <c r="W91" s="12">
        <f t="shared" si="7"/>
        <v>10</v>
      </c>
      <c r="X91" s="12">
        <f t="shared" si="7"/>
        <v>11</v>
      </c>
      <c r="Z91" s="26" t="str">
        <f t="shared" si="8"/>
        <v>pentagon</v>
      </c>
      <c r="AA91" s="26" t="str">
        <f t="shared" si="8"/>
        <v>Grapes</v>
      </c>
      <c r="AB91" s="26" t="str">
        <f t="shared" si="8"/>
        <v>Apples</v>
      </c>
      <c r="AC91" s="26" t="str">
        <f t="shared" si="8"/>
        <v>Square</v>
      </c>
      <c r="AD91" s="26" t="str">
        <f t="shared" si="8"/>
        <v>Grapes</v>
      </c>
      <c r="AE91" s="26" t="str">
        <f t="shared" si="8"/>
        <v>Bananas</v>
      </c>
      <c r="AG91" s="88">
        <v>1</v>
      </c>
      <c r="AH91" s="88">
        <v>1</v>
      </c>
      <c r="AI91" s="88">
        <v>1</v>
      </c>
      <c r="AJ91" s="88">
        <v>1</v>
      </c>
      <c r="AK91" s="88">
        <v>1</v>
      </c>
      <c r="AL91" s="88">
        <v>1</v>
      </c>
    </row>
    <row r="92" spans="11:38">
      <c r="K92" s="42">
        <v>88</v>
      </c>
      <c r="L92" s="50" t="s">
        <v>23</v>
      </c>
      <c r="M92" s="50" t="s">
        <v>34</v>
      </c>
      <c r="N92" s="50" t="s">
        <v>30</v>
      </c>
      <c r="O92" s="50" t="s">
        <v>27</v>
      </c>
      <c r="P92" s="50" t="s">
        <v>34</v>
      </c>
      <c r="Q92" s="50" t="s">
        <v>32</v>
      </c>
      <c r="S92" s="12">
        <f t="shared" si="7"/>
        <v>5</v>
      </c>
      <c r="T92" s="12">
        <f t="shared" si="7"/>
        <v>10</v>
      </c>
      <c r="U92" s="12">
        <f t="shared" si="7"/>
        <v>7</v>
      </c>
      <c r="V92" s="12">
        <f t="shared" si="7"/>
        <v>4</v>
      </c>
      <c r="W92" s="12">
        <f t="shared" si="7"/>
        <v>10</v>
      </c>
      <c r="X92" s="12">
        <f t="shared" si="7"/>
        <v>8</v>
      </c>
      <c r="Z92" s="26" t="str">
        <f t="shared" si="8"/>
        <v>pentagon</v>
      </c>
      <c r="AA92" s="26" t="str">
        <f t="shared" si="8"/>
        <v>Grapes</v>
      </c>
      <c r="AB92" s="26" t="str">
        <f t="shared" si="8"/>
        <v>Apples</v>
      </c>
      <c r="AC92" s="26" t="str">
        <f t="shared" si="8"/>
        <v>Square</v>
      </c>
      <c r="AD92" s="26" t="str">
        <f t="shared" si="8"/>
        <v>Grapes</v>
      </c>
      <c r="AE92" s="26" t="str">
        <f t="shared" si="8"/>
        <v>Peaches</v>
      </c>
      <c r="AG92" s="88">
        <v>1</v>
      </c>
      <c r="AH92" s="88">
        <v>1</v>
      </c>
      <c r="AI92" s="88">
        <v>1</v>
      </c>
      <c r="AJ92" s="88">
        <v>1</v>
      </c>
      <c r="AK92" s="88">
        <v>1</v>
      </c>
      <c r="AL92" s="88">
        <v>1</v>
      </c>
    </row>
    <row r="93" spans="11:38">
      <c r="K93" s="42">
        <v>89</v>
      </c>
      <c r="L93" s="50" t="s">
        <v>25</v>
      </c>
      <c r="M93" s="50" t="s">
        <v>25</v>
      </c>
      <c r="N93" s="50" t="s">
        <v>25</v>
      </c>
      <c r="O93" s="50" t="s">
        <v>25</v>
      </c>
      <c r="P93" s="50" t="s">
        <v>24</v>
      </c>
      <c r="Q93" s="50" t="s">
        <v>32</v>
      </c>
      <c r="S93" s="12">
        <f t="shared" si="7"/>
        <v>1</v>
      </c>
      <c r="T93" s="12">
        <f t="shared" si="7"/>
        <v>1</v>
      </c>
      <c r="U93" s="12">
        <f t="shared" si="7"/>
        <v>1</v>
      </c>
      <c r="V93" s="12">
        <f t="shared" si="7"/>
        <v>1</v>
      </c>
      <c r="W93" s="12">
        <f t="shared" si="7"/>
        <v>6</v>
      </c>
      <c r="X93" s="12">
        <f t="shared" si="7"/>
        <v>8</v>
      </c>
      <c r="Z93" s="26" t="str">
        <f t="shared" si="8"/>
        <v>Scatter</v>
      </c>
      <c r="AA93" s="26" t="str">
        <f t="shared" si="8"/>
        <v>Scatter</v>
      </c>
      <c r="AB93" s="26" t="str">
        <f t="shared" si="8"/>
        <v>Scatter</v>
      </c>
      <c r="AC93" s="26" t="str">
        <f t="shared" si="8"/>
        <v>Scatter</v>
      </c>
      <c r="AD93" s="26" t="str">
        <f t="shared" si="8"/>
        <v>Rectangle</v>
      </c>
      <c r="AE93" s="26" t="str">
        <f t="shared" si="8"/>
        <v>Peaches</v>
      </c>
      <c r="AG93" s="88">
        <v>1</v>
      </c>
      <c r="AH93" s="88">
        <v>1</v>
      </c>
      <c r="AI93" s="88">
        <v>1</v>
      </c>
      <c r="AJ93" s="88">
        <v>1</v>
      </c>
      <c r="AK93" s="88">
        <v>1</v>
      </c>
      <c r="AL93" s="88">
        <v>1</v>
      </c>
    </row>
    <row r="94" spans="11:38">
      <c r="K94" s="42">
        <v>90</v>
      </c>
      <c r="L94" s="50" t="s">
        <v>30</v>
      </c>
      <c r="M94" s="50" t="s">
        <v>32</v>
      </c>
      <c r="N94" s="50" t="s">
        <v>32</v>
      </c>
      <c r="O94" s="50" t="s">
        <v>33</v>
      </c>
      <c r="P94" s="50" t="s">
        <v>24</v>
      </c>
      <c r="Q94" s="50" t="s">
        <v>32</v>
      </c>
      <c r="S94" s="12">
        <f t="shared" si="7"/>
        <v>7</v>
      </c>
      <c r="T94" s="12">
        <f t="shared" si="7"/>
        <v>8</v>
      </c>
      <c r="U94" s="12">
        <f t="shared" si="7"/>
        <v>8</v>
      </c>
      <c r="V94" s="12">
        <f t="shared" si="7"/>
        <v>9</v>
      </c>
      <c r="W94" s="12">
        <f t="shared" si="7"/>
        <v>6</v>
      </c>
      <c r="X94" s="12">
        <f t="shared" si="7"/>
        <v>8</v>
      </c>
      <c r="Z94" s="26" t="str">
        <f t="shared" si="8"/>
        <v>Apples</v>
      </c>
      <c r="AA94" s="26" t="str">
        <f t="shared" si="8"/>
        <v>Peaches</v>
      </c>
      <c r="AB94" s="26" t="str">
        <f t="shared" si="8"/>
        <v>Peaches</v>
      </c>
      <c r="AC94" s="26" t="str">
        <f t="shared" si="8"/>
        <v>Watermelon</v>
      </c>
      <c r="AD94" s="26" t="str">
        <f t="shared" si="8"/>
        <v>Rectangle</v>
      </c>
      <c r="AE94" s="26" t="str">
        <f t="shared" si="8"/>
        <v>Peaches</v>
      </c>
      <c r="AG94" s="88">
        <v>1</v>
      </c>
      <c r="AH94" s="88">
        <v>1</v>
      </c>
      <c r="AI94" s="88">
        <v>1</v>
      </c>
      <c r="AJ94" s="88">
        <v>1</v>
      </c>
      <c r="AK94" s="88">
        <v>1</v>
      </c>
      <c r="AL94" s="88">
        <v>1</v>
      </c>
    </row>
    <row r="95" spans="11:38">
      <c r="K95" s="42">
        <v>91</v>
      </c>
      <c r="L95" s="50" t="s">
        <v>30</v>
      </c>
      <c r="M95" s="50" t="s">
        <v>32</v>
      </c>
      <c r="N95" s="50" t="s">
        <v>32</v>
      </c>
      <c r="O95" s="50" t="s">
        <v>33</v>
      </c>
      <c r="P95" s="50" t="s">
        <v>23</v>
      </c>
      <c r="Q95" s="50" t="s">
        <v>34</v>
      </c>
      <c r="S95" s="12">
        <f t="shared" si="7"/>
        <v>7</v>
      </c>
      <c r="T95" s="12">
        <f t="shared" si="7"/>
        <v>8</v>
      </c>
      <c r="U95" s="12">
        <f t="shared" si="7"/>
        <v>8</v>
      </c>
      <c r="V95" s="12">
        <f t="shared" si="7"/>
        <v>9</v>
      </c>
      <c r="W95" s="12">
        <f t="shared" si="7"/>
        <v>5</v>
      </c>
      <c r="X95" s="12">
        <f t="shared" si="7"/>
        <v>10</v>
      </c>
      <c r="Z95" s="26" t="str">
        <f t="shared" si="8"/>
        <v>Apples</v>
      </c>
      <c r="AA95" s="26" t="str">
        <f t="shared" si="8"/>
        <v>Peaches</v>
      </c>
      <c r="AB95" s="26" t="str">
        <f t="shared" si="8"/>
        <v>Peaches</v>
      </c>
      <c r="AC95" s="26" t="str">
        <f t="shared" si="8"/>
        <v>Watermelon</v>
      </c>
      <c r="AD95" s="26" t="str">
        <f t="shared" si="8"/>
        <v>pentagon</v>
      </c>
      <c r="AE95" s="26" t="str">
        <f t="shared" si="8"/>
        <v>Grapes</v>
      </c>
      <c r="AG95" s="88">
        <v>1</v>
      </c>
      <c r="AH95" s="88">
        <v>1</v>
      </c>
      <c r="AI95" s="88">
        <v>1</v>
      </c>
      <c r="AJ95" s="88">
        <v>1</v>
      </c>
      <c r="AK95" s="88">
        <v>1</v>
      </c>
      <c r="AL95" s="88">
        <v>1</v>
      </c>
    </row>
    <row r="96" spans="11:38">
      <c r="K96" s="42">
        <v>92</v>
      </c>
      <c r="L96" s="50" t="s">
        <v>27</v>
      </c>
      <c r="M96" s="50" t="s">
        <v>24</v>
      </c>
      <c r="N96" s="50" t="s">
        <v>34</v>
      </c>
      <c r="O96" s="50" t="s">
        <v>32</v>
      </c>
      <c r="P96" s="50" t="s">
        <v>23</v>
      </c>
      <c r="Q96" s="50" t="s">
        <v>34</v>
      </c>
      <c r="S96" s="12">
        <f t="shared" si="7"/>
        <v>4</v>
      </c>
      <c r="T96" s="12">
        <f t="shared" si="7"/>
        <v>6</v>
      </c>
      <c r="U96" s="12">
        <f t="shared" si="7"/>
        <v>10</v>
      </c>
      <c r="V96" s="12">
        <f t="shared" si="7"/>
        <v>8</v>
      </c>
      <c r="W96" s="12">
        <f t="shared" si="7"/>
        <v>5</v>
      </c>
      <c r="X96" s="12">
        <f t="shared" si="7"/>
        <v>10</v>
      </c>
      <c r="Z96" s="26" t="str">
        <f t="shared" si="8"/>
        <v>Square</v>
      </c>
      <c r="AA96" s="26" t="str">
        <f t="shared" si="8"/>
        <v>Rectangle</v>
      </c>
      <c r="AB96" s="26" t="str">
        <f t="shared" si="8"/>
        <v>Grapes</v>
      </c>
      <c r="AC96" s="26" t="str">
        <f t="shared" si="8"/>
        <v>Peaches</v>
      </c>
      <c r="AD96" s="26" t="str">
        <f t="shared" si="8"/>
        <v>pentagon</v>
      </c>
      <c r="AE96" s="26" t="str">
        <f t="shared" si="8"/>
        <v>Grapes</v>
      </c>
      <c r="AG96" s="88">
        <v>1</v>
      </c>
      <c r="AH96" s="88">
        <v>1</v>
      </c>
      <c r="AI96" s="88">
        <v>1</v>
      </c>
      <c r="AJ96" s="88">
        <v>1</v>
      </c>
      <c r="AK96" s="88">
        <v>1</v>
      </c>
      <c r="AL96" s="88">
        <v>1</v>
      </c>
    </row>
    <row r="97" spans="11:38">
      <c r="K97" s="42">
        <v>93</v>
      </c>
      <c r="L97" s="50" t="s">
        <v>27</v>
      </c>
      <c r="M97" s="50" t="s">
        <v>24</v>
      </c>
      <c r="N97" s="50" t="s">
        <v>34</v>
      </c>
      <c r="O97" s="50" t="s">
        <v>32</v>
      </c>
      <c r="P97" s="50" t="s">
        <v>33</v>
      </c>
      <c r="Q97" s="50" t="s">
        <v>27</v>
      </c>
      <c r="S97" s="12">
        <f t="shared" si="7"/>
        <v>4</v>
      </c>
      <c r="T97" s="12">
        <f t="shared" si="7"/>
        <v>6</v>
      </c>
      <c r="U97" s="12">
        <f t="shared" si="7"/>
        <v>10</v>
      </c>
      <c r="V97" s="12">
        <f t="shared" si="7"/>
        <v>8</v>
      </c>
      <c r="W97" s="12">
        <f t="shared" si="7"/>
        <v>9</v>
      </c>
      <c r="X97" s="12">
        <f t="shared" si="7"/>
        <v>4</v>
      </c>
      <c r="Z97" s="26" t="str">
        <f t="shared" si="8"/>
        <v>Square</v>
      </c>
      <c r="AA97" s="26" t="str">
        <f t="shared" si="8"/>
        <v>Rectangle</v>
      </c>
      <c r="AB97" s="26" t="str">
        <f t="shared" si="8"/>
        <v>Grapes</v>
      </c>
      <c r="AC97" s="26" t="str">
        <f t="shared" si="8"/>
        <v>Peaches</v>
      </c>
      <c r="AD97" s="26" t="str">
        <f t="shared" si="8"/>
        <v>Watermelon</v>
      </c>
      <c r="AE97" s="26" t="str">
        <f t="shared" si="8"/>
        <v>Square</v>
      </c>
      <c r="AG97" s="88">
        <v>1</v>
      </c>
      <c r="AH97" s="88">
        <v>1</v>
      </c>
      <c r="AI97" s="88">
        <v>1</v>
      </c>
      <c r="AJ97" s="88">
        <v>1</v>
      </c>
      <c r="AK97" s="88">
        <v>1</v>
      </c>
      <c r="AL97" s="88">
        <v>1</v>
      </c>
    </row>
    <row r="98" spans="11:38">
      <c r="K98" s="42">
        <v>94</v>
      </c>
      <c r="L98" s="50" t="s">
        <v>25</v>
      </c>
      <c r="M98" s="50" t="s">
        <v>25</v>
      </c>
      <c r="N98" s="50" t="s">
        <v>25</v>
      </c>
      <c r="O98" s="50" t="s">
        <v>25</v>
      </c>
      <c r="P98" s="50" t="s">
        <v>33</v>
      </c>
      <c r="Q98" s="50" t="s">
        <v>27</v>
      </c>
      <c r="S98" s="12">
        <f t="shared" si="7"/>
        <v>1</v>
      </c>
      <c r="T98" s="12">
        <f t="shared" si="7"/>
        <v>1</v>
      </c>
      <c r="U98" s="12">
        <f t="shared" si="7"/>
        <v>1</v>
      </c>
      <c r="V98" s="12">
        <f t="shared" si="7"/>
        <v>1</v>
      </c>
      <c r="W98" s="12">
        <f t="shared" si="7"/>
        <v>9</v>
      </c>
      <c r="X98" s="12">
        <f t="shared" si="7"/>
        <v>4</v>
      </c>
      <c r="Z98" s="26" t="str">
        <f t="shared" si="8"/>
        <v>Scatter</v>
      </c>
      <c r="AA98" s="26" t="str">
        <f t="shared" si="8"/>
        <v>Scatter</v>
      </c>
      <c r="AB98" s="26" t="str">
        <f t="shared" si="8"/>
        <v>Scatter</v>
      </c>
      <c r="AC98" s="26" t="str">
        <f t="shared" si="8"/>
        <v>Scatter</v>
      </c>
      <c r="AD98" s="26" t="str">
        <f t="shared" si="8"/>
        <v>Watermelon</v>
      </c>
      <c r="AE98" s="26" t="str">
        <f t="shared" si="8"/>
        <v>Square</v>
      </c>
      <c r="AG98" s="88">
        <v>1</v>
      </c>
      <c r="AH98" s="88">
        <v>1</v>
      </c>
      <c r="AI98" s="88">
        <v>1</v>
      </c>
      <c r="AJ98" s="88">
        <v>1</v>
      </c>
      <c r="AK98" s="88">
        <v>1</v>
      </c>
      <c r="AL98" s="88">
        <v>1</v>
      </c>
    </row>
    <row r="99" spans="11:38">
      <c r="K99" s="42">
        <v>95</v>
      </c>
      <c r="L99" s="50" t="s">
        <v>32</v>
      </c>
      <c r="M99" s="50" t="s">
        <v>30</v>
      </c>
      <c r="N99" s="50" t="s">
        <v>30</v>
      </c>
      <c r="O99" s="50" t="s">
        <v>33</v>
      </c>
      <c r="P99" s="50" t="s">
        <v>24</v>
      </c>
      <c r="Q99" s="50" t="s">
        <v>30</v>
      </c>
      <c r="S99" s="12">
        <f t="shared" si="7"/>
        <v>8</v>
      </c>
      <c r="T99" s="12">
        <f t="shared" si="7"/>
        <v>7</v>
      </c>
      <c r="U99" s="12">
        <f t="shared" si="7"/>
        <v>7</v>
      </c>
      <c r="V99" s="12">
        <f t="shared" si="7"/>
        <v>9</v>
      </c>
      <c r="W99" s="12">
        <f t="shared" si="7"/>
        <v>6</v>
      </c>
      <c r="X99" s="12">
        <f t="shared" si="7"/>
        <v>7</v>
      </c>
      <c r="Z99" s="26" t="str">
        <f t="shared" si="8"/>
        <v>Peaches</v>
      </c>
      <c r="AA99" s="26" t="str">
        <f t="shared" si="8"/>
        <v>Apples</v>
      </c>
      <c r="AB99" s="26" t="str">
        <f t="shared" si="8"/>
        <v>Apples</v>
      </c>
      <c r="AC99" s="26" t="str">
        <f t="shared" si="8"/>
        <v>Watermelon</v>
      </c>
      <c r="AD99" s="26" t="str">
        <f t="shared" si="8"/>
        <v>Rectangle</v>
      </c>
      <c r="AE99" s="26" t="str">
        <f t="shared" si="8"/>
        <v>Apples</v>
      </c>
      <c r="AG99" s="88">
        <v>1</v>
      </c>
      <c r="AH99" s="88">
        <v>1</v>
      </c>
      <c r="AI99" s="88">
        <v>1</v>
      </c>
      <c r="AJ99" s="88">
        <v>1</v>
      </c>
      <c r="AK99" s="88">
        <v>1</v>
      </c>
      <c r="AL99" s="88">
        <v>1</v>
      </c>
    </row>
    <row r="100" spans="11:38">
      <c r="K100" s="42">
        <v>96</v>
      </c>
      <c r="L100" s="50" t="s">
        <v>32</v>
      </c>
      <c r="M100" s="50" t="s">
        <v>30</v>
      </c>
      <c r="N100" s="50" t="s">
        <v>30</v>
      </c>
      <c r="O100" s="50" t="s">
        <v>33</v>
      </c>
      <c r="P100" s="50" t="s">
        <v>24</v>
      </c>
      <c r="Q100" s="50" t="s">
        <v>30</v>
      </c>
      <c r="S100" s="12">
        <f t="shared" si="7"/>
        <v>8</v>
      </c>
      <c r="T100" s="12">
        <f t="shared" si="7"/>
        <v>7</v>
      </c>
      <c r="U100" s="12">
        <f t="shared" si="7"/>
        <v>7</v>
      </c>
      <c r="V100" s="12">
        <f t="shared" si="7"/>
        <v>9</v>
      </c>
      <c r="W100" s="12">
        <f t="shared" si="7"/>
        <v>6</v>
      </c>
      <c r="X100" s="12">
        <f t="shared" si="7"/>
        <v>7</v>
      </c>
      <c r="Z100" s="26" t="str">
        <f t="shared" ref="Z100:AE131" si="9">VLOOKUP(L100,$A$4:$I$15,2,FALSE)</f>
        <v>Peaches</v>
      </c>
      <c r="AA100" s="26" t="str">
        <f t="shared" si="9"/>
        <v>Apples</v>
      </c>
      <c r="AB100" s="26" t="str">
        <f t="shared" si="9"/>
        <v>Apples</v>
      </c>
      <c r="AC100" s="26" t="str">
        <f t="shared" si="9"/>
        <v>Watermelon</v>
      </c>
      <c r="AD100" s="26" t="str">
        <f t="shared" si="9"/>
        <v>Rectangle</v>
      </c>
      <c r="AE100" s="26" t="str">
        <f t="shared" si="9"/>
        <v>Apples</v>
      </c>
      <c r="AG100" s="88">
        <v>1</v>
      </c>
      <c r="AH100" s="88">
        <v>1</v>
      </c>
      <c r="AI100" s="88">
        <v>1</v>
      </c>
      <c r="AJ100" s="88">
        <v>1</v>
      </c>
      <c r="AK100" s="88">
        <v>1</v>
      </c>
      <c r="AL100" s="88">
        <v>1</v>
      </c>
    </row>
    <row r="101" spans="11:38">
      <c r="K101" s="42">
        <v>97</v>
      </c>
      <c r="L101" s="50" t="s">
        <v>24</v>
      </c>
      <c r="M101" s="50" t="s">
        <v>34</v>
      </c>
      <c r="N101" s="50" t="s">
        <v>33</v>
      </c>
      <c r="O101" s="50" t="s">
        <v>30</v>
      </c>
      <c r="P101" s="50" t="s">
        <v>33</v>
      </c>
      <c r="Q101" s="50" t="s">
        <v>24</v>
      </c>
      <c r="S101" s="12">
        <f t="shared" si="7"/>
        <v>6</v>
      </c>
      <c r="T101" s="12">
        <f t="shared" si="7"/>
        <v>10</v>
      </c>
      <c r="U101" s="12">
        <f t="shared" si="7"/>
        <v>9</v>
      </c>
      <c r="V101" s="12">
        <f t="shared" si="7"/>
        <v>7</v>
      </c>
      <c r="W101" s="12">
        <f t="shared" si="7"/>
        <v>9</v>
      </c>
      <c r="X101" s="12">
        <f t="shared" si="7"/>
        <v>6</v>
      </c>
      <c r="Z101" s="26" t="str">
        <f t="shared" si="9"/>
        <v>Rectangle</v>
      </c>
      <c r="AA101" s="26" t="str">
        <f t="shared" si="9"/>
        <v>Grapes</v>
      </c>
      <c r="AB101" s="26" t="str">
        <f t="shared" si="9"/>
        <v>Watermelon</v>
      </c>
      <c r="AC101" s="26" t="str">
        <f t="shared" si="9"/>
        <v>Apples</v>
      </c>
      <c r="AD101" s="26" t="str">
        <f t="shared" si="9"/>
        <v>Watermelon</v>
      </c>
      <c r="AE101" s="26" t="str">
        <f t="shared" si="9"/>
        <v>Rectangle</v>
      </c>
      <c r="AG101" s="88">
        <v>1</v>
      </c>
      <c r="AH101" s="88">
        <v>1</v>
      </c>
      <c r="AI101" s="88">
        <v>1</v>
      </c>
      <c r="AJ101" s="88">
        <v>1</v>
      </c>
      <c r="AK101" s="88">
        <v>1</v>
      </c>
      <c r="AL101" s="88">
        <v>1</v>
      </c>
    </row>
    <row r="102" spans="11:38">
      <c r="K102" s="42">
        <v>98</v>
      </c>
      <c r="L102" s="50" t="s">
        <v>24</v>
      </c>
      <c r="M102" s="50" t="s">
        <v>34</v>
      </c>
      <c r="N102" s="50" t="s">
        <v>33</v>
      </c>
      <c r="O102" s="50" t="s">
        <v>30</v>
      </c>
      <c r="P102" s="50" t="s">
        <v>33</v>
      </c>
      <c r="Q102" s="50" t="s">
        <v>24</v>
      </c>
      <c r="S102" s="12">
        <f t="shared" si="7"/>
        <v>6</v>
      </c>
      <c r="T102" s="12">
        <f t="shared" si="7"/>
        <v>10</v>
      </c>
      <c r="U102" s="12">
        <f t="shared" si="7"/>
        <v>9</v>
      </c>
      <c r="V102" s="12">
        <f t="shared" ref="V102:X165" si="10">VLOOKUP(O102,$A$4:$I$15,9,FALSE)</f>
        <v>7</v>
      </c>
      <c r="W102" s="12">
        <f t="shared" si="10"/>
        <v>9</v>
      </c>
      <c r="X102" s="12">
        <f t="shared" si="10"/>
        <v>6</v>
      </c>
      <c r="Z102" s="26" t="str">
        <f t="shared" si="9"/>
        <v>Rectangle</v>
      </c>
      <c r="AA102" s="26" t="str">
        <f t="shared" si="9"/>
        <v>Grapes</v>
      </c>
      <c r="AB102" s="26" t="str">
        <f t="shared" si="9"/>
        <v>Watermelon</v>
      </c>
      <c r="AC102" s="26" t="str">
        <f t="shared" si="9"/>
        <v>Apples</v>
      </c>
      <c r="AD102" s="26" t="str">
        <f t="shared" si="9"/>
        <v>Watermelon</v>
      </c>
      <c r="AE102" s="26" t="str">
        <f t="shared" si="9"/>
        <v>Rectangle</v>
      </c>
      <c r="AG102" s="88">
        <v>1</v>
      </c>
      <c r="AH102" s="88">
        <v>1</v>
      </c>
      <c r="AI102" s="88">
        <v>1</v>
      </c>
      <c r="AJ102" s="88">
        <v>1</v>
      </c>
      <c r="AK102" s="88">
        <v>1</v>
      </c>
      <c r="AL102" s="88">
        <v>1</v>
      </c>
    </row>
    <row r="103" spans="11:38">
      <c r="K103" s="42">
        <v>99</v>
      </c>
      <c r="L103" s="50" t="s">
        <v>25</v>
      </c>
      <c r="M103" s="50" t="s">
        <v>25</v>
      </c>
      <c r="N103" s="50" t="s">
        <v>25</v>
      </c>
      <c r="O103" s="50" t="s">
        <v>25</v>
      </c>
      <c r="P103" s="50" t="s">
        <v>24</v>
      </c>
      <c r="Q103" s="50" t="s">
        <v>32</v>
      </c>
      <c r="S103" s="12">
        <f t="shared" ref="S103:X166" si="11">VLOOKUP(L103,$A$4:$I$15,9,FALSE)</f>
        <v>1</v>
      </c>
      <c r="T103" s="12">
        <f t="shared" si="11"/>
        <v>1</v>
      </c>
      <c r="U103" s="12">
        <f t="shared" si="11"/>
        <v>1</v>
      </c>
      <c r="V103" s="12">
        <f t="shared" si="10"/>
        <v>1</v>
      </c>
      <c r="W103" s="12">
        <f t="shared" si="10"/>
        <v>6</v>
      </c>
      <c r="X103" s="12">
        <f t="shared" si="10"/>
        <v>8</v>
      </c>
      <c r="Z103" s="26" t="str">
        <f t="shared" si="9"/>
        <v>Scatter</v>
      </c>
      <c r="AA103" s="26" t="str">
        <f t="shared" si="9"/>
        <v>Scatter</v>
      </c>
      <c r="AB103" s="26" t="str">
        <f t="shared" si="9"/>
        <v>Scatter</v>
      </c>
      <c r="AC103" s="26" t="str">
        <f t="shared" si="9"/>
        <v>Scatter</v>
      </c>
      <c r="AD103" s="26" t="str">
        <f t="shared" si="9"/>
        <v>Rectangle</v>
      </c>
      <c r="AE103" s="26" t="str">
        <f t="shared" si="9"/>
        <v>Peaches</v>
      </c>
      <c r="AG103" s="88">
        <v>1</v>
      </c>
      <c r="AH103" s="88">
        <v>1</v>
      </c>
      <c r="AI103" s="88">
        <v>1</v>
      </c>
      <c r="AJ103" s="88">
        <v>1</v>
      </c>
      <c r="AK103" s="88">
        <v>1</v>
      </c>
      <c r="AL103" s="88">
        <v>1</v>
      </c>
    </row>
    <row r="104" spans="11:38">
      <c r="K104" s="42">
        <v>100</v>
      </c>
      <c r="L104" s="50" t="s">
        <v>35</v>
      </c>
      <c r="M104" s="50" t="s">
        <v>24</v>
      </c>
      <c r="N104" s="50" t="s">
        <v>32</v>
      </c>
      <c r="O104" s="50" t="s">
        <v>24</v>
      </c>
      <c r="P104" s="50" t="s">
        <v>24</v>
      </c>
      <c r="Q104" s="50" t="s">
        <v>32</v>
      </c>
      <c r="S104" s="12">
        <f t="shared" si="11"/>
        <v>11</v>
      </c>
      <c r="T104" s="12">
        <f t="shared" si="11"/>
        <v>6</v>
      </c>
      <c r="U104" s="12">
        <f t="shared" si="11"/>
        <v>8</v>
      </c>
      <c r="V104" s="12">
        <f t="shared" si="10"/>
        <v>6</v>
      </c>
      <c r="W104" s="12">
        <f t="shared" si="10"/>
        <v>6</v>
      </c>
      <c r="X104" s="12">
        <f t="shared" si="10"/>
        <v>8</v>
      </c>
      <c r="Z104" s="26" t="str">
        <f t="shared" si="9"/>
        <v>Bananas</v>
      </c>
      <c r="AA104" s="26" t="str">
        <f t="shared" si="9"/>
        <v>Rectangle</v>
      </c>
      <c r="AB104" s="26" t="str">
        <f t="shared" si="9"/>
        <v>Peaches</v>
      </c>
      <c r="AC104" s="26" t="str">
        <f t="shared" si="9"/>
        <v>Rectangle</v>
      </c>
      <c r="AD104" s="26" t="str">
        <f t="shared" si="9"/>
        <v>Rectangle</v>
      </c>
      <c r="AE104" s="26" t="str">
        <f t="shared" si="9"/>
        <v>Peaches</v>
      </c>
      <c r="AG104" s="88">
        <v>1</v>
      </c>
      <c r="AH104" s="88">
        <v>1</v>
      </c>
      <c r="AI104" s="88">
        <v>1</v>
      </c>
      <c r="AJ104" s="88">
        <v>1</v>
      </c>
      <c r="AK104" s="88">
        <v>1</v>
      </c>
      <c r="AL104" s="88">
        <v>1</v>
      </c>
    </row>
    <row r="105" spans="11:38">
      <c r="K105" s="42">
        <v>101</v>
      </c>
      <c r="L105" s="50" t="s">
        <v>35</v>
      </c>
      <c r="M105" s="50" t="s">
        <v>24</v>
      </c>
      <c r="N105" s="50" t="s">
        <v>32</v>
      </c>
      <c r="O105" s="50" t="s">
        <v>24</v>
      </c>
      <c r="P105" s="50" t="s">
        <v>27</v>
      </c>
      <c r="Q105" s="50" t="s">
        <v>23</v>
      </c>
      <c r="S105" s="12">
        <f t="shared" si="11"/>
        <v>11</v>
      </c>
      <c r="T105" s="12">
        <f t="shared" si="11"/>
        <v>6</v>
      </c>
      <c r="U105" s="12">
        <f t="shared" si="11"/>
        <v>8</v>
      </c>
      <c r="V105" s="12">
        <f t="shared" si="10"/>
        <v>6</v>
      </c>
      <c r="W105" s="12">
        <f t="shared" si="10"/>
        <v>4</v>
      </c>
      <c r="X105" s="12">
        <f t="shared" si="10"/>
        <v>5</v>
      </c>
      <c r="Z105" s="26" t="str">
        <f t="shared" si="9"/>
        <v>Bananas</v>
      </c>
      <c r="AA105" s="26" t="str">
        <f t="shared" si="9"/>
        <v>Rectangle</v>
      </c>
      <c r="AB105" s="26" t="str">
        <f t="shared" si="9"/>
        <v>Peaches</v>
      </c>
      <c r="AC105" s="26" t="str">
        <f t="shared" si="9"/>
        <v>Rectangle</v>
      </c>
      <c r="AD105" s="26" t="str">
        <f t="shared" si="9"/>
        <v>Square</v>
      </c>
      <c r="AE105" s="26" t="str">
        <f t="shared" si="9"/>
        <v>pentagon</v>
      </c>
      <c r="AG105" s="88">
        <v>1</v>
      </c>
      <c r="AH105" s="88">
        <v>1</v>
      </c>
      <c r="AI105" s="88">
        <v>1</v>
      </c>
      <c r="AJ105" s="88">
        <v>1</v>
      </c>
      <c r="AK105" s="88">
        <v>1</v>
      </c>
      <c r="AL105" s="88">
        <v>1</v>
      </c>
    </row>
    <row r="106" spans="11:38">
      <c r="K106" s="42">
        <v>102</v>
      </c>
      <c r="L106" s="50" t="s">
        <v>34</v>
      </c>
      <c r="M106" s="50" t="s">
        <v>32</v>
      </c>
      <c r="N106" s="50" t="s">
        <v>33</v>
      </c>
      <c r="O106" s="50" t="s">
        <v>34</v>
      </c>
      <c r="P106" s="50" t="s">
        <v>27</v>
      </c>
      <c r="Q106" s="50" t="s">
        <v>23</v>
      </c>
      <c r="S106" s="12">
        <f t="shared" si="11"/>
        <v>10</v>
      </c>
      <c r="T106" s="12">
        <f t="shared" si="11"/>
        <v>8</v>
      </c>
      <c r="U106" s="12">
        <f t="shared" si="11"/>
        <v>9</v>
      </c>
      <c r="V106" s="12">
        <f t="shared" si="10"/>
        <v>10</v>
      </c>
      <c r="W106" s="12">
        <f t="shared" si="10"/>
        <v>4</v>
      </c>
      <c r="X106" s="12">
        <f t="shared" si="10"/>
        <v>5</v>
      </c>
      <c r="Z106" s="26" t="str">
        <f t="shared" si="9"/>
        <v>Grapes</v>
      </c>
      <c r="AA106" s="26" t="str">
        <f t="shared" si="9"/>
        <v>Peaches</v>
      </c>
      <c r="AB106" s="26" t="str">
        <f t="shared" si="9"/>
        <v>Watermelon</v>
      </c>
      <c r="AC106" s="26" t="str">
        <f t="shared" si="9"/>
        <v>Grapes</v>
      </c>
      <c r="AD106" s="26" t="str">
        <f t="shared" si="9"/>
        <v>Square</v>
      </c>
      <c r="AE106" s="26" t="str">
        <f t="shared" si="9"/>
        <v>pentagon</v>
      </c>
      <c r="AG106" s="88">
        <v>1</v>
      </c>
      <c r="AH106" s="88">
        <v>1</v>
      </c>
      <c r="AI106" s="88">
        <v>1</v>
      </c>
      <c r="AJ106" s="88">
        <v>1</v>
      </c>
      <c r="AK106" s="88">
        <v>1</v>
      </c>
      <c r="AL106" s="88">
        <v>1</v>
      </c>
    </row>
    <row r="107" spans="11:38">
      <c r="K107" s="42">
        <v>103</v>
      </c>
      <c r="L107" s="50" t="s">
        <v>34</v>
      </c>
      <c r="M107" s="50" t="s">
        <v>32</v>
      </c>
      <c r="N107" s="50" t="s">
        <v>33</v>
      </c>
      <c r="O107" s="50" t="s">
        <v>34</v>
      </c>
      <c r="P107" s="50" t="s">
        <v>33</v>
      </c>
      <c r="Q107" s="50" t="s">
        <v>30</v>
      </c>
      <c r="S107" s="12">
        <f t="shared" si="11"/>
        <v>10</v>
      </c>
      <c r="T107" s="12">
        <f t="shared" si="11"/>
        <v>8</v>
      </c>
      <c r="U107" s="12">
        <f t="shared" si="11"/>
        <v>9</v>
      </c>
      <c r="V107" s="12">
        <f t="shared" si="10"/>
        <v>10</v>
      </c>
      <c r="W107" s="12">
        <f t="shared" si="10"/>
        <v>9</v>
      </c>
      <c r="X107" s="12">
        <f t="shared" si="10"/>
        <v>7</v>
      </c>
      <c r="Z107" s="26" t="str">
        <f t="shared" si="9"/>
        <v>Grapes</v>
      </c>
      <c r="AA107" s="26" t="str">
        <f t="shared" si="9"/>
        <v>Peaches</v>
      </c>
      <c r="AB107" s="26" t="str">
        <f t="shared" si="9"/>
        <v>Watermelon</v>
      </c>
      <c r="AC107" s="26" t="str">
        <f t="shared" si="9"/>
        <v>Grapes</v>
      </c>
      <c r="AD107" s="26" t="str">
        <f t="shared" si="9"/>
        <v>Watermelon</v>
      </c>
      <c r="AE107" s="26" t="str">
        <f t="shared" si="9"/>
        <v>Apples</v>
      </c>
      <c r="AG107" s="88">
        <v>1</v>
      </c>
      <c r="AH107" s="88">
        <v>1</v>
      </c>
      <c r="AI107" s="88">
        <v>1</v>
      </c>
      <c r="AJ107" s="88">
        <v>1</v>
      </c>
      <c r="AK107" s="88">
        <v>1</v>
      </c>
      <c r="AL107" s="88">
        <v>1</v>
      </c>
    </row>
    <row r="108" spans="11:38">
      <c r="K108" s="42">
        <v>104</v>
      </c>
      <c r="L108" s="50" t="s">
        <v>25</v>
      </c>
      <c r="M108" s="50" t="s">
        <v>25</v>
      </c>
      <c r="N108" s="50" t="s">
        <v>25</v>
      </c>
      <c r="O108" s="50" t="s">
        <v>25</v>
      </c>
      <c r="P108" s="50" t="s">
        <v>33</v>
      </c>
      <c r="Q108" s="50" t="s">
        <v>30</v>
      </c>
      <c r="S108" s="12">
        <f t="shared" si="11"/>
        <v>1</v>
      </c>
      <c r="T108" s="12">
        <f t="shared" si="11"/>
        <v>1</v>
      </c>
      <c r="U108" s="12">
        <f t="shared" si="11"/>
        <v>1</v>
      </c>
      <c r="V108" s="12">
        <f t="shared" si="10"/>
        <v>1</v>
      </c>
      <c r="W108" s="12">
        <f t="shared" si="10"/>
        <v>9</v>
      </c>
      <c r="X108" s="12">
        <f t="shared" si="10"/>
        <v>7</v>
      </c>
      <c r="Z108" s="26" t="str">
        <f t="shared" si="9"/>
        <v>Scatter</v>
      </c>
      <c r="AA108" s="26" t="str">
        <f t="shared" si="9"/>
        <v>Scatter</v>
      </c>
      <c r="AB108" s="26" t="str">
        <f t="shared" si="9"/>
        <v>Scatter</v>
      </c>
      <c r="AC108" s="26" t="str">
        <f t="shared" si="9"/>
        <v>Scatter</v>
      </c>
      <c r="AD108" s="26" t="str">
        <f t="shared" si="9"/>
        <v>Watermelon</v>
      </c>
      <c r="AE108" s="26" t="str">
        <f t="shared" si="9"/>
        <v>Apples</v>
      </c>
      <c r="AG108" s="88">
        <v>1</v>
      </c>
      <c r="AH108" s="88">
        <v>1</v>
      </c>
      <c r="AI108" s="88">
        <v>1</v>
      </c>
      <c r="AJ108" s="88">
        <v>1</v>
      </c>
      <c r="AK108" s="88">
        <v>1</v>
      </c>
      <c r="AL108" s="88">
        <v>1</v>
      </c>
    </row>
    <row r="109" spans="11:38">
      <c r="K109" s="42">
        <v>105</v>
      </c>
      <c r="L109" s="50" t="s">
        <v>35</v>
      </c>
      <c r="M109" s="50" t="s">
        <v>26</v>
      </c>
      <c r="N109" s="50" t="s">
        <v>24</v>
      </c>
      <c r="O109" s="50" t="s">
        <v>23</v>
      </c>
      <c r="P109" s="50" t="s">
        <v>24</v>
      </c>
      <c r="Q109" s="50" t="s">
        <v>34</v>
      </c>
      <c r="S109" s="12">
        <f t="shared" si="11"/>
        <v>11</v>
      </c>
      <c r="T109" s="12">
        <f t="shared" si="11"/>
        <v>3</v>
      </c>
      <c r="U109" s="12">
        <f t="shared" si="11"/>
        <v>6</v>
      </c>
      <c r="V109" s="12">
        <f t="shared" si="10"/>
        <v>5</v>
      </c>
      <c r="W109" s="12">
        <f t="shared" si="10"/>
        <v>6</v>
      </c>
      <c r="X109" s="12">
        <f t="shared" si="10"/>
        <v>10</v>
      </c>
      <c r="Z109" s="26" t="str">
        <f t="shared" si="9"/>
        <v>Bananas</v>
      </c>
      <c r="AA109" s="26" t="str">
        <f t="shared" si="9"/>
        <v>Heart</v>
      </c>
      <c r="AB109" s="26" t="str">
        <f t="shared" si="9"/>
        <v>Rectangle</v>
      </c>
      <c r="AC109" s="26" t="str">
        <f t="shared" si="9"/>
        <v>pentagon</v>
      </c>
      <c r="AD109" s="26" t="str">
        <f t="shared" si="9"/>
        <v>Rectangle</v>
      </c>
      <c r="AE109" s="26" t="str">
        <f t="shared" si="9"/>
        <v>Grapes</v>
      </c>
      <c r="AG109" s="88">
        <v>1</v>
      </c>
      <c r="AH109" s="88">
        <v>1</v>
      </c>
      <c r="AI109" s="88">
        <v>1</v>
      </c>
      <c r="AJ109" s="88">
        <v>1</v>
      </c>
      <c r="AK109" s="88">
        <v>1</v>
      </c>
      <c r="AL109" s="88">
        <v>1</v>
      </c>
    </row>
    <row r="110" spans="11:38">
      <c r="K110" s="42">
        <v>106</v>
      </c>
      <c r="L110" s="50" t="s">
        <v>35</v>
      </c>
      <c r="M110" s="50" t="s">
        <v>26</v>
      </c>
      <c r="N110" s="50" t="s">
        <v>24</v>
      </c>
      <c r="O110" s="50" t="s">
        <v>23</v>
      </c>
      <c r="P110" s="50" t="s">
        <v>24</v>
      </c>
      <c r="Q110" s="50" t="s">
        <v>34</v>
      </c>
      <c r="S110" s="12">
        <f t="shared" si="11"/>
        <v>11</v>
      </c>
      <c r="T110" s="12">
        <f t="shared" si="11"/>
        <v>3</v>
      </c>
      <c r="U110" s="12">
        <f t="shared" si="11"/>
        <v>6</v>
      </c>
      <c r="V110" s="12">
        <f t="shared" si="10"/>
        <v>5</v>
      </c>
      <c r="W110" s="12">
        <f t="shared" si="10"/>
        <v>6</v>
      </c>
      <c r="X110" s="12">
        <f t="shared" si="10"/>
        <v>10</v>
      </c>
      <c r="Z110" s="26" t="str">
        <f t="shared" si="9"/>
        <v>Bananas</v>
      </c>
      <c r="AA110" s="26" t="str">
        <f t="shared" si="9"/>
        <v>Heart</v>
      </c>
      <c r="AB110" s="26" t="str">
        <f t="shared" si="9"/>
        <v>Rectangle</v>
      </c>
      <c r="AC110" s="26" t="str">
        <f t="shared" si="9"/>
        <v>pentagon</v>
      </c>
      <c r="AD110" s="26" t="str">
        <f t="shared" si="9"/>
        <v>Rectangle</v>
      </c>
      <c r="AE110" s="26" t="str">
        <f t="shared" si="9"/>
        <v>Grapes</v>
      </c>
      <c r="AG110" s="88">
        <v>1</v>
      </c>
      <c r="AH110" s="88">
        <v>1</v>
      </c>
      <c r="AI110" s="88">
        <v>1</v>
      </c>
      <c r="AJ110" s="88">
        <v>1</v>
      </c>
      <c r="AK110" s="88">
        <v>1</v>
      </c>
      <c r="AL110" s="88">
        <v>1</v>
      </c>
    </row>
    <row r="111" spans="11:38">
      <c r="K111" s="42">
        <v>107</v>
      </c>
      <c r="L111" s="50" t="s">
        <v>34</v>
      </c>
      <c r="M111" s="50" t="s">
        <v>34</v>
      </c>
      <c r="N111" s="50" t="s">
        <v>35</v>
      </c>
      <c r="O111" s="50" t="s">
        <v>35</v>
      </c>
      <c r="P111" s="50" t="s">
        <v>32</v>
      </c>
      <c r="Q111" s="50" t="s">
        <v>35</v>
      </c>
      <c r="S111" s="12">
        <f t="shared" si="11"/>
        <v>10</v>
      </c>
      <c r="T111" s="12">
        <f t="shared" si="11"/>
        <v>10</v>
      </c>
      <c r="U111" s="12">
        <f t="shared" si="11"/>
        <v>11</v>
      </c>
      <c r="V111" s="12">
        <f t="shared" si="10"/>
        <v>11</v>
      </c>
      <c r="W111" s="12">
        <f t="shared" si="10"/>
        <v>8</v>
      </c>
      <c r="X111" s="12">
        <f t="shared" si="10"/>
        <v>11</v>
      </c>
      <c r="Z111" s="26" t="str">
        <f t="shared" si="9"/>
        <v>Grapes</v>
      </c>
      <c r="AA111" s="26" t="str">
        <f t="shared" si="9"/>
        <v>Grapes</v>
      </c>
      <c r="AB111" s="26" t="str">
        <f t="shared" si="9"/>
        <v>Bananas</v>
      </c>
      <c r="AC111" s="26" t="str">
        <f t="shared" si="9"/>
        <v>Bananas</v>
      </c>
      <c r="AD111" s="26" t="str">
        <f t="shared" si="9"/>
        <v>Peaches</v>
      </c>
      <c r="AE111" s="26" t="str">
        <f t="shared" si="9"/>
        <v>Bananas</v>
      </c>
      <c r="AG111" s="88">
        <v>1</v>
      </c>
      <c r="AH111" s="88">
        <v>1</v>
      </c>
      <c r="AI111" s="88">
        <v>1</v>
      </c>
      <c r="AJ111" s="88">
        <v>1</v>
      </c>
      <c r="AK111" s="88">
        <v>1</v>
      </c>
      <c r="AL111" s="88">
        <v>1</v>
      </c>
    </row>
    <row r="112" spans="11:38">
      <c r="K112" s="42">
        <v>108</v>
      </c>
      <c r="L112" s="50" t="s">
        <v>34</v>
      </c>
      <c r="M112" s="50" t="s">
        <v>34</v>
      </c>
      <c r="N112" s="50" t="s">
        <v>35</v>
      </c>
      <c r="O112" s="50" t="s">
        <v>35</v>
      </c>
      <c r="P112" s="50" t="s">
        <v>32</v>
      </c>
      <c r="Q112" s="50" t="s">
        <v>35</v>
      </c>
      <c r="S112" s="12">
        <f t="shared" si="11"/>
        <v>10</v>
      </c>
      <c r="T112" s="12">
        <f t="shared" si="11"/>
        <v>10</v>
      </c>
      <c r="U112" s="12">
        <f t="shared" si="11"/>
        <v>11</v>
      </c>
      <c r="V112" s="12">
        <f t="shared" si="10"/>
        <v>11</v>
      </c>
      <c r="W112" s="12">
        <f t="shared" si="10"/>
        <v>8</v>
      </c>
      <c r="X112" s="12">
        <f t="shared" si="10"/>
        <v>11</v>
      </c>
      <c r="Z112" s="26" t="str">
        <f t="shared" si="9"/>
        <v>Grapes</v>
      </c>
      <c r="AA112" s="26" t="str">
        <f t="shared" si="9"/>
        <v>Grapes</v>
      </c>
      <c r="AB112" s="26" t="str">
        <f t="shared" si="9"/>
        <v>Bananas</v>
      </c>
      <c r="AC112" s="26" t="str">
        <f t="shared" si="9"/>
        <v>Bananas</v>
      </c>
      <c r="AD112" s="26" t="str">
        <f t="shared" si="9"/>
        <v>Peaches</v>
      </c>
      <c r="AE112" s="26" t="str">
        <f t="shared" si="9"/>
        <v>Bananas</v>
      </c>
      <c r="AG112" s="88">
        <v>1</v>
      </c>
      <c r="AH112" s="88">
        <v>1</v>
      </c>
      <c r="AI112" s="88">
        <v>1</v>
      </c>
      <c r="AJ112" s="88">
        <v>1</v>
      </c>
      <c r="AK112" s="88">
        <v>1</v>
      </c>
      <c r="AL112" s="88">
        <v>1</v>
      </c>
    </row>
    <row r="113" spans="11:38">
      <c r="K113" s="42">
        <v>109</v>
      </c>
      <c r="L113" s="50" t="s">
        <v>25</v>
      </c>
      <c r="M113" s="50" t="s">
        <v>25</v>
      </c>
      <c r="N113" s="50" t="s">
        <v>25</v>
      </c>
      <c r="O113" s="50" t="s">
        <v>25</v>
      </c>
      <c r="P113" s="50" t="s">
        <v>35</v>
      </c>
      <c r="Q113" s="50" t="s">
        <v>32</v>
      </c>
      <c r="S113" s="12">
        <f t="shared" si="11"/>
        <v>1</v>
      </c>
      <c r="T113" s="12">
        <f t="shared" si="11"/>
        <v>1</v>
      </c>
      <c r="U113" s="12">
        <f t="shared" si="11"/>
        <v>1</v>
      </c>
      <c r="V113" s="12">
        <f t="shared" si="10"/>
        <v>1</v>
      </c>
      <c r="W113" s="12">
        <f t="shared" si="10"/>
        <v>11</v>
      </c>
      <c r="X113" s="12">
        <f t="shared" si="10"/>
        <v>8</v>
      </c>
      <c r="Z113" s="26" t="str">
        <f t="shared" si="9"/>
        <v>Scatter</v>
      </c>
      <c r="AA113" s="26" t="str">
        <f t="shared" si="9"/>
        <v>Scatter</v>
      </c>
      <c r="AB113" s="26" t="str">
        <f t="shared" si="9"/>
        <v>Scatter</v>
      </c>
      <c r="AC113" s="26" t="str">
        <f t="shared" si="9"/>
        <v>Scatter</v>
      </c>
      <c r="AD113" s="26" t="str">
        <f t="shared" si="9"/>
        <v>Bananas</v>
      </c>
      <c r="AE113" s="26" t="str">
        <f t="shared" si="9"/>
        <v>Peaches</v>
      </c>
      <c r="AG113" s="88">
        <v>1</v>
      </c>
      <c r="AH113" s="88">
        <v>1</v>
      </c>
      <c r="AI113" s="88">
        <v>1</v>
      </c>
      <c r="AJ113" s="88">
        <v>1</v>
      </c>
      <c r="AK113" s="88">
        <v>1</v>
      </c>
      <c r="AL113" s="88">
        <v>1</v>
      </c>
    </row>
    <row r="114" spans="11:38">
      <c r="K114" s="42">
        <v>110</v>
      </c>
      <c r="L114" s="50" t="s">
        <v>24</v>
      </c>
      <c r="M114" s="50" t="s">
        <v>26</v>
      </c>
      <c r="N114" s="50" t="s">
        <v>23</v>
      </c>
      <c r="O114" s="50" t="s">
        <v>27</v>
      </c>
      <c r="P114" s="50" t="s">
        <v>35</v>
      </c>
      <c r="Q114" s="50" t="s">
        <v>32</v>
      </c>
      <c r="S114" s="12">
        <f t="shared" si="11"/>
        <v>6</v>
      </c>
      <c r="T114" s="12">
        <f t="shared" si="11"/>
        <v>3</v>
      </c>
      <c r="U114" s="12">
        <f t="shared" si="11"/>
        <v>5</v>
      </c>
      <c r="V114" s="12">
        <f t="shared" si="10"/>
        <v>4</v>
      </c>
      <c r="W114" s="12">
        <f t="shared" si="10"/>
        <v>11</v>
      </c>
      <c r="X114" s="12">
        <f t="shared" si="10"/>
        <v>8</v>
      </c>
      <c r="Z114" s="26" t="str">
        <f t="shared" si="9"/>
        <v>Rectangle</v>
      </c>
      <c r="AA114" s="26" t="str">
        <f t="shared" si="9"/>
        <v>Heart</v>
      </c>
      <c r="AB114" s="26" t="str">
        <f t="shared" si="9"/>
        <v>pentagon</v>
      </c>
      <c r="AC114" s="26" t="str">
        <f t="shared" si="9"/>
        <v>Square</v>
      </c>
      <c r="AD114" s="26" t="str">
        <f t="shared" si="9"/>
        <v>Bananas</v>
      </c>
      <c r="AE114" s="26" t="str">
        <f t="shared" si="9"/>
        <v>Peaches</v>
      </c>
      <c r="AG114" s="88">
        <v>1</v>
      </c>
      <c r="AH114" s="88">
        <v>1</v>
      </c>
      <c r="AI114" s="88">
        <v>1</v>
      </c>
      <c r="AJ114" s="88">
        <v>1</v>
      </c>
      <c r="AK114" s="88">
        <v>1</v>
      </c>
      <c r="AL114" s="88">
        <v>1</v>
      </c>
    </row>
    <row r="115" spans="11:38">
      <c r="K115" s="42">
        <v>111</v>
      </c>
      <c r="L115" s="50" t="s">
        <v>24</v>
      </c>
      <c r="M115" s="50" t="s">
        <v>26</v>
      </c>
      <c r="N115" s="50" t="s">
        <v>23</v>
      </c>
      <c r="O115" s="50" t="s">
        <v>27</v>
      </c>
      <c r="P115" s="50" t="s">
        <v>23</v>
      </c>
      <c r="Q115" s="50" t="s">
        <v>30</v>
      </c>
      <c r="S115" s="12">
        <f t="shared" si="11"/>
        <v>6</v>
      </c>
      <c r="T115" s="12">
        <f t="shared" si="11"/>
        <v>3</v>
      </c>
      <c r="U115" s="12">
        <f t="shared" si="11"/>
        <v>5</v>
      </c>
      <c r="V115" s="12">
        <f t="shared" si="10"/>
        <v>4</v>
      </c>
      <c r="W115" s="12">
        <f t="shared" si="10"/>
        <v>5</v>
      </c>
      <c r="X115" s="12">
        <f t="shared" si="10"/>
        <v>7</v>
      </c>
      <c r="Z115" s="26" t="str">
        <f t="shared" si="9"/>
        <v>Rectangle</v>
      </c>
      <c r="AA115" s="26" t="str">
        <f t="shared" si="9"/>
        <v>Heart</v>
      </c>
      <c r="AB115" s="26" t="str">
        <f t="shared" si="9"/>
        <v>pentagon</v>
      </c>
      <c r="AC115" s="26" t="str">
        <f t="shared" si="9"/>
        <v>Square</v>
      </c>
      <c r="AD115" s="26" t="str">
        <f t="shared" si="9"/>
        <v>pentagon</v>
      </c>
      <c r="AE115" s="26" t="str">
        <f t="shared" si="9"/>
        <v>Apples</v>
      </c>
      <c r="AG115" s="88">
        <v>1</v>
      </c>
      <c r="AH115" s="88">
        <v>1</v>
      </c>
      <c r="AI115" s="88">
        <v>1</v>
      </c>
      <c r="AJ115" s="88">
        <v>1</v>
      </c>
      <c r="AK115" s="88">
        <v>1</v>
      </c>
      <c r="AL115" s="88">
        <v>1</v>
      </c>
    </row>
    <row r="116" spans="11:38">
      <c r="K116" s="42">
        <v>112</v>
      </c>
      <c r="L116" s="50" t="s">
        <v>33</v>
      </c>
      <c r="M116" s="50" t="s">
        <v>27</v>
      </c>
      <c r="N116" s="50" t="s">
        <v>24</v>
      </c>
      <c r="O116" s="50" t="s">
        <v>33</v>
      </c>
      <c r="P116" s="50" t="s">
        <v>23</v>
      </c>
      <c r="Q116" s="50" t="s">
        <v>30</v>
      </c>
      <c r="S116" s="12">
        <f t="shared" si="11"/>
        <v>9</v>
      </c>
      <c r="T116" s="12">
        <f t="shared" si="11"/>
        <v>4</v>
      </c>
      <c r="U116" s="12">
        <f t="shared" si="11"/>
        <v>6</v>
      </c>
      <c r="V116" s="12">
        <f t="shared" si="10"/>
        <v>9</v>
      </c>
      <c r="W116" s="12">
        <f t="shared" si="10"/>
        <v>5</v>
      </c>
      <c r="X116" s="12">
        <f t="shared" si="10"/>
        <v>7</v>
      </c>
      <c r="Z116" s="26" t="str">
        <f t="shared" si="9"/>
        <v>Watermelon</v>
      </c>
      <c r="AA116" s="26" t="str">
        <f t="shared" si="9"/>
        <v>Square</v>
      </c>
      <c r="AB116" s="26" t="str">
        <f t="shared" si="9"/>
        <v>Rectangle</v>
      </c>
      <c r="AC116" s="26" t="str">
        <f t="shared" si="9"/>
        <v>Watermelon</v>
      </c>
      <c r="AD116" s="26" t="str">
        <f t="shared" si="9"/>
        <v>pentagon</v>
      </c>
      <c r="AE116" s="26" t="str">
        <f t="shared" si="9"/>
        <v>Apples</v>
      </c>
      <c r="AG116" s="88">
        <v>1</v>
      </c>
      <c r="AH116" s="88">
        <v>1</v>
      </c>
      <c r="AI116" s="88">
        <v>1</v>
      </c>
      <c r="AJ116" s="88">
        <v>1</v>
      </c>
      <c r="AK116" s="88">
        <v>1</v>
      </c>
      <c r="AL116" s="88">
        <v>1</v>
      </c>
    </row>
    <row r="117" spans="11:38">
      <c r="K117" s="42">
        <v>113</v>
      </c>
      <c r="L117" s="50" t="s">
        <v>33</v>
      </c>
      <c r="M117" s="50" t="s">
        <v>27</v>
      </c>
      <c r="N117" s="50" t="s">
        <v>24</v>
      </c>
      <c r="O117" s="50" t="s">
        <v>33</v>
      </c>
      <c r="P117" s="50" t="s">
        <v>34</v>
      </c>
      <c r="Q117" s="50" t="s">
        <v>35</v>
      </c>
      <c r="S117" s="12">
        <f t="shared" si="11"/>
        <v>9</v>
      </c>
      <c r="T117" s="12">
        <f t="shared" si="11"/>
        <v>4</v>
      </c>
      <c r="U117" s="12">
        <f t="shared" si="11"/>
        <v>6</v>
      </c>
      <c r="V117" s="12">
        <f t="shared" si="10"/>
        <v>9</v>
      </c>
      <c r="W117" s="12">
        <f t="shared" si="10"/>
        <v>10</v>
      </c>
      <c r="X117" s="12">
        <f t="shared" si="10"/>
        <v>11</v>
      </c>
      <c r="Z117" s="26" t="str">
        <f t="shared" si="9"/>
        <v>Watermelon</v>
      </c>
      <c r="AA117" s="26" t="str">
        <f t="shared" si="9"/>
        <v>Square</v>
      </c>
      <c r="AB117" s="26" t="str">
        <f t="shared" si="9"/>
        <v>Rectangle</v>
      </c>
      <c r="AC117" s="26" t="str">
        <f t="shared" si="9"/>
        <v>Watermelon</v>
      </c>
      <c r="AD117" s="26" t="str">
        <f t="shared" si="9"/>
        <v>Grapes</v>
      </c>
      <c r="AE117" s="26" t="str">
        <f t="shared" si="9"/>
        <v>Bananas</v>
      </c>
      <c r="AG117" s="88">
        <v>1</v>
      </c>
      <c r="AH117" s="88">
        <v>1</v>
      </c>
      <c r="AI117" s="88">
        <v>1</v>
      </c>
      <c r="AJ117" s="88">
        <v>1</v>
      </c>
      <c r="AK117" s="88">
        <v>1</v>
      </c>
      <c r="AL117" s="88">
        <v>1</v>
      </c>
    </row>
    <row r="118" spans="11:38">
      <c r="K118" s="42">
        <v>114</v>
      </c>
      <c r="L118" s="50" t="s">
        <v>25</v>
      </c>
      <c r="M118" s="50" t="s">
        <v>25</v>
      </c>
      <c r="N118" s="50" t="s">
        <v>25</v>
      </c>
      <c r="O118" s="50" t="s">
        <v>25</v>
      </c>
      <c r="P118" s="50" t="s">
        <v>34</v>
      </c>
      <c r="Q118" s="50" t="s">
        <v>35</v>
      </c>
      <c r="S118" s="12">
        <f t="shared" si="11"/>
        <v>1</v>
      </c>
      <c r="T118" s="12">
        <f t="shared" si="11"/>
        <v>1</v>
      </c>
      <c r="U118" s="12">
        <f t="shared" si="11"/>
        <v>1</v>
      </c>
      <c r="V118" s="12">
        <f t="shared" si="10"/>
        <v>1</v>
      </c>
      <c r="W118" s="12">
        <f t="shared" si="10"/>
        <v>10</v>
      </c>
      <c r="X118" s="12">
        <f t="shared" si="10"/>
        <v>11</v>
      </c>
      <c r="Z118" s="26" t="str">
        <f t="shared" si="9"/>
        <v>Scatter</v>
      </c>
      <c r="AA118" s="26" t="str">
        <f t="shared" si="9"/>
        <v>Scatter</v>
      </c>
      <c r="AB118" s="26" t="str">
        <f t="shared" si="9"/>
        <v>Scatter</v>
      </c>
      <c r="AC118" s="26" t="str">
        <f t="shared" si="9"/>
        <v>Scatter</v>
      </c>
      <c r="AD118" s="26" t="str">
        <f t="shared" si="9"/>
        <v>Grapes</v>
      </c>
      <c r="AE118" s="26" t="str">
        <f t="shared" si="9"/>
        <v>Bananas</v>
      </c>
      <c r="AG118" s="88">
        <v>1</v>
      </c>
      <c r="AH118" s="88">
        <v>1</v>
      </c>
      <c r="AI118" s="88">
        <v>1</v>
      </c>
      <c r="AJ118" s="88">
        <v>1</v>
      </c>
      <c r="AK118" s="88">
        <v>1</v>
      </c>
      <c r="AL118" s="88">
        <v>1</v>
      </c>
    </row>
    <row r="119" spans="11:38">
      <c r="K119" s="42">
        <v>115</v>
      </c>
      <c r="L119" s="50" t="s">
        <v>30</v>
      </c>
      <c r="M119" s="50" t="s">
        <v>33</v>
      </c>
      <c r="N119" s="50" t="s">
        <v>32</v>
      </c>
      <c r="O119" s="50" t="s">
        <v>34</v>
      </c>
      <c r="P119" s="50" t="s">
        <v>24</v>
      </c>
      <c r="Q119" s="50" t="s">
        <v>33</v>
      </c>
      <c r="S119" s="12">
        <f t="shared" si="11"/>
        <v>7</v>
      </c>
      <c r="T119" s="12">
        <f t="shared" si="11"/>
        <v>9</v>
      </c>
      <c r="U119" s="12">
        <f t="shared" si="11"/>
        <v>8</v>
      </c>
      <c r="V119" s="12">
        <f t="shared" si="10"/>
        <v>10</v>
      </c>
      <c r="W119" s="12">
        <f t="shared" si="10"/>
        <v>6</v>
      </c>
      <c r="X119" s="12">
        <f t="shared" si="10"/>
        <v>9</v>
      </c>
      <c r="Z119" s="26" t="str">
        <f t="shared" si="9"/>
        <v>Apples</v>
      </c>
      <c r="AA119" s="26" t="str">
        <f t="shared" si="9"/>
        <v>Watermelon</v>
      </c>
      <c r="AB119" s="26" t="str">
        <f t="shared" si="9"/>
        <v>Peaches</v>
      </c>
      <c r="AC119" s="26" t="str">
        <f t="shared" si="9"/>
        <v>Grapes</v>
      </c>
      <c r="AD119" s="26" t="str">
        <f t="shared" si="9"/>
        <v>Rectangle</v>
      </c>
      <c r="AE119" s="26" t="str">
        <f t="shared" si="9"/>
        <v>Watermelon</v>
      </c>
      <c r="AG119" s="88">
        <v>1</v>
      </c>
      <c r="AH119" s="88">
        <v>1</v>
      </c>
      <c r="AI119" s="88">
        <v>1</v>
      </c>
      <c r="AJ119" s="88">
        <v>1</v>
      </c>
      <c r="AK119" s="88">
        <v>1</v>
      </c>
      <c r="AL119" s="88">
        <v>1</v>
      </c>
    </row>
    <row r="120" spans="11:38">
      <c r="K120" s="42">
        <v>116</v>
      </c>
      <c r="L120" s="50" t="s">
        <v>30</v>
      </c>
      <c r="M120" s="50" t="s">
        <v>33</v>
      </c>
      <c r="N120" s="50" t="s">
        <v>32</v>
      </c>
      <c r="O120" s="50" t="s">
        <v>34</v>
      </c>
      <c r="P120" s="50" t="s">
        <v>24</v>
      </c>
      <c r="Q120" s="50" t="s">
        <v>33</v>
      </c>
      <c r="S120" s="12">
        <f t="shared" si="11"/>
        <v>7</v>
      </c>
      <c r="T120" s="12">
        <f t="shared" si="11"/>
        <v>9</v>
      </c>
      <c r="U120" s="12">
        <f t="shared" si="11"/>
        <v>8</v>
      </c>
      <c r="V120" s="12">
        <f t="shared" si="10"/>
        <v>10</v>
      </c>
      <c r="W120" s="12">
        <f t="shared" si="10"/>
        <v>6</v>
      </c>
      <c r="X120" s="12">
        <f t="shared" si="10"/>
        <v>9</v>
      </c>
      <c r="Z120" s="26" t="str">
        <f t="shared" si="9"/>
        <v>Apples</v>
      </c>
      <c r="AA120" s="26" t="str">
        <f t="shared" si="9"/>
        <v>Watermelon</v>
      </c>
      <c r="AB120" s="26" t="str">
        <f t="shared" si="9"/>
        <v>Peaches</v>
      </c>
      <c r="AC120" s="26" t="str">
        <f t="shared" si="9"/>
        <v>Grapes</v>
      </c>
      <c r="AD120" s="26" t="str">
        <f t="shared" si="9"/>
        <v>Rectangle</v>
      </c>
      <c r="AE120" s="26" t="str">
        <f t="shared" si="9"/>
        <v>Watermelon</v>
      </c>
      <c r="AG120" s="88">
        <v>1</v>
      </c>
      <c r="AH120" s="88">
        <v>1</v>
      </c>
      <c r="AI120" s="88">
        <v>1</v>
      </c>
      <c r="AJ120" s="88">
        <v>1</v>
      </c>
      <c r="AK120" s="88">
        <v>1</v>
      </c>
      <c r="AL120" s="88">
        <v>1</v>
      </c>
    </row>
    <row r="121" spans="11:38">
      <c r="K121" s="42">
        <v>117</v>
      </c>
      <c r="L121" s="50" t="s">
        <v>33</v>
      </c>
      <c r="M121" s="50" t="s">
        <v>34</v>
      </c>
      <c r="N121" s="50" t="s">
        <v>33</v>
      </c>
      <c r="O121" s="50" t="s">
        <v>35</v>
      </c>
      <c r="P121" s="50" t="s">
        <v>27</v>
      </c>
      <c r="Q121" s="50" t="s">
        <v>34</v>
      </c>
      <c r="S121" s="12">
        <f t="shared" si="11"/>
        <v>9</v>
      </c>
      <c r="T121" s="12">
        <f t="shared" si="11"/>
        <v>10</v>
      </c>
      <c r="U121" s="12">
        <f t="shared" si="11"/>
        <v>9</v>
      </c>
      <c r="V121" s="12">
        <f t="shared" si="10"/>
        <v>11</v>
      </c>
      <c r="W121" s="12">
        <f t="shared" si="10"/>
        <v>4</v>
      </c>
      <c r="X121" s="12">
        <f t="shared" si="10"/>
        <v>10</v>
      </c>
      <c r="Z121" s="26" t="str">
        <f t="shared" si="9"/>
        <v>Watermelon</v>
      </c>
      <c r="AA121" s="26" t="str">
        <f t="shared" si="9"/>
        <v>Grapes</v>
      </c>
      <c r="AB121" s="26" t="str">
        <f t="shared" si="9"/>
        <v>Watermelon</v>
      </c>
      <c r="AC121" s="26" t="str">
        <f t="shared" si="9"/>
        <v>Bananas</v>
      </c>
      <c r="AD121" s="26" t="str">
        <f t="shared" si="9"/>
        <v>Square</v>
      </c>
      <c r="AE121" s="26" t="str">
        <f t="shared" si="9"/>
        <v>Grapes</v>
      </c>
      <c r="AG121" s="88">
        <v>1</v>
      </c>
      <c r="AH121" s="88">
        <v>1</v>
      </c>
      <c r="AI121" s="88">
        <v>1</v>
      </c>
      <c r="AJ121" s="88">
        <v>1</v>
      </c>
      <c r="AK121" s="88">
        <v>1</v>
      </c>
      <c r="AL121" s="88">
        <v>1</v>
      </c>
    </row>
    <row r="122" spans="11:38">
      <c r="K122" s="42">
        <v>118</v>
      </c>
      <c r="L122" s="50" t="s">
        <v>33</v>
      </c>
      <c r="M122" s="50" t="s">
        <v>34</v>
      </c>
      <c r="N122" s="50" t="s">
        <v>33</v>
      </c>
      <c r="O122" s="50" t="s">
        <v>35</v>
      </c>
      <c r="P122" s="50" t="s">
        <v>27</v>
      </c>
      <c r="Q122" s="50" t="s">
        <v>34</v>
      </c>
      <c r="S122" s="12">
        <f t="shared" si="11"/>
        <v>9</v>
      </c>
      <c r="T122" s="12">
        <f t="shared" si="11"/>
        <v>10</v>
      </c>
      <c r="U122" s="12">
        <f t="shared" si="11"/>
        <v>9</v>
      </c>
      <c r="V122" s="12">
        <f t="shared" si="10"/>
        <v>11</v>
      </c>
      <c r="W122" s="12">
        <f t="shared" si="10"/>
        <v>4</v>
      </c>
      <c r="X122" s="12">
        <f t="shared" si="10"/>
        <v>10</v>
      </c>
      <c r="Z122" s="26" t="str">
        <f t="shared" si="9"/>
        <v>Watermelon</v>
      </c>
      <c r="AA122" s="26" t="str">
        <f t="shared" si="9"/>
        <v>Grapes</v>
      </c>
      <c r="AB122" s="26" t="str">
        <f t="shared" si="9"/>
        <v>Watermelon</v>
      </c>
      <c r="AC122" s="26" t="str">
        <f t="shared" si="9"/>
        <v>Bananas</v>
      </c>
      <c r="AD122" s="26" t="str">
        <f t="shared" si="9"/>
        <v>Square</v>
      </c>
      <c r="AE122" s="26" t="str">
        <f t="shared" si="9"/>
        <v>Grapes</v>
      </c>
      <c r="AG122" s="88">
        <v>1</v>
      </c>
      <c r="AH122" s="88">
        <v>1</v>
      </c>
      <c r="AI122" s="88">
        <v>1</v>
      </c>
      <c r="AJ122" s="88">
        <v>1</v>
      </c>
      <c r="AK122" s="88">
        <v>1</v>
      </c>
      <c r="AL122" s="88">
        <v>1</v>
      </c>
    </row>
    <row r="123" spans="11:38">
      <c r="K123" s="42">
        <v>119</v>
      </c>
      <c r="L123" s="50" t="s">
        <v>25</v>
      </c>
      <c r="M123" s="50" t="s">
        <v>25</v>
      </c>
      <c r="N123" s="50" t="s">
        <v>25</v>
      </c>
      <c r="O123" s="50" t="s">
        <v>25</v>
      </c>
      <c r="P123" s="50" t="s">
        <v>27</v>
      </c>
      <c r="Q123" s="50" t="s">
        <v>35</v>
      </c>
      <c r="S123" s="12">
        <f t="shared" si="11"/>
        <v>1</v>
      </c>
      <c r="T123" s="12">
        <f t="shared" si="11"/>
        <v>1</v>
      </c>
      <c r="U123" s="12">
        <f t="shared" si="11"/>
        <v>1</v>
      </c>
      <c r="V123" s="12">
        <f t="shared" si="10"/>
        <v>1</v>
      </c>
      <c r="W123" s="12">
        <f t="shared" si="10"/>
        <v>4</v>
      </c>
      <c r="X123" s="12">
        <f t="shared" si="10"/>
        <v>11</v>
      </c>
      <c r="Z123" s="26" t="str">
        <f t="shared" si="9"/>
        <v>Scatter</v>
      </c>
      <c r="AA123" s="26" t="str">
        <f t="shared" si="9"/>
        <v>Scatter</v>
      </c>
      <c r="AB123" s="26" t="str">
        <f t="shared" si="9"/>
        <v>Scatter</v>
      </c>
      <c r="AC123" s="26" t="str">
        <f t="shared" si="9"/>
        <v>Scatter</v>
      </c>
      <c r="AD123" s="26" t="str">
        <f t="shared" si="9"/>
        <v>Square</v>
      </c>
      <c r="AE123" s="26" t="str">
        <f t="shared" si="9"/>
        <v>Bananas</v>
      </c>
      <c r="AG123" s="88">
        <v>1</v>
      </c>
      <c r="AH123" s="88">
        <v>1</v>
      </c>
      <c r="AI123" s="88">
        <v>1</v>
      </c>
      <c r="AJ123" s="88">
        <v>1</v>
      </c>
      <c r="AK123" s="88">
        <v>1</v>
      </c>
      <c r="AL123" s="88">
        <v>1</v>
      </c>
    </row>
    <row r="124" spans="11:38">
      <c r="K124" s="42">
        <v>120</v>
      </c>
      <c r="L124" s="50" t="s">
        <v>35</v>
      </c>
      <c r="M124" s="50" t="s">
        <v>24</v>
      </c>
      <c r="N124" s="50" t="s">
        <v>35</v>
      </c>
      <c r="O124" s="50" t="s">
        <v>34</v>
      </c>
      <c r="P124" s="50" t="s">
        <v>30</v>
      </c>
      <c r="Q124" s="50" t="s">
        <v>35</v>
      </c>
      <c r="S124" s="12">
        <f t="shared" si="11"/>
        <v>11</v>
      </c>
      <c r="T124" s="12">
        <f t="shared" si="11"/>
        <v>6</v>
      </c>
      <c r="U124" s="12">
        <f t="shared" si="11"/>
        <v>11</v>
      </c>
      <c r="V124" s="12">
        <f t="shared" si="10"/>
        <v>10</v>
      </c>
      <c r="W124" s="12">
        <f t="shared" si="10"/>
        <v>7</v>
      </c>
      <c r="X124" s="12">
        <f t="shared" si="10"/>
        <v>11</v>
      </c>
      <c r="Z124" s="26" t="str">
        <f t="shared" si="9"/>
        <v>Bananas</v>
      </c>
      <c r="AA124" s="26" t="str">
        <f t="shared" si="9"/>
        <v>Rectangle</v>
      </c>
      <c r="AB124" s="26" t="str">
        <f t="shared" si="9"/>
        <v>Bananas</v>
      </c>
      <c r="AC124" s="26" t="str">
        <f t="shared" si="9"/>
        <v>Grapes</v>
      </c>
      <c r="AD124" s="26" t="str">
        <f t="shared" si="9"/>
        <v>Apples</v>
      </c>
      <c r="AE124" s="26" t="str">
        <f t="shared" si="9"/>
        <v>Bananas</v>
      </c>
      <c r="AG124" s="88">
        <v>1</v>
      </c>
      <c r="AH124" s="88">
        <v>1</v>
      </c>
      <c r="AI124" s="88">
        <v>1</v>
      </c>
      <c r="AJ124" s="88">
        <v>1</v>
      </c>
      <c r="AK124" s="88">
        <v>1</v>
      </c>
      <c r="AL124" s="88">
        <v>1</v>
      </c>
    </row>
    <row r="125" spans="11:38">
      <c r="K125" s="42">
        <v>121</v>
      </c>
      <c r="L125" s="50" t="s">
        <v>35</v>
      </c>
      <c r="M125" s="50" t="s">
        <v>24</v>
      </c>
      <c r="N125" s="50" t="s">
        <v>35</v>
      </c>
      <c r="O125" s="50" t="s">
        <v>34</v>
      </c>
      <c r="P125" s="50" t="s">
        <v>30</v>
      </c>
      <c r="Q125" s="50" t="s">
        <v>32</v>
      </c>
      <c r="S125" s="12">
        <f t="shared" si="11"/>
        <v>11</v>
      </c>
      <c r="T125" s="12">
        <f t="shared" si="11"/>
        <v>6</v>
      </c>
      <c r="U125" s="12">
        <f t="shared" si="11"/>
        <v>11</v>
      </c>
      <c r="V125" s="12">
        <f t="shared" si="10"/>
        <v>10</v>
      </c>
      <c r="W125" s="12">
        <f t="shared" si="10"/>
        <v>7</v>
      </c>
      <c r="X125" s="12">
        <f t="shared" si="10"/>
        <v>8</v>
      </c>
      <c r="Z125" s="26" t="str">
        <f t="shared" si="9"/>
        <v>Bananas</v>
      </c>
      <c r="AA125" s="26" t="str">
        <f t="shared" si="9"/>
        <v>Rectangle</v>
      </c>
      <c r="AB125" s="26" t="str">
        <f t="shared" si="9"/>
        <v>Bananas</v>
      </c>
      <c r="AC125" s="26" t="str">
        <f t="shared" si="9"/>
        <v>Grapes</v>
      </c>
      <c r="AD125" s="26" t="str">
        <f t="shared" si="9"/>
        <v>Apples</v>
      </c>
      <c r="AE125" s="26" t="str">
        <f t="shared" si="9"/>
        <v>Peaches</v>
      </c>
      <c r="AG125" s="88">
        <v>1</v>
      </c>
      <c r="AH125" s="88">
        <v>1</v>
      </c>
      <c r="AI125" s="88">
        <v>1</v>
      </c>
      <c r="AJ125" s="88">
        <v>1</v>
      </c>
      <c r="AK125" s="88">
        <v>1</v>
      </c>
      <c r="AL125" s="88">
        <v>1</v>
      </c>
    </row>
    <row r="126" spans="11:38">
      <c r="K126" s="42">
        <v>122</v>
      </c>
      <c r="L126" s="50" t="s">
        <v>33</v>
      </c>
      <c r="M126" s="50" t="s">
        <v>32</v>
      </c>
      <c r="N126" s="50" t="s">
        <v>26</v>
      </c>
      <c r="O126" s="50" t="s">
        <v>35</v>
      </c>
      <c r="P126" s="50" t="s">
        <v>35</v>
      </c>
      <c r="Q126" s="50" t="s">
        <v>32</v>
      </c>
      <c r="S126" s="12">
        <f t="shared" si="11"/>
        <v>9</v>
      </c>
      <c r="T126" s="12">
        <f t="shared" si="11"/>
        <v>8</v>
      </c>
      <c r="U126" s="12">
        <f t="shared" si="11"/>
        <v>3</v>
      </c>
      <c r="V126" s="12">
        <f t="shared" si="10"/>
        <v>11</v>
      </c>
      <c r="W126" s="12">
        <f t="shared" si="10"/>
        <v>11</v>
      </c>
      <c r="X126" s="12">
        <f t="shared" si="10"/>
        <v>8</v>
      </c>
      <c r="Z126" s="26" t="str">
        <f t="shared" si="9"/>
        <v>Watermelon</v>
      </c>
      <c r="AA126" s="26" t="str">
        <f t="shared" si="9"/>
        <v>Peaches</v>
      </c>
      <c r="AB126" s="26" t="str">
        <f t="shared" si="9"/>
        <v>Heart</v>
      </c>
      <c r="AC126" s="26" t="str">
        <f t="shared" si="9"/>
        <v>Bananas</v>
      </c>
      <c r="AD126" s="26" t="str">
        <f t="shared" si="9"/>
        <v>Bananas</v>
      </c>
      <c r="AE126" s="26" t="str">
        <f t="shared" si="9"/>
        <v>Peaches</v>
      </c>
      <c r="AG126" s="88">
        <v>1</v>
      </c>
      <c r="AH126" s="88">
        <v>1</v>
      </c>
      <c r="AI126" s="88">
        <v>1</v>
      </c>
      <c r="AJ126" s="88">
        <v>1</v>
      </c>
      <c r="AK126" s="88">
        <v>1</v>
      </c>
      <c r="AL126" s="88">
        <v>1</v>
      </c>
    </row>
    <row r="127" spans="11:38">
      <c r="K127" s="42">
        <v>123</v>
      </c>
      <c r="L127" s="50" t="s">
        <v>33</v>
      </c>
      <c r="M127" s="50" t="s">
        <v>32</v>
      </c>
      <c r="N127" s="50" t="s">
        <v>26</v>
      </c>
      <c r="O127" s="50" t="s">
        <v>35</v>
      </c>
      <c r="P127" s="50" t="s">
        <v>35</v>
      </c>
      <c r="Q127" s="50" t="s">
        <v>23</v>
      </c>
      <c r="S127" s="12">
        <f t="shared" si="11"/>
        <v>9</v>
      </c>
      <c r="T127" s="12">
        <f t="shared" si="11"/>
        <v>8</v>
      </c>
      <c r="U127" s="12">
        <f t="shared" si="11"/>
        <v>3</v>
      </c>
      <c r="V127" s="12">
        <f t="shared" si="10"/>
        <v>11</v>
      </c>
      <c r="W127" s="12">
        <f t="shared" si="10"/>
        <v>11</v>
      </c>
      <c r="X127" s="12">
        <f t="shared" si="10"/>
        <v>5</v>
      </c>
      <c r="Z127" s="26" t="str">
        <f t="shared" si="9"/>
        <v>Watermelon</v>
      </c>
      <c r="AA127" s="26" t="str">
        <f t="shared" si="9"/>
        <v>Peaches</v>
      </c>
      <c r="AB127" s="26" t="str">
        <f t="shared" si="9"/>
        <v>Heart</v>
      </c>
      <c r="AC127" s="26" t="str">
        <f t="shared" si="9"/>
        <v>Bananas</v>
      </c>
      <c r="AD127" s="26" t="str">
        <f t="shared" si="9"/>
        <v>Bananas</v>
      </c>
      <c r="AE127" s="26" t="str">
        <f t="shared" si="9"/>
        <v>pentagon</v>
      </c>
      <c r="AG127" s="88">
        <v>1</v>
      </c>
      <c r="AH127" s="88">
        <v>1</v>
      </c>
      <c r="AI127" s="88">
        <v>1</v>
      </c>
      <c r="AJ127" s="88">
        <v>1</v>
      </c>
      <c r="AK127" s="88">
        <v>1</v>
      </c>
      <c r="AL127" s="88">
        <v>1</v>
      </c>
    </row>
    <row r="128" spans="11:38">
      <c r="K128" s="42">
        <v>124</v>
      </c>
      <c r="L128" s="50" t="s">
        <v>25</v>
      </c>
      <c r="M128" s="50" t="s">
        <v>25</v>
      </c>
      <c r="N128" s="50" t="s">
        <v>25</v>
      </c>
      <c r="O128" s="50" t="s">
        <v>25</v>
      </c>
      <c r="P128" s="50" t="s">
        <v>33</v>
      </c>
      <c r="Q128" s="50" t="s">
        <v>23</v>
      </c>
      <c r="S128" s="12">
        <f t="shared" si="11"/>
        <v>1</v>
      </c>
      <c r="T128" s="12">
        <f t="shared" si="11"/>
        <v>1</v>
      </c>
      <c r="U128" s="12">
        <f t="shared" si="11"/>
        <v>1</v>
      </c>
      <c r="V128" s="12">
        <f t="shared" si="10"/>
        <v>1</v>
      </c>
      <c r="W128" s="12">
        <f t="shared" si="10"/>
        <v>9</v>
      </c>
      <c r="X128" s="12">
        <f t="shared" si="10"/>
        <v>5</v>
      </c>
      <c r="Z128" s="26" t="str">
        <f t="shared" si="9"/>
        <v>Scatter</v>
      </c>
      <c r="AA128" s="26" t="str">
        <f t="shared" si="9"/>
        <v>Scatter</v>
      </c>
      <c r="AB128" s="26" t="str">
        <f t="shared" si="9"/>
        <v>Scatter</v>
      </c>
      <c r="AC128" s="26" t="str">
        <f t="shared" si="9"/>
        <v>Scatter</v>
      </c>
      <c r="AD128" s="26" t="str">
        <f t="shared" si="9"/>
        <v>Watermelon</v>
      </c>
      <c r="AE128" s="26" t="str">
        <f t="shared" si="9"/>
        <v>pentagon</v>
      </c>
      <c r="AG128" s="88">
        <v>1</v>
      </c>
      <c r="AH128" s="88">
        <v>1</v>
      </c>
      <c r="AI128" s="88">
        <v>1</v>
      </c>
      <c r="AJ128" s="88">
        <v>1</v>
      </c>
      <c r="AK128" s="88">
        <v>1</v>
      </c>
      <c r="AL128" s="88">
        <v>1</v>
      </c>
    </row>
    <row r="129" spans="11:38">
      <c r="K129" s="42">
        <v>125</v>
      </c>
      <c r="L129" s="50" t="s">
        <v>32</v>
      </c>
      <c r="M129" s="50" t="s">
        <v>34</v>
      </c>
      <c r="N129" s="50" t="s">
        <v>32</v>
      </c>
      <c r="O129" s="50" t="s">
        <v>33</v>
      </c>
      <c r="P129" s="50" t="s">
        <v>33</v>
      </c>
      <c r="Q129" s="50" t="s">
        <v>32</v>
      </c>
      <c r="S129" s="12">
        <f t="shared" si="11"/>
        <v>8</v>
      </c>
      <c r="T129" s="12">
        <f t="shared" si="11"/>
        <v>10</v>
      </c>
      <c r="U129" s="12">
        <f t="shared" si="11"/>
        <v>8</v>
      </c>
      <c r="V129" s="12">
        <f t="shared" si="10"/>
        <v>9</v>
      </c>
      <c r="W129" s="12">
        <f t="shared" si="10"/>
        <v>9</v>
      </c>
      <c r="X129" s="12">
        <f t="shared" si="10"/>
        <v>8</v>
      </c>
      <c r="Z129" s="26" t="str">
        <f t="shared" si="9"/>
        <v>Peaches</v>
      </c>
      <c r="AA129" s="26" t="str">
        <f t="shared" si="9"/>
        <v>Grapes</v>
      </c>
      <c r="AB129" s="26" t="str">
        <f t="shared" si="9"/>
        <v>Peaches</v>
      </c>
      <c r="AC129" s="26" t="str">
        <f t="shared" si="9"/>
        <v>Watermelon</v>
      </c>
      <c r="AD129" s="26" t="str">
        <f t="shared" si="9"/>
        <v>Watermelon</v>
      </c>
      <c r="AE129" s="26" t="str">
        <f t="shared" si="9"/>
        <v>Peaches</v>
      </c>
      <c r="AG129" s="88">
        <v>1</v>
      </c>
      <c r="AH129" s="88">
        <v>1</v>
      </c>
      <c r="AI129" s="88">
        <v>1</v>
      </c>
      <c r="AJ129" s="88">
        <v>1</v>
      </c>
      <c r="AK129" s="88">
        <v>1</v>
      </c>
      <c r="AL129" s="88">
        <v>1</v>
      </c>
    </row>
    <row r="130" spans="11:38">
      <c r="K130" s="42">
        <v>126</v>
      </c>
      <c r="L130" s="50" t="s">
        <v>32</v>
      </c>
      <c r="M130" s="50" t="s">
        <v>34</v>
      </c>
      <c r="N130" s="50" t="s">
        <v>32</v>
      </c>
      <c r="O130" s="50" t="s">
        <v>33</v>
      </c>
      <c r="P130" s="50" t="s">
        <v>32</v>
      </c>
      <c r="Q130" s="50" t="s">
        <v>32</v>
      </c>
      <c r="S130" s="12">
        <f t="shared" si="11"/>
        <v>8</v>
      </c>
      <c r="T130" s="12">
        <f t="shared" si="11"/>
        <v>10</v>
      </c>
      <c r="U130" s="12">
        <f t="shared" si="11"/>
        <v>8</v>
      </c>
      <c r="V130" s="12">
        <f t="shared" si="10"/>
        <v>9</v>
      </c>
      <c r="W130" s="12">
        <f t="shared" si="10"/>
        <v>8</v>
      </c>
      <c r="X130" s="12">
        <f t="shared" si="10"/>
        <v>8</v>
      </c>
      <c r="Z130" s="26" t="str">
        <f t="shared" si="9"/>
        <v>Peaches</v>
      </c>
      <c r="AA130" s="26" t="str">
        <f t="shared" si="9"/>
        <v>Grapes</v>
      </c>
      <c r="AB130" s="26" t="str">
        <f t="shared" si="9"/>
        <v>Peaches</v>
      </c>
      <c r="AC130" s="26" t="str">
        <f t="shared" si="9"/>
        <v>Watermelon</v>
      </c>
      <c r="AD130" s="26" t="str">
        <f t="shared" si="9"/>
        <v>Peaches</v>
      </c>
      <c r="AE130" s="26" t="str">
        <f t="shared" si="9"/>
        <v>Peaches</v>
      </c>
      <c r="AG130" s="88">
        <v>1</v>
      </c>
      <c r="AH130" s="88">
        <v>1</v>
      </c>
      <c r="AI130" s="88">
        <v>1</v>
      </c>
      <c r="AJ130" s="88">
        <v>1</v>
      </c>
      <c r="AK130" s="88">
        <v>1</v>
      </c>
      <c r="AL130" s="88">
        <v>1</v>
      </c>
    </row>
    <row r="131" spans="11:38">
      <c r="K131" s="42">
        <v>127</v>
      </c>
      <c r="L131" s="50" t="s">
        <v>26</v>
      </c>
      <c r="M131" s="50" t="s">
        <v>32</v>
      </c>
      <c r="N131" s="50" t="s">
        <v>30</v>
      </c>
      <c r="O131" s="50" t="s">
        <v>35</v>
      </c>
      <c r="P131" s="50" t="s">
        <v>32</v>
      </c>
      <c r="Q131" s="50" t="s">
        <v>34</v>
      </c>
      <c r="S131" s="12">
        <f t="shared" si="11"/>
        <v>3</v>
      </c>
      <c r="T131" s="12">
        <f t="shared" si="11"/>
        <v>8</v>
      </c>
      <c r="U131" s="12">
        <f t="shared" si="11"/>
        <v>7</v>
      </c>
      <c r="V131" s="12">
        <f t="shared" si="10"/>
        <v>11</v>
      </c>
      <c r="W131" s="12">
        <f t="shared" si="10"/>
        <v>8</v>
      </c>
      <c r="X131" s="12">
        <f t="shared" si="10"/>
        <v>10</v>
      </c>
      <c r="Z131" s="26" t="str">
        <f t="shared" si="9"/>
        <v>Heart</v>
      </c>
      <c r="AA131" s="26" t="str">
        <f t="shared" si="9"/>
        <v>Peaches</v>
      </c>
      <c r="AB131" s="26" t="str">
        <f t="shared" si="9"/>
        <v>Apples</v>
      </c>
      <c r="AC131" s="26" t="str">
        <f t="shared" si="9"/>
        <v>Bananas</v>
      </c>
      <c r="AD131" s="26" t="str">
        <f t="shared" si="9"/>
        <v>Peaches</v>
      </c>
      <c r="AE131" s="26" t="str">
        <f t="shared" si="9"/>
        <v>Grapes</v>
      </c>
      <c r="AG131" s="88">
        <v>1</v>
      </c>
      <c r="AH131" s="88">
        <v>1</v>
      </c>
      <c r="AI131" s="88">
        <v>1</v>
      </c>
      <c r="AJ131" s="88">
        <v>1</v>
      </c>
      <c r="AK131" s="88">
        <v>1</v>
      </c>
      <c r="AL131" s="88">
        <v>1</v>
      </c>
    </row>
    <row r="132" spans="11:38">
      <c r="K132" s="42">
        <v>128</v>
      </c>
      <c r="L132" s="50" t="s">
        <v>26</v>
      </c>
      <c r="M132" s="50" t="s">
        <v>32</v>
      </c>
      <c r="N132" s="50" t="s">
        <v>30</v>
      </c>
      <c r="O132" s="50" t="s">
        <v>35</v>
      </c>
      <c r="P132" s="50" t="s">
        <v>24</v>
      </c>
      <c r="Q132" s="50" t="s">
        <v>34</v>
      </c>
      <c r="S132" s="12">
        <f t="shared" si="11"/>
        <v>3</v>
      </c>
      <c r="T132" s="12">
        <f t="shared" si="11"/>
        <v>8</v>
      </c>
      <c r="U132" s="12">
        <f t="shared" si="11"/>
        <v>7</v>
      </c>
      <c r="V132" s="12">
        <f t="shared" si="10"/>
        <v>11</v>
      </c>
      <c r="W132" s="12">
        <f t="shared" si="10"/>
        <v>6</v>
      </c>
      <c r="X132" s="12">
        <f t="shared" si="10"/>
        <v>10</v>
      </c>
      <c r="Z132" s="26" t="str">
        <f t="shared" ref="Z132:AE163" si="12">VLOOKUP(L132,$A$4:$I$15,2,FALSE)</f>
        <v>Heart</v>
      </c>
      <c r="AA132" s="26" t="str">
        <f t="shared" si="12"/>
        <v>Peaches</v>
      </c>
      <c r="AB132" s="26" t="str">
        <f t="shared" si="12"/>
        <v>Apples</v>
      </c>
      <c r="AC132" s="26" t="str">
        <f t="shared" si="12"/>
        <v>Bananas</v>
      </c>
      <c r="AD132" s="26" t="str">
        <f t="shared" si="12"/>
        <v>Rectangle</v>
      </c>
      <c r="AE132" s="26" t="str">
        <f t="shared" si="12"/>
        <v>Grapes</v>
      </c>
      <c r="AG132" s="88">
        <v>1</v>
      </c>
      <c r="AH132" s="88">
        <v>1</v>
      </c>
      <c r="AI132" s="88">
        <v>1</v>
      </c>
      <c r="AJ132" s="88">
        <v>1</v>
      </c>
      <c r="AK132" s="88">
        <v>1</v>
      </c>
      <c r="AL132" s="88">
        <v>1</v>
      </c>
    </row>
    <row r="133" spans="11:38">
      <c r="K133" s="42">
        <v>129</v>
      </c>
      <c r="L133" s="50" t="s">
        <v>25</v>
      </c>
      <c r="M133" s="50" t="s">
        <v>25</v>
      </c>
      <c r="N133" s="50" t="s">
        <v>25</v>
      </c>
      <c r="O133" s="50" t="s">
        <v>25</v>
      </c>
      <c r="P133" s="50" t="s">
        <v>24</v>
      </c>
      <c r="Q133" s="50" t="s">
        <v>35</v>
      </c>
      <c r="S133" s="12">
        <f t="shared" si="11"/>
        <v>1</v>
      </c>
      <c r="T133" s="12">
        <f t="shared" si="11"/>
        <v>1</v>
      </c>
      <c r="U133" s="12">
        <f t="shared" si="11"/>
        <v>1</v>
      </c>
      <c r="V133" s="12">
        <f t="shared" si="10"/>
        <v>1</v>
      </c>
      <c r="W133" s="12">
        <f t="shared" si="10"/>
        <v>6</v>
      </c>
      <c r="X133" s="12">
        <f t="shared" si="10"/>
        <v>11</v>
      </c>
      <c r="Z133" s="26" t="str">
        <f t="shared" si="12"/>
        <v>Scatter</v>
      </c>
      <c r="AA133" s="26" t="str">
        <f t="shared" si="12"/>
        <v>Scatter</v>
      </c>
      <c r="AB133" s="26" t="str">
        <f t="shared" si="12"/>
        <v>Scatter</v>
      </c>
      <c r="AC133" s="26" t="str">
        <f t="shared" si="12"/>
        <v>Scatter</v>
      </c>
      <c r="AD133" s="26" t="str">
        <f t="shared" si="12"/>
        <v>Rectangle</v>
      </c>
      <c r="AE133" s="26" t="str">
        <f t="shared" si="12"/>
        <v>Bananas</v>
      </c>
      <c r="AG133" s="88">
        <v>1</v>
      </c>
      <c r="AH133" s="88">
        <v>1</v>
      </c>
      <c r="AI133" s="88">
        <v>1</v>
      </c>
      <c r="AJ133" s="88">
        <v>1</v>
      </c>
      <c r="AK133" s="88">
        <v>1</v>
      </c>
      <c r="AL133" s="88">
        <v>1</v>
      </c>
    </row>
    <row r="134" spans="11:38">
      <c r="K134" s="42">
        <v>130</v>
      </c>
      <c r="L134" s="50" t="s">
        <v>23</v>
      </c>
      <c r="M134" s="50" t="s">
        <v>30</v>
      </c>
      <c r="N134" s="50" t="s">
        <v>35</v>
      </c>
      <c r="O134" s="50" t="s">
        <v>30</v>
      </c>
      <c r="P134" s="50" t="s">
        <v>32</v>
      </c>
      <c r="Q134" s="50" t="s">
        <v>35</v>
      </c>
      <c r="S134" s="12">
        <f t="shared" si="11"/>
        <v>5</v>
      </c>
      <c r="T134" s="12">
        <f t="shared" si="11"/>
        <v>7</v>
      </c>
      <c r="U134" s="12">
        <f t="shared" si="11"/>
        <v>11</v>
      </c>
      <c r="V134" s="12">
        <f t="shared" si="10"/>
        <v>7</v>
      </c>
      <c r="W134" s="12">
        <f t="shared" si="10"/>
        <v>8</v>
      </c>
      <c r="X134" s="12">
        <f t="shared" si="10"/>
        <v>11</v>
      </c>
      <c r="Z134" s="26" t="str">
        <f t="shared" si="12"/>
        <v>pentagon</v>
      </c>
      <c r="AA134" s="26" t="str">
        <f t="shared" si="12"/>
        <v>Apples</v>
      </c>
      <c r="AB134" s="26" t="str">
        <f t="shared" si="12"/>
        <v>Bananas</v>
      </c>
      <c r="AC134" s="26" t="str">
        <f t="shared" si="12"/>
        <v>Apples</v>
      </c>
      <c r="AD134" s="26" t="str">
        <f t="shared" si="12"/>
        <v>Peaches</v>
      </c>
      <c r="AE134" s="26" t="str">
        <f t="shared" si="12"/>
        <v>Bananas</v>
      </c>
      <c r="AG134" s="88">
        <v>1</v>
      </c>
      <c r="AH134" s="88">
        <v>1</v>
      </c>
      <c r="AI134" s="88">
        <v>1</v>
      </c>
      <c r="AJ134" s="88">
        <v>1</v>
      </c>
      <c r="AK134" s="88">
        <v>1</v>
      </c>
      <c r="AL134" s="88">
        <v>1</v>
      </c>
    </row>
    <row r="135" spans="11:38">
      <c r="K135" s="42">
        <v>131</v>
      </c>
      <c r="L135" s="50" t="s">
        <v>23</v>
      </c>
      <c r="M135" s="50" t="s">
        <v>30</v>
      </c>
      <c r="N135" s="50" t="s">
        <v>35</v>
      </c>
      <c r="O135" s="50" t="s">
        <v>30</v>
      </c>
      <c r="P135" s="50" t="s">
        <v>32</v>
      </c>
      <c r="Q135" s="50" t="s">
        <v>23</v>
      </c>
      <c r="S135" s="12">
        <f t="shared" si="11"/>
        <v>5</v>
      </c>
      <c r="T135" s="12">
        <f t="shared" si="11"/>
        <v>7</v>
      </c>
      <c r="U135" s="12">
        <f t="shared" si="11"/>
        <v>11</v>
      </c>
      <c r="V135" s="12">
        <f t="shared" si="10"/>
        <v>7</v>
      </c>
      <c r="W135" s="12">
        <f t="shared" si="10"/>
        <v>8</v>
      </c>
      <c r="X135" s="12">
        <f t="shared" si="10"/>
        <v>5</v>
      </c>
      <c r="Z135" s="26" t="str">
        <f t="shared" si="12"/>
        <v>pentagon</v>
      </c>
      <c r="AA135" s="26" t="str">
        <f t="shared" si="12"/>
        <v>Apples</v>
      </c>
      <c r="AB135" s="26" t="str">
        <f t="shared" si="12"/>
        <v>Bananas</v>
      </c>
      <c r="AC135" s="26" t="str">
        <f t="shared" si="12"/>
        <v>Apples</v>
      </c>
      <c r="AD135" s="26" t="str">
        <f t="shared" si="12"/>
        <v>Peaches</v>
      </c>
      <c r="AE135" s="26" t="str">
        <f t="shared" si="12"/>
        <v>pentagon</v>
      </c>
      <c r="AG135" s="88">
        <v>1</v>
      </c>
      <c r="AH135" s="88">
        <v>1</v>
      </c>
      <c r="AI135" s="88">
        <v>1</v>
      </c>
      <c r="AJ135" s="88">
        <v>1</v>
      </c>
      <c r="AK135" s="88">
        <v>1</v>
      </c>
      <c r="AL135" s="88">
        <v>1</v>
      </c>
    </row>
    <row r="136" spans="11:38">
      <c r="K136" s="42">
        <v>132</v>
      </c>
      <c r="L136" s="50" t="s">
        <v>32</v>
      </c>
      <c r="M136" s="50" t="s">
        <v>24</v>
      </c>
      <c r="N136" s="50" t="s">
        <v>33</v>
      </c>
      <c r="O136" s="50" t="s">
        <v>35</v>
      </c>
      <c r="P136" s="50" t="s">
        <v>35</v>
      </c>
      <c r="Q136" s="50" t="s">
        <v>23</v>
      </c>
      <c r="S136" s="12">
        <f t="shared" si="11"/>
        <v>8</v>
      </c>
      <c r="T136" s="12">
        <f t="shared" si="11"/>
        <v>6</v>
      </c>
      <c r="U136" s="12">
        <f t="shared" si="11"/>
        <v>9</v>
      </c>
      <c r="V136" s="12">
        <f t="shared" si="10"/>
        <v>11</v>
      </c>
      <c r="W136" s="12">
        <f t="shared" si="10"/>
        <v>11</v>
      </c>
      <c r="X136" s="12">
        <f t="shared" si="10"/>
        <v>5</v>
      </c>
      <c r="Z136" s="26" t="str">
        <f t="shared" si="12"/>
        <v>Peaches</v>
      </c>
      <c r="AA136" s="26" t="str">
        <f t="shared" si="12"/>
        <v>Rectangle</v>
      </c>
      <c r="AB136" s="26" t="str">
        <f t="shared" si="12"/>
        <v>Watermelon</v>
      </c>
      <c r="AC136" s="26" t="str">
        <f t="shared" si="12"/>
        <v>Bananas</v>
      </c>
      <c r="AD136" s="26" t="str">
        <f t="shared" si="12"/>
        <v>Bananas</v>
      </c>
      <c r="AE136" s="26" t="str">
        <f t="shared" si="12"/>
        <v>pentagon</v>
      </c>
      <c r="AG136" s="88">
        <v>1</v>
      </c>
      <c r="AH136" s="88">
        <v>1</v>
      </c>
      <c r="AI136" s="88">
        <v>1</v>
      </c>
      <c r="AJ136" s="88">
        <v>1</v>
      </c>
      <c r="AK136" s="88">
        <v>1</v>
      </c>
      <c r="AL136" s="88">
        <v>1</v>
      </c>
    </row>
    <row r="137" spans="11:38">
      <c r="K137" s="42">
        <v>133</v>
      </c>
      <c r="L137" s="50" t="s">
        <v>32</v>
      </c>
      <c r="M137" s="50" t="s">
        <v>24</v>
      </c>
      <c r="N137" s="50" t="s">
        <v>33</v>
      </c>
      <c r="O137" s="50" t="s">
        <v>35</v>
      </c>
      <c r="P137" s="50" t="s">
        <v>35</v>
      </c>
      <c r="Q137" s="50" t="s">
        <v>30</v>
      </c>
      <c r="S137" s="12">
        <f t="shared" si="11"/>
        <v>8</v>
      </c>
      <c r="T137" s="12">
        <f t="shared" si="11"/>
        <v>6</v>
      </c>
      <c r="U137" s="12">
        <f t="shared" si="11"/>
        <v>9</v>
      </c>
      <c r="V137" s="12">
        <f t="shared" si="10"/>
        <v>11</v>
      </c>
      <c r="W137" s="12">
        <f t="shared" si="10"/>
        <v>11</v>
      </c>
      <c r="X137" s="12">
        <f t="shared" si="10"/>
        <v>7</v>
      </c>
      <c r="Z137" s="26" t="str">
        <f t="shared" si="12"/>
        <v>Peaches</v>
      </c>
      <c r="AA137" s="26" t="str">
        <f t="shared" si="12"/>
        <v>Rectangle</v>
      </c>
      <c r="AB137" s="26" t="str">
        <f t="shared" si="12"/>
        <v>Watermelon</v>
      </c>
      <c r="AC137" s="26" t="str">
        <f t="shared" si="12"/>
        <v>Bananas</v>
      </c>
      <c r="AD137" s="26" t="str">
        <f t="shared" si="12"/>
        <v>Bananas</v>
      </c>
      <c r="AE137" s="26" t="str">
        <f t="shared" si="12"/>
        <v>Apples</v>
      </c>
      <c r="AG137" s="88">
        <v>1</v>
      </c>
      <c r="AH137" s="88">
        <v>1</v>
      </c>
      <c r="AI137" s="88">
        <v>1</v>
      </c>
      <c r="AJ137" s="88">
        <v>1</v>
      </c>
      <c r="AK137" s="88">
        <v>1</v>
      </c>
      <c r="AL137" s="88">
        <v>1</v>
      </c>
    </row>
    <row r="138" spans="11:38">
      <c r="K138" s="42">
        <v>134</v>
      </c>
      <c r="L138" s="50" t="s">
        <v>25</v>
      </c>
      <c r="M138" s="50" t="s">
        <v>25</v>
      </c>
      <c r="N138" s="50" t="s">
        <v>25</v>
      </c>
      <c r="O138" s="50" t="s">
        <v>25</v>
      </c>
      <c r="P138" s="50" t="s">
        <v>33</v>
      </c>
      <c r="Q138" s="50" t="s">
        <v>30</v>
      </c>
      <c r="S138" s="12">
        <f t="shared" si="11"/>
        <v>1</v>
      </c>
      <c r="T138" s="12">
        <f t="shared" si="11"/>
        <v>1</v>
      </c>
      <c r="U138" s="12">
        <f t="shared" si="11"/>
        <v>1</v>
      </c>
      <c r="V138" s="12">
        <f t="shared" si="10"/>
        <v>1</v>
      </c>
      <c r="W138" s="12">
        <f t="shared" si="10"/>
        <v>9</v>
      </c>
      <c r="X138" s="12">
        <f t="shared" si="10"/>
        <v>7</v>
      </c>
      <c r="Z138" s="26" t="str">
        <f t="shared" si="12"/>
        <v>Scatter</v>
      </c>
      <c r="AA138" s="26" t="str">
        <f t="shared" si="12"/>
        <v>Scatter</v>
      </c>
      <c r="AB138" s="26" t="str">
        <f t="shared" si="12"/>
        <v>Scatter</v>
      </c>
      <c r="AC138" s="26" t="str">
        <f t="shared" si="12"/>
        <v>Scatter</v>
      </c>
      <c r="AD138" s="26" t="str">
        <f t="shared" si="12"/>
        <v>Watermelon</v>
      </c>
      <c r="AE138" s="26" t="str">
        <f t="shared" si="12"/>
        <v>Apples</v>
      </c>
      <c r="AG138" s="88">
        <v>1</v>
      </c>
      <c r="AH138" s="88">
        <v>1</v>
      </c>
      <c r="AI138" s="88">
        <v>1</v>
      </c>
      <c r="AJ138" s="88">
        <v>1</v>
      </c>
      <c r="AK138" s="88">
        <v>1</v>
      </c>
      <c r="AL138" s="88">
        <v>1</v>
      </c>
    </row>
    <row r="139" spans="11:38">
      <c r="K139" s="42">
        <v>135</v>
      </c>
      <c r="L139" s="50" t="s">
        <v>34</v>
      </c>
      <c r="M139" s="50" t="s">
        <v>32</v>
      </c>
      <c r="N139" s="50" t="s">
        <v>35</v>
      </c>
      <c r="O139" s="50" t="s">
        <v>34</v>
      </c>
      <c r="P139" s="50" t="s">
        <v>33</v>
      </c>
      <c r="Q139" s="50" t="s">
        <v>34</v>
      </c>
      <c r="S139" s="12">
        <f t="shared" si="11"/>
        <v>10</v>
      </c>
      <c r="T139" s="12">
        <f t="shared" si="11"/>
        <v>8</v>
      </c>
      <c r="U139" s="12">
        <f t="shared" si="11"/>
        <v>11</v>
      </c>
      <c r="V139" s="12">
        <f t="shared" si="10"/>
        <v>10</v>
      </c>
      <c r="W139" s="12">
        <f t="shared" si="10"/>
        <v>9</v>
      </c>
      <c r="X139" s="12">
        <f t="shared" si="10"/>
        <v>10</v>
      </c>
      <c r="Z139" s="26" t="str">
        <f t="shared" si="12"/>
        <v>Grapes</v>
      </c>
      <c r="AA139" s="26" t="str">
        <f t="shared" si="12"/>
        <v>Peaches</v>
      </c>
      <c r="AB139" s="26" t="str">
        <f t="shared" si="12"/>
        <v>Bananas</v>
      </c>
      <c r="AC139" s="26" t="str">
        <f t="shared" si="12"/>
        <v>Grapes</v>
      </c>
      <c r="AD139" s="26" t="str">
        <f t="shared" si="12"/>
        <v>Watermelon</v>
      </c>
      <c r="AE139" s="26" t="str">
        <f t="shared" si="12"/>
        <v>Grapes</v>
      </c>
      <c r="AG139" s="88">
        <v>1</v>
      </c>
      <c r="AH139" s="88">
        <v>1</v>
      </c>
      <c r="AI139" s="88">
        <v>1</v>
      </c>
      <c r="AJ139" s="88">
        <v>1</v>
      </c>
      <c r="AK139" s="88">
        <v>1</v>
      </c>
      <c r="AL139" s="88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35</v>
      </c>
      <c r="O140" s="50" t="s">
        <v>34</v>
      </c>
      <c r="P140" s="50" t="s">
        <v>34</v>
      </c>
      <c r="Q140" s="50" t="s">
        <v>34</v>
      </c>
      <c r="S140" s="12">
        <f t="shared" si="11"/>
        <v>10</v>
      </c>
      <c r="T140" s="12">
        <f t="shared" si="11"/>
        <v>8</v>
      </c>
      <c r="U140" s="12">
        <f t="shared" si="11"/>
        <v>11</v>
      </c>
      <c r="V140" s="12">
        <f t="shared" si="10"/>
        <v>10</v>
      </c>
      <c r="W140" s="12">
        <f t="shared" si="10"/>
        <v>10</v>
      </c>
      <c r="X140" s="12">
        <f t="shared" si="10"/>
        <v>10</v>
      </c>
      <c r="Z140" s="26" t="str">
        <f t="shared" si="12"/>
        <v>Grapes</v>
      </c>
      <c r="AA140" s="26" t="str">
        <f t="shared" si="12"/>
        <v>Peaches</v>
      </c>
      <c r="AB140" s="26" t="str">
        <f t="shared" si="12"/>
        <v>Bananas</v>
      </c>
      <c r="AC140" s="26" t="str">
        <f t="shared" si="12"/>
        <v>Grapes</v>
      </c>
      <c r="AD140" s="26" t="str">
        <f t="shared" si="12"/>
        <v>Grapes</v>
      </c>
      <c r="AE140" s="26" t="str">
        <f t="shared" si="12"/>
        <v>Grapes</v>
      </c>
      <c r="AG140" s="88">
        <v>1</v>
      </c>
      <c r="AH140" s="88">
        <v>1</v>
      </c>
      <c r="AI140" s="88">
        <v>1</v>
      </c>
      <c r="AJ140" s="88">
        <v>1</v>
      </c>
      <c r="AK140" s="88">
        <v>1</v>
      </c>
      <c r="AL140" s="88">
        <v>1</v>
      </c>
    </row>
    <row r="141" spans="11:38">
      <c r="K141" s="42">
        <v>137</v>
      </c>
      <c r="L141" s="50" t="s">
        <v>33</v>
      </c>
      <c r="M141" s="50" t="s">
        <v>34</v>
      </c>
      <c r="N141" s="50" t="s">
        <v>27</v>
      </c>
      <c r="O141" s="50" t="s">
        <v>23</v>
      </c>
      <c r="P141" s="50" t="s">
        <v>34</v>
      </c>
      <c r="Q141" s="50" t="s">
        <v>32</v>
      </c>
      <c r="S141" s="12">
        <f t="shared" si="11"/>
        <v>9</v>
      </c>
      <c r="T141" s="12">
        <f t="shared" si="11"/>
        <v>10</v>
      </c>
      <c r="U141" s="12">
        <f t="shared" si="11"/>
        <v>4</v>
      </c>
      <c r="V141" s="12">
        <f t="shared" si="10"/>
        <v>5</v>
      </c>
      <c r="W141" s="12">
        <f t="shared" si="10"/>
        <v>10</v>
      </c>
      <c r="X141" s="12">
        <f t="shared" si="10"/>
        <v>8</v>
      </c>
      <c r="Z141" s="26" t="str">
        <f t="shared" si="12"/>
        <v>Watermelon</v>
      </c>
      <c r="AA141" s="26" t="str">
        <f t="shared" si="12"/>
        <v>Grapes</v>
      </c>
      <c r="AB141" s="26" t="str">
        <f t="shared" si="12"/>
        <v>Square</v>
      </c>
      <c r="AC141" s="26" t="str">
        <f t="shared" si="12"/>
        <v>pentagon</v>
      </c>
      <c r="AD141" s="26" t="str">
        <f t="shared" si="12"/>
        <v>Grapes</v>
      </c>
      <c r="AE141" s="26" t="str">
        <f t="shared" si="12"/>
        <v>Peaches</v>
      </c>
      <c r="AG141" s="88">
        <v>1</v>
      </c>
      <c r="AH141" s="88">
        <v>1</v>
      </c>
      <c r="AI141" s="88">
        <v>1</v>
      </c>
      <c r="AJ141" s="88">
        <v>1</v>
      </c>
      <c r="AK141" s="88">
        <v>1</v>
      </c>
      <c r="AL141" s="88">
        <v>1</v>
      </c>
    </row>
    <row r="142" spans="11:38">
      <c r="K142" s="42">
        <v>138</v>
      </c>
      <c r="L142" s="50" t="s">
        <v>33</v>
      </c>
      <c r="M142" s="50" t="s">
        <v>34</v>
      </c>
      <c r="N142" s="50" t="s">
        <v>27</v>
      </c>
      <c r="O142" s="50" t="s">
        <v>23</v>
      </c>
      <c r="P142" s="50" t="s">
        <v>24</v>
      </c>
      <c r="Q142" s="50" t="s">
        <v>32</v>
      </c>
      <c r="S142" s="12">
        <f t="shared" si="11"/>
        <v>9</v>
      </c>
      <c r="T142" s="12">
        <f t="shared" si="11"/>
        <v>10</v>
      </c>
      <c r="U142" s="12">
        <f t="shared" si="11"/>
        <v>4</v>
      </c>
      <c r="V142" s="12">
        <f t="shared" si="10"/>
        <v>5</v>
      </c>
      <c r="W142" s="12">
        <f t="shared" si="10"/>
        <v>6</v>
      </c>
      <c r="X142" s="12">
        <f t="shared" si="10"/>
        <v>8</v>
      </c>
      <c r="Z142" s="26" t="str">
        <f t="shared" si="12"/>
        <v>Watermelon</v>
      </c>
      <c r="AA142" s="26" t="str">
        <f t="shared" si="12"/>
        <v>Grapes</v>
      </c>
      <c r="AB142" s="26" t="str">
        <f t="shared" si="12"/>
        <v>Square</v>
      </c>
      <c r="AC142" s="26" t="str">
        <f t="shared" si="12"/>
        <v>pentagon</v>
      </c>
      <c r="AD142" s="26" t="str">
        <f t="shared" si="12"/>
        <v>Rectangle</v>
      </c>
      <c r="AE142" s="26" t="str">
        <f t="shared" si="12"/>
        <v>Peaches</v>
      </c>
      <c r="AG142" s="88">
        <v>1</v>
      </c>
      <c r="AH142" s="88">
        <v>1</v>
      </c>
      <c r="AI142" s="88">
        <v>1</v>
      </c>
      <c r="AJ142" s="88">
        <v>1</v>
      </c>
      <c r="AK142" s="88">
        <v>1</v>
      </c>
      <c r="AL142" s="88">
        <v>1</v>
      </c>
    </row>
    <row r="143" spans="11:38">
      <c r="K143" s="42">
        <v>139</v>
      </c>
      <c r="L143" s="50" t="s">
        <v>25</v>
      </c>
      <c r="M143" s="50" t="s">
        <v>25</v>
      </c>
      <c r="N143" s="50" t="s">
        <v>25</v>
      </c>
      <c r="O143" s="50" t="s">
        <v>25</v>
      </c>
      <c r="P143" s="50" t="s">
        <v>24</v>
      </c>
      <c r="Q143" s="50" t="s">
        <v>34</v>
      </c>
      <c r="S143" s="12">
        <f t="shared" si="11"/>
        <v>1</v>
      </c>
      <c r="T143" s="12">
        <f t="shared" si="11"/>
        <v>1</v>
      </c>
      <c r="U143" s="12">
        <f t="shared" si="11"/>
        <v>1</v>
      </c>
      <c r="V143" s="12">
        <f t="shared" si="10"/>
        <v>1</v>
      </c>
      <c r="W143" s="12">
        <f t="shared" si="10"/>
        <v>6</v>
      </c>
      <c r="X143" s="12">
        <f t="shared" si="10"/>
        <v>10</v>
      </c>
      <c r="Z143" s="26" t="str">
        <f t="shared" si="12"/>
        <v>Scatter</v>
      </c>
      <c r="AA143" s="26" t="str">
        <f t="shared" si="12"/>
        <v>Scatter</v>
      </c>
      <c r="AB143" s="26" t="str">
        <f t="shared" si="12"/>
        <v>Scatter</v>
      </c>
      <c r="AC143" s="26" t="str">
        <f t="shared" si="12"/>
        <v>Scatter</v>
      </c>
      <c r="AD143" s="26" t="str">
        <f t="shared" si="12"/>
        <v>Rectangle</v>
      </c>
      <c r="AE143" s="26" t="str">
        <f t="shared" si="12"/>
        <v>Grapes</v>
      </c>
      <c r="AG143" s="88">
        <v>1</v>
      </c>
      <c r="AH143" s="88">
        <v>1</v>
      </c>
      <c r="AI143" s="88">
        <v>1</v>
      </c>
      <c r="AJ143" s="88">
        <v>1</v>
      </c>
      <c r="AK143" s="88">
        <v>1</v>
      </c>
      <c r="AL143" s="88">
        <v>1</v>
      </c>
    </row>
    <row r="144" spans="11:38">
      <c r="K144" s="42">
        <v>140</v>
      </c>
      <c r="L144" s="50" t="s">
        <v>35</v>
      </c>
      <c r="M144" s="50" t="s">
        <v>35</v>
      </c>
      <c r="N144" s="50" t="s">
        <v>33</v>
      </c>
      <c r="O144" s="50" t="s">
        <v>35</v>
      </c>
      <c r="P144" s="50" t="s">
        <v>33</v>
      </c>
      <c r="Q144" s="50" t="s">
        <v>34</v>
      </c>
      <c r="S144" s="12">
        <f t="shared" si="11"/>
        <v>11</v>
      </c>
      <c r="T144" s="12">
        <f t="shared" si="11"/>
        <v>11</v>
      </c>
      <c r="U144" s="12">
        <f t="shared" si="11"/>
        <v>9</v>
      </c>
      <c r="V144" s="12">
        <f t="shared" si="10"/>
        <v>11</v>
      </c>
      <c r="W144" s="12">
        <f t="shared" si="10"/>
        <v>9</v>
      </c>
      <c r="X144" s="12">
        <f t="shared" si="10"/>
        <v>10</v>
      </c>
      <c r="Z144" s="26" t="str">
        <f t="shared" si="12"/>
        <v>Bananas</v>
      </c>
      <c r="AA144" s="26" t="str">
        <f t="shared" si="12"/>
        <v>Bananas</v>
      </c>
      <c r="AB144" s="26" t="str">
        <f t="shared" si="12"/>
        <v>Watermelon</v>
      </c>
      <c r="AC144" s="26" t="str">
        <f t="shared" si="12"/>
        <v>Bananas</v>
      </c>
      <c r="AD144" s="26" t="str">
        <f t="shared" si="12"/>
        <v>Watermelon</v>
      </c>
      <c r="AE144" s="26" t="str">
        <f t="shared" si="12"/>
        <v>Grapes</v>
      </c>
      <c r="AG144" s="88">
        <v>1</v>
      </c>
      <c r="AH144" s="88">
        <v>1</v>
      </c>
      <c r="AI144" s="88">
        <v>1</v>
      </c>
      <c r="AJ144" s="88">
        <v>1</v>
      </c>
      <c r="AK144" s="88">
        <v>1</v>
      </c>
      <c r="AL144" s="88">
        <v>1</v>
      </c>
    </row>
    <row r="145" spans="11:38">
      <c r="K145" s="42">
        <v>141</v>
      </c>
      <c r="L145" s="50" t="s">
        <v>35</v>
      </c>
      <c r="M145" s="50" t="s">
        <v>35</v>
      </c>
      <c r="N145" s="50" t="s">
        <v>33</v>
      </c>
      <c r="O145" s="50" t="s">
        <v>35</v>
      </c>
      <c r="P145" s="50" t="s">
        <v>33</v>
      </c>
      <c r="Q145" s="50" t="s">
        <v>30</v>
      </c>
      <c r="S145" s="12">
        <f t="shared" si="11"/>
        <v>11</v>
      </c>
      <c r="T145" s="12">
        <f t="shared" si="11"/>
        <v>11</v>
      </c>
      <c r="U145" s="12">
        <f t="shared" si="11"/>
        <v>9</v>
      </c>
      <c r="V145" s="12">
        <f t="shared" si="10"/>
        <v>11</v>
      </c>
      <c r="W145" s="12">
        <f t="shared" si="10"/>
        <v>9</v>
      </c>
      <c r="X145" s="12">
        <f t="shared" si="10"/>
        <v>7</v>
      </c>
      <c r="Z145" s="26" t="str">
        <f t="shared" si="12"/>
        <v>Bananas</v>
      </c>
      <c r="AA145" s="26" t="str">
        <f t="shared" si="12"/>
        <v>Bananas</v>
      </c>
      <c r="AB145" s="26" t="str">
        <f t="shared" si="12"/>
        <v>Watermelon</v>
      </c>
      <c r="AC145" s="26" t="str">
        <f t="shared" si="12"/>
        <v>Bananas</v>
      </c>
      <c r="AD145" s="26" t="str">
        <f t="shared" si="12"/>
        <v>Watermelon</v>
      </c>
      <c r="AE145" s="26" t="str">
        <f t="shared" si="12"/>
        <v>Apples</v>
      </c>
      <c r="AG145" s="88">
        <v>1</v>
      </c>
      <c r="AH145" s="88">
        <v>1</v>
      </c>
      <c r="AI145" s="88">
        <v>1</v>
      </c>
      <c r="AJ145" s="88">
        <v>1</v>
      </c>
      <c r="AK145" s="88">
        <v>1</v>
      </c>
      <c r="AL145" s="88">
        <v>1</v>
      </c>
    </row>
    <row r="146" spans="11:38">
      <c r="K146" s="42">
        <v>142</v>
      </c>
      <c r="L146" s="50" t="s">
        <v>32</v>
      </c>
      <c r="M146" s="50" t="s">
        <v>24</v>
      </c>
      <c r="N146" s="50" t="s">
        <v>24</v>
      </c>
      <c r="O146" s="50" t="s">
        <v>34</v>
      </c>
      <c r="P146" s="50" t="s">
        <v>32</v>
      </c>
      <c r="Q146" s="50" t="s">
        <v>30</v>
      </c>
      <c r="S146" s="12">
        <f t="shared" si="11"/>
        <v>8</v>
      </c>
      <c r="T146" s="12">
        <f t="shared" si="11"/>
        <v>6</v>
      </c>
      <c r="U146" s="12">
        <f t="shared" si="11"/>
        <v>6</v>
      </c>
      <c r="V146" s="12">
        <f t="shared" si="10"/>
        <v>10</v>
      </c>
      <c r="W146" s="12">
        <f t="shared" si="10"/>
        <v>8</v>
      </c>
      <c r="X146" s="12">
        <f t="shared" si="10"/>
        <v>7</v>
      </c>
      <c r="Z146" s="26" t="str">
        <f t="shared" si="12"/>
        <v>Peaches</v>
      </c>
      <c r="AA146" s="26" t="str">
        <f t="shared" si="12"/>
        <v>Rectangle</v>
      </c>
      <c r="AB146" s="26" t="str">
        <f t="shared" si="12"/>
        <v>Rectangle</v>
      </c>
      <c r="AC146" s="26" t="str">
        <f t="shared" si="12"/>
        <v>Grapes</v>
      </c>
      <c r="AD146" s="26" t="str">
        <f t="shared" si="12"/>
        <v>Peaches</v>
      </c>
      <c r="AE146" s="26" t="str">
        <f t="shared" si="12"/>
        <v>Apples</v>
      </c>
      <c r="AG146" s="88">
        <v>1</v>
      </c>
      <c r="AH146" s="88">
        <v>1</v>
      </c>
      <c r="AI146" s="88">
        <v>1</v>
      </c>
      <c r="AJ146" s="88">
        <v>1</v>
      </c>
      <c r="AK146" s="88">
        <v>1</v>
      </c>
      <c r="AL146" s="88">
        <v>1</v>
      </c>
    </row>
    <row r="147" spans="11:38">
      <c r="K147" s="42">
        <v>143</v>
      </c>
      <c r="L147" s="50" t="s">
        <v>32</v>
      </c>
      <c r="M147" s="50" t="s">
        <v>24</v>
      </c>
      <c r="N147" s="50" t="s">
        <v>24</v>
      </c>
      <c r="O147" s="50" t="s">
        <v>34</v>
      </c>
      <c r="P147" s="50" t="s">
        <v>32</v>
      </c>
      <c r="Q147" s="50" t="s">
        <v>34</v>
      </c>
      <c r="S147" s="12">
        <f t="shared" si="11"/>
        <v>8</v>
      </c>
      <c r="T147" s="12">
        <f t="shared" si="11"/>
        <v>6</v>
      </c>
      <c r="U147" s="12">
        <f t="shared" si="11"/>
        <v>6</v>
      </c>
      <c r="V147" s="12">
        <f t="shared" si="10"/>
        <v>10</v>
      </c>
      <c r="W147" s="12">
        <f t="shared" si="10"/>
        <v>8</v>
      </c>
      <c r="X147" s="12">
        <f t="shared" si="10"/>
        <v>10</v>
      </c>
      <c r="Z147" s="26" t="str">
        <f t="shared" si="12"/>
        <v>Peaches</v>
      </c>
      <c r="AA147" s="26" t="str">
        <f t="shared" si="12"/>
        <v>Rectangle</v>
      </c>
      <c r="AB147" s="26" t="str">
        <f t="shared" si="12"/>
        <v>Rectangle</v>
      </c>
      <c r="AC147" s="26" t="str">
        <f t="shared" si="12"/>
        <v>Grapes</v>
      </c>
      <c r="AD147" s="26" t="str">
        <f t="shared" si="12"/>
        <v>Peaches</v>
      </c>
      <c r="AE147" s="26" t="str">
        <f t="shared" si="12"/>
        <v>Grapes</v>
      </c>
      <c r="AG147" s="88">
        <v>1</v>
      </c>
      <c r="AH147" s="88">
        <v>1</v>
      </c>
      <c r="AI147" s="88">
        <v>1</v>
      </c>
      <c r="AJ147" s="88">
        <v>1</v>
      </c>
      <c r="AK147" s="88">
        <v>1</v>
      </c>
      <c r="AL147" s="88">
        <v>1</v>
      </c>
    </row>
    <row r="148" spans="11:38">
      <c r="K148" s="42">
        <v>144</v>
      </c>
      <c r="L148" s="50" t="s">
        <v>25</v>
      </c>
      <c r="M148" s="50" t="s">
        <v>25</v>
      </c>
      <c r="N148" s="50" t="s">
        <v>25</v>
      </c>
      <c r="O148" s="50" t="s">
        <v>25</v>
      </c>
      <c r="P148" s="50" t="s">
        <v>23</v>
      </c>
      <c r="Q148" s="50" t="s">
        <v>34</v>
      </c>
      <c r="S148" s="12">
        <f t="shared" si="11"/>
        <v>1</v>
      </c>
      <c r="T148" s="12">
        <f t="shared" si="11"/>
        <v>1</v>
      </c>
      <c r="U148" s="12">
        <f t="shared" si="11"/>
        <v>1</v>
      </c>
      <c r="V148" s="12">
        <f t="shared" si="10"/>
        <v>1</v>
      </c>
      <c r="W148" s="12">
        <f t="shared" si="10"/>
        <v>5</v>
      </c>
      <c r="X148" s="12">
        <f t="shared" si="10"/>
        <v>10</v>
      </c>
      <c r="Z148" s="26" t="str">
        <f t="shared" si="12"/>
        <v>Scatter</v>
      </c>
      <c r="AA148" s="26" t="str">
        <f t="shared" si="12"/>
        <v>Scatter</v>
      </c>
      <c r="AB148" s="26" t="str">
        <f t="shared" si="12"/>
        <v>Scatter</v>
      </c>
      <c r="AC148" s="26" t="str">
        <f t="shared" si="12"/>
        <v>Scatter</v>
      </c>
      <c r="AD148" s="26" t="str">
        <f t="shared" si="12"/>
        <v>pentagon</v>
      </c>
      <c r="AE148" s="26" t="str">
        <f t="shared" si="12"/>
        <v>Grapes</v>
      </c>
      <c r="AG148" s="88">
        <v>1</v>
      </c>
      <c r="AH148" s="88">
        <v>1</v>
      </c>
      <c r="AI148" s="88">
        <v>1</v>
      </c>
      <c r="AJ148" s="88">
        <v>1</v>
      </c>
      <c r="AK148" s="88">
        <v>1</v>
      </c>
      <c r="AL148" s="88">
        <v>1</v>
      </c>
    </row>
    <row r="149" spans="11:38">
      <c r="K149" s="42">
        <v>145</v>
      </c>
      <c r="L149" s="50" t="s">
        <v>33</v>
      </c>
      <c r="M149" s="50" t="s">
        <v>26</v>
      </c>
      <c r="N149" s="50" t="s">
        <v>33</v>
      </c>
      <c r="O149" s="50" t="s">
        <v>35</v>
      </c>
      <c r="P149" s="50" t="s">
        <v>23</v>
      </c>
      <c r="Q149" s="50" t="s">
        <v>33</v>
      </c>
      <c r="S149" s="12">
        <f t="shared" si="11"/>
        <v>9</v>
      </c>
      <c r="T149" s="12">
        <f t="shared" si="11"/>
        <v>3</v>
      </c>
      <c r="U149" s="12">
        <f t="shared" si="11"/>
        <v>9</v>
      </c>
      <c r="V149" s="12">
        <f t="shared" si="10"/>
        <v>11</v>
      </c>
      <c r="W149" s="12">
        <f t="shared" si="10"/>
        <v>5</v>
      </c>
      <c r="X149" s="12">
        <f t="shared" si="10"/>
        <v>9</v>
      </c>
      <c r="Z149" s="26" t="str">
        <f t="shared" si="12"/>
        <v>Watermelon</v>
      </c>
      <c r="AA149" s="26" t="str">
        <f t="shared" si="12"/>
        <v>Heart</v>
      </c>
      <c r="AB149" s="26" t="str">
        <f t="shared" si="12"/>
        <v>Watermelon</v>
      </c>
      <c r="AC149" s="26" t="str">
        <f t="shared" si="12"/>
        <v>Bananas</v>
      </c>
      <c r="AD149" s="26" t="str">
        <f t="shared" si="12"/>
        <v>pentagon</v>
      </c>
      <c r="AE149" s="26" t="str">
        <f t="shared" si="12"/>
        <v>Watermelon</v>
      </c>
      <c r="AG149" s="88">
        <v>1</v>
      </c>
      <c r="AH149" s="88">
        <v>1</v>
      </c>
      <c r="AI149" s="88">
        <v>1</v>
      </c>
      <c r="AJ149" s="88">
        <v>1</v>
      </c>
      <c r="AK149" s="88">
        <v>1</v>
      </c>
      <c r="AL149" s="88">
        <v>1</v>
      </c>
    </row>
    <row r="150" spans="11:38">
      <c r="K150" s="42">
        <v>146</v>
      </c>
      <c r="L150" s="50" t="s">
        <v>33</v>
      </c>
      <c r="M150" s="50" t="s">
        <v>26</v>
      </c>
      <c r="N150" s="50" t="s">
        <v>33</v>
      </c>
      <c r="O150" s="50" t="s">
        <v>35</v>
      </c>
      <c r="P150" s="50" t="s">
        <v>32</v>
      </c>
      <c r="Q150" s="50" t="s">
        <v>33</v>
      </c>
      <c r="S150" s="12">
        <f t="shared" si="11"/>
        <v>9</v>
      </c>
      <c r="T150" s="12">
        <f t="shared" si="11"/>
        <v>3</v>
      </c>
      <c r="U150" s="12">
        <f t="shared" si="11"/>
        <v>9</v>
      </c>
      <c r="V150" s="12">
        <f t="shared" si="10"/>
        <v>11</v>
      </c>
      <c r="W150" s="12">
        <f t="shared" si="10"/>
        <v>8</v>
      </c>
      <c r="X150" s="12">
        <f t="shared" si="10"/>
        <v>9</v>
      </c>
      <c r="Z150" s="26" t="str">
        <f t="shared" si="12"/>
        <v>Watermelon</v>
      </c>
      <c r="AA150" s="26" t="str">
        <f t="shared" si="12"/>
        <v>Heart</v>
      </c>
      <c r="AB150" s="26" t="str">
        <f t="shared" si="12"/>
        <v>Watermelon</v>
      </c>
      <c r="AC150" s="26" t="str">
        <f t="shared" si="12"/>
        <v>Bananas</v>
      </c>
      <c r="AD150" s="26" t="str">
        <f t="shared" si="12"/>
        <v>Peaches</v>
      </c>
      <c r="AE150" s="26" t="str">
        <f t="shared" si="12"/>
        <v>Watermelon</v>
      </c>
      <c r="AG150" s="88">
        <v>1</v>
      </c>
      <c r="AH150" s="88">
        <v>1</v>
      </c>
      <c r="AI150" s="88">
        <v>1</v>
      </c>
      <c r="AJ150" s="88">
        <v>1</v>
      </c>
      <c r="AK150" s="88">
        <v>1</v>
      </c>
      <c r="AL150" s="88">
        <v>1</v>
      </c>
    </row>
    <row r="151" spans="11:38">
      <c r="K151" s="42">
        <v>147</v>
      </c>
      <c r="L151" s="50" t="s">
        <v>35</v>
      </c>
      <c r="M151" s="50" t="s">
        <v>34</v>
      </c>
      <c r="N151" s="50" t="s">
        <v>34</v>
      </c>
      <c r="O151" s="50" t="s">
        <v>30</v>
      </c>
      <c r="P151" s="50" t="s">
        <v>32</v>
      </c>
      <c r="Q151" s="50" t="s">
        <v>32</v>
      </c>
      <c r="S151" s="12">
        <f t="shared" si="11"/>
        <v>11</v>
      </c>
      <c r="T151" s="12">
        <f t="shared" si="11"/>
        <v>10</v>
      </c>
      <c r="U151" s="12">
        <f t="shared" si="11"/>
        <v>10</v>
      </c>
      <c r="V151" s="12">
        <f t="shared" si="10"/>
        <v>7</v>
      </c>
      <c r="W151" s="12">
        <f t="shared" si="10"/>
        <v>8</v>
      </c>
      <c r="X151" s="12">
        <f t="shared" si="10"/>
        <v>8</v>
      </c>
      <c r="Z151" s="26" t="str">
        <f t="shared" si="12"/>
        <v>Bananas</v>
      </c>
      <c r="AA151" s="26" t="str">
        <f t="shared" si="12"/>
        <v>Grapes</v>
      </c>
      <c r="AB151" s="26" t="str">
        <f t="shared" si="12"/>
        <v>Grapes</v>
      </c>
      <c r="AC151" s="26" t="str">
        <f t="shared" si="12"/>
        <v>Apples</v>
      </c>
      <c r="AD151" s="26" t="str">
        <f t="shared" si="12"/>
        <v>Peaches</v>
      </c>
      <c r="AE151" s="26" t="str">
        <f t="shared" si="12"/>
        <v>Peaches</v>
      </c>
      <c r="AG151" s="88">
        <v>1</v>
      </c>
      <c r="AH151" s="88">
        <v>1</v>
      </c>
      <c r="AI151" s="88">
        <v>1</v>
      </c>
      <c r="AJ151" s="88">
        <v>1</v>
      </c>
      <c r="AK151" s="88">
        <v>1</v>
      </c>
      <c r="AL151" s="88">
        <v>1</v>
      </c>
    </row>
    <row r="152" spans="11:38">
      <c r="K152" s="42">
        <v>148</v>
      </c>
      <c r="L152" s="50" t="s">
        <v>35</v>
      </c>
      <c r="M152" s="50" t="s">
        <v>34</v>
      </c>
      <c r="N152" s="50" t="s">
        <v>34</v>
      </c>
      <c r="O152" s="50" t="s">
        <v>30</v>
      </c>
      <c r="P152" s="50" t="s">
        <v>33</v>
      </c>
      <c r="Q152" s="50" t="s">
        <v>32</v>
      </c>
      <c r="S152" s="12">
        <f t="shared" si="11"/>
        <v>11</v>
      </c>
      <c r="T152" s="12">
        <f t="shared" si="11"/>
        <v>10</v>
      </c>
      <c r="U152" s="12">
        <f t="shared" si="11"/>
        <v>10</v>
      </c>
      <c r="V152" s="12">
        <f t="shared" si="10"/>
        <v>7</v>
      </c>
      <c r="W152" s="12">
        <f t="shared" si="10"/>
        <v>9</v>
      </c>
      <c r="X152" s="12">
        <f t="shared" si="10"/>
        <v>8</v>
      </c>
      <c r="Z152" s="26" t="str">
        <f t="shared" si="12"/>
        <v>Bananas</v>
      </c>
      <c r="AA152" s="26" t="str">
        <f t="shared" si="12"/>
        <v>Grapes</v>
      </c>
      <c r="AB152" s="26" t="str">
        <f t="shared" si="12"/>
        <v>Grapes</v>
      </c>
      <c r="AC152" s="26" t="str">
        <f t="shared" si="12"/>
        <v>Apples</v>
      </c>
      <c r="AD152" s="26" t="str">
        <f t="shared" si="12"/>
        <v>Watermelon</v>
      </c>
      <c r="AE152" s="26" t="str">
        <f t="shared" si="12"/>
        <v>Peaches</v>
      </c>
      <c r="AG152" s="88">
        <v>1</v>
      </c>
      <c r="AH152" s="88">
        <v>1</v>
      </c>
      <c r="AI152" s="88">
        <v>1</v>
      </c>
      <c r="AJ152" s="88">
        <v>1</v>
      </c>
      <c r="AK152" s="88">
        <v>1</v>
      </c>
      <c r="AL152" s="88">
        <v>1</v>
      </c>
    </row>
    <row r="153" spans="11:38">
      <c r="K153" s="42">
        <v>149</v>
      </c>
      <c r="L153" s="50" t="s">
        <v>25</v>
      </c>
      <c r="M153" s="50" t="s">
        <v>25</v>
      </c>
      <c r="N153" s="50" t="s">
        <v>25</v>
      </c>
      <c r="O153" s="50" t="s">
        <v>25</v>
      </c>
      <c r="P153" s="50" t="s">
        <v>33</v>
      </c>
      <c r="Q153" s="50" t="s">
        <v>23</v>
      </c>
      <c r="S153" s="12">
        <f t="shared" si="11"/>
        <v>1</v>
      </c>
      <c r="T153" s="12">
        <f t="shared" si="11"/>
        <v>1</v>
      </c>
      <c r="U153" s="12">
        <f t="shared" si="11"/>
        <v>1</v>
      </c>
      <c r="V153" s="12">
        <f t="shared" si="10"/>
        <v>1</v>
      </c>
      <c r="W153" s="12">
        <f t="shared" si="10"/>
        <v>9</v>
      </c>
      <c r="X153" s="12">
        <f t="shared" si="10"/>
        <v>5</v>
      </c>
      <c r="Z153" s="26" t="str">
        <f t="shared" si="12"/>
        <v>Scatter</v>
      </c>
      <c r="AA153" s="26" t="str">
        <f t="shared" si="12"/>
        <v>Scatter</v>
      </c>
      <c r="AB153" s="26" t="str">
        <f t="shared" si="12"/>
        <v>Scatter</v>
      </c>
      <c r="AC153" s="26" t="str">
        <f t="shared" si="12"/>
        <v>Scatter</v>
      </c>
      <c r="AD153" s="26" t="str">
        <f t="shared" si="12"/>
        <v>Watermelon</v>
      </c>
      <c r="AE153" s="26" t="str">
        <f t="shared" si="12"/>
        <v>pentagon</v>
      </c>
      <c r="AG153" s="88">
        <v>1</v>
      </c>
      <c r="AH153" s="88">
        <v>1</v>
      </c>
      <c r="AI153" s="88">
        <v>1</v>
      </c>
      <c r="AJ153" s="88">
        <v>1</v>
      </c>
      <c r="AK153" s="88">
        <v>1</v>
      </c>
      <c r="AL153" s="88">
        <v>1</v>
      </c>
    </row>
    <row r="154" spans="11:38">
      <c r="K154" s="42">
        <v>150</v>
      </c>
      <c r="L154" s="50" t="s">
        <v>33</v>
      </c>
      <c r="M154" s="50" t="s">
        <v>33</v>
      </c>
      <c r="N154" s="50" t="s">
        <v>23</v>
      </c>
      <c r="O154" s="50" t="s">
        <v>34</v>
      </c>
      <c r="P154" s="50" t="s">
        <v>32</v>
      </c>
      <c r="Q154" s="50" t="s">
        <v>23</v>
      </c>
      <c r="S154" s="12">
        <f t="shared" si="11"/>
        <v>9</v>
      </c>
      <c r="T154" s="12">
        <f t="shared" si="11"/>
        <v>9</v>
      </c>
      <c r="U154" s="12">
        <f t="shared" si="11"/>
        <v>5</v>
      </c>
      <c r="V154" s="12">
        <f t="shared" si="10"/>
        <v>10</v>
      </c>
      <c r="W154" s="12">
        <f t="shared" si="10"/>
        <v>8</v>
      </c>
      <c r="X154" s="12">
        <f t="shared" si="10"/>
        <v>5</v>
      </c>
      <c r="Z154" s="26" t="str">
        <f t="shared" si="12"/>
        <v>Watermelon</v>
      </c>
      <c r="AA154" s="26" t="str">
        <f t="shared" si="12"/>
        <v>Watermelon</v>
      </c>
      <c r="AB154" s="26" t="str">
        <f t="shared" si="12"/>
        <v>pentagon</v>
      </c>
      <c r="AC154" s="26" t="str">
        <f t="shared" si="12"/>
        <v>Grapes</v>
      </c>
      <c r="AD154" s="26" t="str">
        <f t="shared" si="12"/>
        <v>Peaches</v>
      </c>
      <c r="AE154" s="26" t="str">
        <f t="shared" si="12"/>
        <v>pentagon</v>
      </c>
      <c r="AG154" s="88">
        <v>1</v>
      </c>
      <c r="AH154" s="88">
        <v>1</v>
      </c>
      <c r="AI154" s="88">
        <v>1</v>
      </c>
      <c r="AJ154" s="88">
        <v>1</v>
      </c>
      <c r="AK154" s="88">
        <v>1</v>
      </c>
      <c r="AL154" s="88">
        <v>1</v>
      </c>
    </row>
    <row r="155" spans="11:38">
      <c r="K155" s="42">
        <v>151</v>
      </c>
      <c r="L155" s="50" t="s">
        <v>33</v>
      </c>
      <c r="M155" s="50" t="s">
        <v>33</v>
      </c>
      <c r="N155" s="50" t="s">
        <v>23</v>
      </c>
      <c r="O155" s="50" t="s">
        <v>34</v>
      </c>
      <c r="P155" s="50" t="s">
        <v>32</v>
      </c>
      <c r="Q155" s="50" t="s">
        <v>30</v>
      </c>
      <c r="S155" s="12">
        <f t="shared" si="11"/>
        <v>9</v>
      </c>
      <c r="T155" s="12">
        <f t="shared" si="11"/>
        <v>9</v>
      </c>
      <c r="U155" s="12">
        <f t="shared" si="11"/>
        <v>5</v>
      </c>
      <c r="V155" s="12">
        <f t="shared" si="10"/>
        <v>10</v>
      </c>
      <c r="W155" s="12">
        <f t="shared" si="10"/>
        <v>8</v>
      </c>
      <c r="X155" s="12">
        <f t="shared" si="10"/>
        <v>7</v>
      </c>
      <c r="Z155" s="26" t="str">
        <f t="shared" si="12"/>
        <v>Watermelon</v>
      </c>
      <c r="AA155" s="26" t="str">
        <f t="shared" si="12"/>
        <v>Watermelon</v>
      </c>
      <c r="AB155" s="26" t="str">
        <f t="shared" si="12"/>
        <v>pentagon</v>
      </c>
      <c r="AC155" s="26" t="str">
        <f t="shared" si="12"/>
        <v>Grapes</v>
      </c>
      <c r="AD155" s="26" t="str">
        <f t="shared" si="12"/>
        <v>Peaches</v>
      </c>
      <c r="AE155" s="26" t="str">
        <f t="shared" si="12"/>
        <v>Apples</v>
      </c>
      <c r="AG155" s="88">
        <v>1</v>
      </c>
      <c r="AH155" s="88">
        <v>1</v>
      </c>
      <c r="AI155" s="88">
        <v>1</v>
      </c>
      <c r="AJ155" s="88">
        <v>1</v>
      </c>
      <c r="AK155" s="88">
        <v>1</v>
      </c>
      <c r="AL155" s="88">
        <v>1</v>
      </c>
    </row>
    <row r="156" spans="11:38">
      <c r="K156" s="42">
        <v>152</v>
      </c>
      <c r="L156" s="50" t="s">
        <v>32</v>
      </c>
      <c r="M156" s="50" t="s">
        <v>30</v>
      </c>
      <c r="N156" s="50" t="s">
        <v>33</v>
      </c>
      <c r="O156" s="50" t="s">
        <v>27</v>
      </c>
      <c r="P156" s="50" t="s">
        <v>35</v>
      </c>
      <c r="Q156" s="50" t="s">
        <v>30</v>
      </c>
      <c r="S156" s="12">
        <f t="shared" si="11"/>
        <v>8</v>
      </c>
      <c r="T156" s="12">
        <f t="shared" si="11"/>
        <v>7</v>
      </c>
      <c r="U156" s="12">
        <f t="shared" si="11"/>
        <v>9</v>
      </c>
      <c r="V156" s="12">
        <f t="shared" si="10"/>
        <v>4</v>
      </c>
      <c r="W156" s="12">
        <f t="shared" si="10"/>
        <v>11</v>
      </c>
      <c r="X156" s="12">
        <f t="shared" si="10"/>
        <v>7</v>
      </c>
      <c r="Z156" s="26" t="str">
        <f t="shared" si="12"/>
        <v>Peaches</v>
      </c>
      <c r="AA156" s="26" t="str">
        <f t="shared" si="12"/>
        <v>Apples</v>
      </c>
      <c r="AB156" s="26" t="str">
        <f t="shared" si="12"/>
        <v>Watermelon</v>
      </c>
      <c r="AC156" s="26" t="str">
        <f t="shared" si="12"/>
        <v>Square</v>
      </c>
      <c r="AD156" s="26" t="str">
        <f t="shared" si="12"/>
        <v>Bananas</v>
      </c>
      <c r="AE156" s="26" t="str">
        <f t="shared" si="12"/>
        <v>Apples</v>
      </c>
      <c r="AG156" s="88">
        <v>1</v>
      </c>
      <c r="AH156" s="88">
        <v>1</v>
      </c>
      <c r="AI156" s="88">
        <v>1</v>
      </c>
      <c r="AJ156" s="88">
        <v>1</v>
      </c>
      <c r="AK156" s="88">
        <v>1</v>
      </c>
      <c r="AL156" s="88">
        <v>1</v>
      </c>
    </row>
    <row r="157" spans="11:38">
      <c r="K157" s="42">
        <v>153</v>
      </c>
      <c r="L157" s="50" t="s">
        <v>32</v>
      </c>
      <c r="M157" s="50" t="s">
        <v>30</v>
      </c>
      <c r="N157" s="50" t="s">
        <v>33</v>
      </c>
      <c r="O157" s="50" t="s">
        <v>27</v>
      </c>
      <c r="P157" s="50" t="s">
        <v>35</v>
      </c>
      <c r="Q157" s="50" t="s">
        <v>24</v>
      </c>
      <c r="S157" s="12">
        <f t="shared" si="11"/>
        <v>8</v>
      </c>
      <c r="T157" s="12">
        <f t="shared" si="11"/>
        <v>7</v>
      </c>
      <c r="U157" s="12">
        <f t="shared" si="11"/>
        <v>9</v>
      </c>
      <c r="V157" s="12">
        <f t="shared" si="10"/>
        <v>4</v>
      </c>
      <c r="W157" s="12">
        <f t="shared" si="10"/>
        <v>11</v>
      </c>
      <c r="X157" s="12">
        <f t="shared" si="10"/>
        <v>6</v>
      </c>
      <c r="Z157" s="26" t="str">
        <f t="shared" si="12"/>
        <v>Peaches</v>
      </c>
      <c r="AA157" s="26" t="str">
        <f t="shared" si="12"/>
        <v>Apples</v>
      </c>
      <c r="AB157" s="26" t="str">
        <f t="shared" si="12"/>
        <v>Watermelon</v>
      </c>
      <c r="AC157" s="26" t="str">
        <f t="shared" si="12"/>
        <v>Square</v>
      </c>
      <c r="AD157" s="26" t="str">
        <f t="shared" si="12"/>
        <v>Bananas</v>
      </c>
      <c r="AE157" s="26" t="str">
        <f t="shared" si="12"/>
        <v>Rectangle</v>
      </c>
      <c r="AG157" s="88">
        <v>1</v>
      </c>
      <c r="AH157" s="88">
        <v>1</v>
      </c>
      <c r="AI157" s="88">
        <v>1</v>
      </c>
      <c r="AJ157" s="88">
        <v>1</v>
      </c>
      <c r="AK157" s="88">
        <v>1</v>
      </c>
      <c r="AL157" s="88">
        <v>1</v>
      </c>
    </row>
    <row r="158" spans="11:38">
      <c r="K158" s="42">
        <v>154</v>
      </c>
      <c r="L158" s="50" t="s">
        <v>25</v>
      </c>
      <c r="M158" s="50" t="s">
        <v>25</v>
      </c>
      <c r="N158" s="50" t="s">
        <v>25</v>
      </c>
      <c r="O158" s="50" t="s">
        <v>25</v>
      </c>
      <c r="P158" s="50" t="s">
        <v>33</v>
      </c>
      <c r="Q158" s="50" t="s">
        <v>24</v>
      </c>
      <c r="S158" s="12">
        <f t="shared" si="11"/>
        <v>1</v>
      </c>
      <c r="T158" s="12">
        <f t="shared" si="11"/>
        <v>1</v>
      </c>
      <c r="U158" s="12">
        <f t="shared" si="11"/>
        <v>1</v>
      </c>
      <c r="V158" s="12">
        <f t="shared" si="10"/>
        <v>1</v>
      </c>
      <c r="W158" s="12">
        <f t="shared" si="10"/>
        <v>9</v>
      </c>
      <c r="X158" s="12">
        <f t="shared" si="10"/>
        <v>6</v>
      </c>
      <c r="Z158" s="26" t="str">
        <f t="shared" si="12"/>
        <v>Scatter</v>
      </c>
      <c r="AA158" s="26" t="str">
        <f t="shared" si="12"/>
        <v>Scatter</v>
      </c>
      <c r="AB158" s="26" t="str">
        <f t="shared" si="12"/>
        <v>Scatter</v>
      </c>
      <c r="AC158" s="26" t="str">
        <f t="shared" si="12"/>
        <v>Scatter</v>
      </c>
      <c r="AD158" s="26" t="str">
        <f t="shared" si="12"/>
        <v>Watermelon</v>
      </c>
      <c r="AE158" s="26" t="str">
        <f t="shared" si="12"/>
        <v>Rectangle</v>
      </c>
      <c r="AG158" s="88">
        <v>1</v>
      </c>
      <c r="AH158" s="88">
        <v>1</v>
      </c>
      <c r="AI158" s="88">
        <v>1</v>
      </c>
      <c r="AJ158" s="88">
        <v>1</v>
      </c>
      <c r="AK158" s="88">
        <v>1</v>
      </c>
      <c r="AL158" s="88">
        <v>1</v>
      </c>
    </row>
    <row r="159" spans="11:38">
      <c r="K159" s="42">
        <v>155</v>
      </c>
      <c r="L159" s="50" t="s">
        <v>35</v>
      </c>
      <c r="M159" s="50" t="s">
        <v>32</v>
      </c>
      <c r="N159" s="50" t="s">
        <v>35</v>
      </c>
      <c r="O159" s="50" t="s">
        <v>23</v>
      </c>
      <c r="P159" s="50" t="s">
        <v>33</v>
      </c>
      <c r="Q159" s="50" t="s">
        <v>27</v>
      </c>
      <c r="S159" s="12">
        <f t="shared" si="11"/>
        <v>11</v>
      </c>
      <c r="T159" s="12">
        <f t="shared" si="11"/>
        <v>8</v>
      </c>
      <c r="U159" s="12">
        <f t="shared" si="11"/>
        <v>11</v>
      </c>
      <c r="V159" s="12">
        <f t="shared" si="10"/>
        <v>5</v>
      </c>
      <c r="W159" s="12">
        <f t="shared" si="10"/>
        <v>9</v>
      </c>
      <c r="X159" s="12">
        <f t="shared" si="10"/>
        <v>4</v>
      </c>
      <c r="Z159" s="26" t="str">
        <f t="shared" si="12"/>
        <v>Bananas</v>
      </c>
      <c r="AA159" s="26" t="str">
        <f t="shared" si="12"/>
        <v>Peaches</v>
      </c>
      <c r="AB159" s="26" t="str">
        <f t="shared" si="12"/>
        <v>Bananas</v>
      </c>
      <c r="AC159" s="26" t="str">
        <f t="shared" si="12"/>
        <v>pentagon</v>
      </c>
      <c r="AD159" s="26" t="str">
        <f t="shared" si="12"/>
        <v>Watermelon</v>
      </c>
      <c r="AE159" s="26" t="str">
        <f t="shared" si="12"/>
        <v>Square</v>
      </c>
      <c r="AG159" s="88">
        <v>1</v>
      </c>
      <c r="AH159" s="88">
        <v>1</v>
      </c>
      <c r="AI159" s="88">
        <v>1</v>
      </c>
      <c r="AJ159" s="88">
        <v>1</v>
      </c>
      <c r="AK159" s="88">
        <v>1</v>
      </c>
      <c r="AL159" s="88">
        <v>1</v>
      </c>
    </row>
    <row r="160" spans="11:38">
      <c r="K160" s="42">
        <v>156</v>
      </c>
      <c r="L160" s="50" t="s">
        <v>35</v>
      </c>
      <c r="M160" s="50" t="s">
        <v>32</v>
      </c>
      <c r="N160" s="50" t="s">
        <v>35</v>
      </c>
      <c r="O160" s="50" t="s">
        <v>23</v>
      </c>
      <c r="P160" s="50" t="s">
        <v>24</v>
      </c>
      <c r="Q160" s="50" t="s">
        <v>27</v>
      </c>
      <c r="S160" s="12">
        <f t="shared" si="11"/>
        <v>11</v>
      </c>
      <c r="T160" s="12">
        <f t="shared" si="11"/>
        <v>8</v>
      </c>
      <c r="U160" s="12">
        <f t="shared" si="11"/>
        <v>11</v>
      </c>
      <c r="V160" s="12">
        <f t="shared" si="10"/>
        <v>5</v>
      </c>
      <c r="W160" s="12">
        <f t="shared" si="10"/>
        <v>6</v>
      </c>
      <c r="X160" s="12">
        <f t="shared" si="10"/>
        <v>4</v>
      </c>
      <c r="Z160" s="26" t="str">
        <f t="shared" si="12"/>
        <v>Bananas</v>
      </c>
      <c r="AA160" s="26" t="str">
        <f t="shared" si="12"/>
        <v>Peaches</v>
      </c>
      <c r="AB160" s="26" t="str">
        <f t="shared" si="12"/>
        <v>Bananas</v>
      </c>
      <c r="AC160" s="26" t="str">
        <f t="shared" si="12"/>
        <v>pentagon</v>
      </c>
      <c r="AD160" s="26" t="str">
        <f t="shared" si="12"/>
        <v>Rectangle</v>
      </c>
      <c r="AE160" s="26" t="str">
        <f t="shared" si="12"/>
        <v>Square</v>
      </c>
      <c r="AG160" s="88">
        <v>1</v>
      </c>
      <c r="AH160" s="88">
        <v>1</v>
      </c>
      <c r="AI160" s="88">
        <v>1</v>
      </c>
      <c r="AJ160" s="88">
        <v>1</v>
      </c>
      <c r="AK160" s="88">
        <v>1</v>
      </c>
      <c r="AL160" s="88">
        <v>1</v>
      </c>
    </row>
    <row r="161" spans="11:38">
      <c r="K161" s="42">
        <v>157</v>
      </c>
      <c r="L161" s="50" t="s">
        <v>27</v>
      </c>
      <c r="M161" s="50" t="s">
        <v>35</v>
      </c>
      <c r="N161" s="50" t="s">
        <v>26</v>
      </c>
      <c r="O161" s="50" t="s">
        <v>27</v>
      </c>
      <c r="P161" s="50" t="s">
        <v>24</v>
      </c>
      <c r="Q161" s="50" t="s">
        <v>26</v>
      </c>
      <c r="S161" s="12">
        <f t="shared" si="11"/>
        <v>4</v>
      </c>
      <c r="T161" s="12">
        <f t="shared" si="11"/>
        <v>11</v>
      </c>
      <c r="U161" s="12">
        <f t="shared" si="11"/>
        <v>3</v>
      </c>
      <c r="V161" s="12">
        <f t="shared" si="10"/>
        <v>4</v>
      </c>
      <c r="W161" s="12">
        <f t="shared" si="10"/>
        <v>6</v>
      </c>
      <c r="X161" s="12">
        <f t="shared" si="10"/>
        <v>3</v>
      </c>
      <c r="Z161" s="26" t="str">
        <f t="shared" si="12"/>
        <v>Square</v>
      </c>
      <c r="AA161" s="26" t="str">
        <f t="shared" si="12"/>
        <v>Bananas</v>
      </c>
      <c r="AB161" s="26" t="str">
        <f t="shared" si="12"/>
        <v>Heart</v>
      </c>
      <c r="AC161" s="26" t="str">
        <f t="shared" si="12"/>
        <v>Square</v>
      </c>
      <c r="AD161" s="26" t="str">
        <f t="shared" si="12"/>
        <v>Rectangle</v>
      </c>
      <c r="AE161" s="26" t="str">
        <f t="shared" si="12"/>
        <v>Heart</v>
      </c>
      <c r="AG161" s="88">
        <v>1</v>
      </c>
      <c r="AH161" s="88">
        <v>1</v>
      </c>
      <c r="AI161" s="88">
        <v>1</v>
      </c>
      <c r="AJ161" s="88">
        <v>1</v>
      </c>
      <c r="AK161" s="88">
        <v>1</v>
      </c>
      <c r="AL161" s="88">
        <v>1</v>
      </c>
    </row>
    <row r="162" spans="11:38">
      <c r="K162" s="42">
        <v>158</v>
      </c>
      <c r="L162" s="50" t="s">
        <v>27</v>
      </c>
      <c r="M162" s="50" t="s">
        <v>35</v>
      </c>
      <c r="N162" s="50" t="s">
        <v>26</v>
      </c>
      <c r="O162" s="50" t="s">
        <v>27</v>
      </c>
      <c r="P162" s="50" t="s">
        <v>33</v>
      </c>
      <c r="Q162" s="50" t="s">
        <v>26</v>
      </c>
      <c r="S162" s="12">
        <f t="shared" si="11"/>
        <v>4</v>
      </c>
      <c r="T162" s="12">
        <f t="shared" si="11"/>
        <v>11</v>
      </c>
      <c r="U162" s="12">
        <f t="shared" si="11"/>
        <v>3</v>
      </c>
      <c r="V162" s="12">
        <f t="shared" si="10"/>
        <v>4</v>
      </c>
      <c r="W162" s="12">
        <f t="shared" si="10"/>
        <v>9</v>
      </c>
      <c r="X162" s="12">
        <f t="shared" si="10"/>
        <v>3</v>
      </c>
      <c r="Z162" s="26" t="str">
        <f t="shared" si="12"/>
        <v>Square</v>
      </c>
      <c r="AA162" s="26" t="str">
        <f t="shared" si="12"/>
        <v>Bananas</v>
      </c>
      <c r="AB162" s="26" t="str">
        <f t="shared" si="12"/>
        <v>Heart</v>
      </c>
      <c r="AC162" s="26" t="str">
        <f t="shared" si="12"/>
        <v>Square</v>
      </c>
      <c r="AD162" s="26" t="str">
        <f t="shared" si="12"/>
        <v>Watermelon</v>
      </c>
      <c r="AE162" s="26" t="str">
        <f t="shared" si="12"/>
        <v>Heart</v>
      </c>
      <c r="AG162" s="88">
        <v>1</v>
      </c>
      <c r="AH162" s="88">
        <v>1</v>
      </c>
      <c r="AI162" s="88">
        <v>1</v>
      </c>
      <c r="AJ162" s="88">
        <v>1</v>
      </c>
      <c r="AK162" s="88">
        <v>1</v>
      </c>
      <c r="AL162" s="88">
        <v>1</v>
      </c>
    </row>
    <row r="163" spans="11:38">
      <c r="K163" s="42">
        <v>159</v>
      </c>
      <c r="L163" s="50" t="s">
        <v>25</v>
      </c>
      <c r="M163" s="50" t="s">
        <v>25</v>
      </c>
      <c r="N163" s="50" t="s">
        <v>25</v>
      </c>
      <c r="O163" s="50" t="s">
        <v>25</v>
      </c>
      <c r="P163" s="50" t="s">
        <v>33</v>
      </c>
      <c r="Q163" s="50" t="s">
        <v>32</v>
      </c>
      <c r="S163" s="12">
        <f t="shared" si="11"/>
        <v>1</v>
      </c>
      <c r="T163" s="12">
        <f t="shared" si="11"/>
        <v>1</v>
      </c>
      <c r="U163" s="12">
        <f t="shared" si="11"/>
        <v>1</v>
      </c>
      <c r="V163" s="12">
        <f t="shared" si="10"/>
        <v>1</v>
      </c>
      <c r="W163" s="12">
        <f t="shared" si="10"/>
        <v>9</v>
      </c>
      <c r="X163" s="12">
        <f t="shared" si="10"/>
        <v>8</v>
      </c>
      <c r="Z163" s="26" t="str">
        <f t="shared" si="12"/>
        <v>Scatter</v>
      </c>
      <c r="AA163" s="26" t="str">
        <f t="shared" si="12"/>
        <v>Scatter</v>
      </c>
      <c r="AB163" s="26" t="str">
        <f t="shared" si="12"/>
        <v>Scatter</v>
      </c>
      <c r="AC163" s="26" t="str">
        <f t="shared" si="12"/>
        <v>Scatter</v>
      </c>
      <c r="AD163" s="26" t="str">
        <f t="shared" si="12"/>
        <v>Watermelon</v>
      </c>
      <c r="AE163" s="26" t="str">
        <f t="shared" si="12"/>
        <v>Peaches</v>
      </c>
      <c r="AG163" s="88">
        <v>1</v>
      </c>
      <c r="AH163" s="88">
        <v>1</v>
      </c>
      <c r="AI163" s="88">
        <v>1</v>
      </c>
      <c r="AJ163" s="88">
        <v>1</v>
      </c>
      <c r="AK163" s="88">
        <v>1</v>
      </c>
      <c r="AL163" s="88">
        <v>1</v>
      </c>
    </row>
    <row r="164" spans="11:38">
      <c r="K164" s="42">
        <v>160</v>
      </c>
      <c r="L164" s="50" t="s">
        <v>33</v>
      </c>
      <c r="M164" s="50" t="s">
        <v>33</v>
      </c>
      <c r="N164" s="50" t="s">
        <v>32</v>
      </c>
      <c r="O164" s="50" t="s">
        <v>30</v>
      </c>
      <c r="P164" s="50" t="s">
        <v>35</v>
      </c>
      <c r="Q164" s="50" t="s">
        <v>32</v>
      </c>
      <c r="S164" s="12">
        <f t="shared" si="11"/>
        <v>9</v>
      </c>
      <c r="T164" s="12">
        <f t="shared" si="11"/>
        <v>9</v>
      </c>
      <c r="U164" s="12">
        <f t="shared" si="11"/>
        <v>8</v>
      </c>
      <c r="V164" s="12">
        <f t="shared" si="10"/>
        <v>7</v>
      </c>
      <c r="W164" s="12">
        <f t="shared" si="10"/>
        <v>11</v>
      </c>
      <c r="X164" s="12">
        <f t="shared" si="10"/>
        <v>8</v>
      </c>
      <c r="Z164" s="26" t="str">
        <f t="shared" ref="Z164:AE195" si="13">VLOOKUP(L164,$A$4:$I$15,2,FALSE)</f>
        <v>Watermelon</v>
      </c>
      <c r="AA164" s="26" t="str">
        <f t="shared" si="13"/>
        <v>Watermelon</v>
      </c>
      <c r="AB164" s="26" t="str">
        <f t="shared" si="13"/>
        <v>Peaches</v>
      </c>
      <c r="AC164" s="26" t="str">
        <f t="shared" si="13"/>
        <v>Apples</v>
      </c>
      <c r="AD164" s="26" t="str">
        <f t="shared" si="13"/>
        <v>Bananas</v>
      </c>
      <c r="AE164" s="26" t="str">
        <f t="shared" si="13"/>
        <v>Peaches</v>
      </c>
      <c r="AG164" s="88">
        <v>1</v>
      </c>
      <c r="AH164" s="88">
        <v>1</v>
      </c>
      <c r="AI164" s="88">
        <v>1</v>
      </c>
      <c r="AJ164" s="88">
        <v>1</v>
      </c>
      <c r="AK164" s="88">
        <v>1</v>
      </c>
      <c r="AL164" s="88">
        <v>1</v>
      </c>
    </row>
    <row r="165" spans="11:38">
      <c r="K165" s="42">
        <v>161</v>
      </c>
      <c r="L165" s="50" t="s">
        <v>33</v>
      </c>
      <c r="M165" s="50" t="s">
        <v>33</v>
      </c>
      <c r="N165" s="50" t="s">
        <v>32</v>
      </c>
      <c r="O165" s="50" t="s">
        <v>30</v>
      </c>
      <c r="P165" s="50" t="s">
        <v>35</v>
      </c>
      <c r="Q165" s="50" t="s">
        <v>34</v>
      </c>
      <c r="S165" s="12">
        <f t="shared" si="11"/>
        <v>9</v>
      </c>
      <c r="T165" s="12">
        <f t="shared" si="11"/>
        <v>9</v>
      </c>
      <c r="U165" s="12">
        <f t="shared" si="11"/>
        <v>8</v>
      </c>
      <c r="V165" s="12">
        <f t="shared" si="10"/>
        <v>7</v>
      </c>
      <c r="W165" s="12">
        <f t="shared" si="10"/>
        <v>11</v>
      </c>
      <c r="X165" s="12">
        <f t="shared" si="10"/>
        <v>10</v>
      </c>
      <c r="Z165" s="26" t="str">
        <f t="shared" si="13"/>
        <v>Watermelon</v>
      </c>
      <c r="AA165" s="26" t="str">
        <f t="shared" si="13"/>
        <v>Watermelon</v>
      </c>
      <c r="AB165" s="26" t="str">
        <f t="shared" si="13"/>
        <v>Peaches</v>
      </c>
      <c r="AC165" s="26" t="str">
        <f t="shared" si="13"/>
        <v>Apples</v>
      </c>
      <c r="AD165" s="26" t="str">
        <f t="shared" si="13"/>
        <v>Bananas</v>
      </c>
      <c r="AE165" s="26" t="str">
        <f t="shared" si="13"/>
        <v>Grapes</v>
      </c>
      <c r="AG165" s="88">
        <v>1</v>
      </c>
      <c r="AH165" s="88">
        <v>1</v>
      </c>
      <c r="AI165" s="88">
        <v>1</v>
      </c>
      <c r="AJ165" s="88">
        <v>1</v>
      </c>
      <c r="AK165" s="88">
        <v>1</v>
      </c>
      <c r="AL165" s="88">
        <v>1</v>
      </c>
    </row>
    <row r="166" spans="11:38">
      <c r="K166" s="42">
        <v>162</v>
      </c>
      <c r="L166" s="50" t="s">
        <v>32</v>
      </c>
      <c r="M166" s="50" t="s">
        <v>30</v>
      </c>
      <c r="N166" s="50" t="s">
        <v>30</v>
      </c>
      <c r="O166" s="50" t="s">
        <v>33</v>
      </c>
      <c r="P166" s="50" t="s">
        <v>23</v>
      </c>
      <c r="Q166" s="50" t="s">
        <v>34</v>
      </c>
      <c r="S166" s="12">
        <f t="shared" si="11"/>
        <v>8</v>
      </c>
      <c r="T166" s="12">
        <f t="shared" si="11"/>
        <v>7</v>
      </c>
      <c r="U166" s="12">
        <f t="shared" si="11"/>
        <v>7</v>
      </c>
      <c r="V166" s="12">
        <f t="shared" si="11"/>
        <v>9</v>
      </c>
      <c r="W166" s="12">
        <f t="shared" si="11"/>
        <v>5</v>
      </c>
      <c r="X166" s="12">
        <f t="shared" si="11"/>
        <v>10</v>
      </c>
      <c r="Z166" s="26" t="str">
        <f t="shared" si="13"/>
        <v>Peaches</v>
      </c>
      <c r="AA166" s="26" t="str">
        <f t="shared" si="13"/>
        <v>Apples</v>
      </c>
      <c r="AB166" s="26" t="str">
        <f t="shared" si="13"/>
        <v>Apples</v>
      </c>
      <c r="AC166" s="26" t="str">
        <f t="shared" si="13"/>
        <v>Watermelon</v>
      </c>
      <c r="AD166" s="26" t="str">
        <f t="shared" si="13"/>
        <v>pentagon</v>
      </c>
      <c r="AE166" s="26" t="str">
        <f t="shared" si="13"/>
        <v>Grapes</v>
      </c>
      <c r="AG166" s="88">
        <v>1</v>
      </c>
      <c r="AH166" s="88">
        <v>1</v>
      </c>
      <c r="AI166" s="88">
        <v>1</v>
      </c>
      <c r="AJ166" s="88">
        <v>1</v>
      </c>
      <c r="AK166" s="88">
        <v>1</v>
      </c>
      <c r="AL166" s="88">
        <v>1</v>
      </c>
    </row>
    <row r="167" spans="11:38">
      <c r="K167" s="42">
        <v>163</v>
      </c>
      <c r="L167" s="50" t="s">
        <v>32</v>
      </c>
      <c r="M167" s="50" t="s">
        <v>30</v>
      </c>
      <c r="N167" s="50" t="s">
        <v>30</v>
      </c>
      <c r="O167" s="50" t="s">
        <v>33</v>
      </c>
      <c r="P167" s="50" t="s">
        <v>23</v>
      </c>
      <c r="Q167" s="50" t="s">
        <v>34</v>
      </c>
      <c r="S167" s="12">
        <f t="shared" ref="S167:X203" si="14">VLOOKUP(L167,$A$4:$I$15,9,FALSE)</f>
        <v>8</v>
      </c>
      <c r="T167" s="12">
        <f t="shared" si="14"/>
        <v>7</v>
      </c>
      <c r="U167" s="12">
        <f t="shared" si="14"/>
        <v>7</v>
      </c>
      <c r="V167" s="12">
        <f t="shared" si="14"/>
        <v>9</v>
      </c>
      <c r="W167" s="12">
        <f t="shared" si="14"/>
        <v>5</v>
      </c>
      <c r="X167" s="12">
        <f t="shared" si="14"/>
        <v>10</v>
      </c>
      <c r="Z167" s="26" t="str">
        <f t="shared" si="13"/>
        <v>Peaches</v>
      </c>
      <c r="AA167" s="26" t="str">
        <f t="shared" si="13"/>
        <v>Apples</v>
      </c>
      <c r="AB167" s="26" t="str">
        <f t="shared" si="13"/>
        <v>Apples</v>
      </c>
      <c r="AC167" s="26" t="str">
        <f t="shared" si="13"/>
        <v>Watermelon</v>
      </c>
      <c r="AD167" s="26" t="str">
        <f t="shared" si="13"/>
        <v>pentagon</v>
      </c>
      <c r="AE167" s="26" t="str">
        <f t="shared" si="13"/>
        <v>Grapes</v>
      </c>
      <c r="AG167" s="88">
        <v>1</v>
      </c>
      <c r="AH167" s="88">
        <v>1</v>
      </c>
      <c r="AI167" s="88">
        <v>1</v>
      </c>
      <c r="AJ167" s="88">
        <v>1</v>
      </c>
      <c r="AK167" s="88">
        <v>1</v>
      </c>
      <c r="AL167" s="88">
        <v>1</v>
      </c>
    </row>
    <row r="168" spans="11:38">
      <c r="K168" s="42">
        <v>164</v>
      </c>
      <c r="L168" s="50" t="s">
        <v>25</v>
      </c>
      <c r="M168" s="50" t="s">
        <v>25</v>
      </c>
      <c r="N168" s="50" t="s">
        <v>25</v>
      </c>
      <c r="O168" s="50" t="s">
        <v>25</v>
      </c>
      <c r="P168" s="50" t="s">
        <v>24</v>
      </c>
      <c r="Q168" s="50" t="s">
        <v>30</v>
      </c>
      <c r="S168" s="12">
        <f t="shared" si="14"/>
        <v>1</v>
      </c>
      <c r="T168" s="12">
        <f t="shared" si="14"/>
        <v>1</v>
      </c>
      <c r="U168" s="12">
        <f t="shared" si="14"/>
        <v>1</v>
      </c>
      <c r="V168" s="12">
        <f t="shared" si="14"/>
        <v>1</v>
      </c>
      <c r="W168" s="12">
        <f t="shared" si="14"/>
        <v>6</v>
      </c>
      <c r="X168" s="12">
        <f t="shared" si="14"/>
        <v>7</v>
      </c>
      <c r="Z168" s="26" t="str">
        <f t="shared" si="13"/>
        <v>Scatter</v>
      </c>
      <c r="AA168" s="26" t="str">
        <f t="shared" si="13"/>
        <v>Scatter</v>
      </c>
      <c r="AB168" s="26" t="str">
        <f t="shared" si="13"/>
        <v>Scatter</v>
      </c>
      <c r="AC168" s="26" t="str">
        <f t="shared" si="13"/>
        <v>Scatter</v>
      </c>
      <c r="AD168" s="26" t="str">
        <f t="shared" si="13"/>
        <v>Rectangle</v>
      </c>
      <c r="AE168" s="26" t="str">
        <f t="shared" si="13"/>
        <v>Apples</v>
      </c>
      <c r="AG168" s="88">
        <v>1</v>
      </c>
      <c r="AH168" s="88">
        <v>1</v>
      </c>
      <c r="AI168" s="88">
        <v>1</v>
      </c>
      <c r="AJ168" s="88">
        <v>1</v>
      </c>
      <c r="AK168" s="88">
        <v>1</v>
      </c>
      <c r="AL168" s="88">
        <v>1</v>
      </c>
    </row>
    <row r="169" spans="11:38">
      <c r="K169" s="42">
        <v>165</v>
      </c>
      <c r="L169" s="50" t="s">
        <v>35</v>
      </c>
      <c r="M169" s="50" t="s">
        <v>35</v>
      </c>
      <c r="N169" s="50" t="s">
        <v>26</v>
      </c>
      <c r="O169" s="50" t="s">
        <v>35</v>
      </c>
      <c r="P169" s="50" t="s">
        <v>24</v>
      </c>
      <c r="Q169" s="50" t="s">
        <v>30</v>
      </c>
      <c r="S169" s="12">
        <f t="shared" si="14"/>
        <v>11</v>
      </c>
      <c r="T169" s="12">
        <f t="shared" si="14"/>
        <v>11</v>
      </c>
      <c r="U169" s="12">
        <f t="shared" si="14"/>
        <v>3</v>
      </c>
      <c r="V169" s="12">
        <f t="shared" si="14"/>
        <v>11</v>
      </c>
      <c r="W169" s="12">
        <f t="shared" si="14"/>
        <v>6</v>
      </c>
      <c r="X169" s="12">
        <f t="shared" si="14"/>
        <v>7</v>
      </c>
      <c r="Z169" s="26" t="str">
        <f t="shared" si="13"/>
        <v>Bananas</v>
      </c>
      <c r="AA169" s="26" t="str">
        <f t="shared" si="13"/>
        <v>Bananas</v>
      </c>
      <c r="AB169" s="26" t="str">
        <f t="shared" si="13"/>
        <v>Heart</v>
      </c>
      <c r="AC169" s="26" t="str">
        <f t="shared" si="13"/>
        <v>Bananas</v>
      </c>
      <c r="AD169" s="26" t="str">
        <f t="shared" si="13"/>
        <v>Rectangle</v>
      </c>
      <c r="AE169" s="26" t="str">
        <f t="shared" si="13"/>
        <v>Apples</v>
      </c>
      <c r="AG169" s="88">
        <v>1</v>
      </c>
      <c r="AH169" s="88">
        <v>1</v>
      </c>
      <c r="AI169" s="88">
        <v>1</v>
      </c>
      <c r="AJ169" s="88">
        <v>1</v>
      </c>
      <c r="AK169" s="88">
        <v>1</v>
      </c>
      <c r="AL169" s="88">
        <v>1</v>
      </c>
    </row>
    <row r="170" spans="11:38">
      <c r="K170" s="42">
        <v>166</v>
      </c>
      <c r="L170" s="50" t="s">
        <v>35</v>
      </c>
      <c r="M170" s="50" t="s">
        <v>35</v>
      </c>
      <c r="N170" s="50" t="s">
        <v>26</v>
      </c>
      <c r="O170" s="50" t="s">
        <v>35</v>
      </c>
      <c r="P170" s="50" t="s">
        <v>30</v>
      </c>
      <c r="Q170" s="50" t="s">
        <v>35</v>
      </c>
      <c r="S170" s="12">
        <f t="shared" si="14"/>
        <v>11</v>
      </c>
      <c r="T170" s="12">
        <f t="shared" si="14"/>
        <v>11</v>
      </c>
      <c r="U170" s="12">
        <f t="shared" si="14"/>
        <v>3</v>
      </c>
      <c r="V170" s="12">
        <f t="shared" si="14"/>
        <v>11</v>
      </c>
      <c r="W170" s="12">
        <f t="shared" si="14"/>
        <v>7</v>
      </c>
      <c r="X170" s="12">
        <f t="shared" si="14"/>
        <v>11</v>
      </c>
      <c r="Z170" s="26" t="str">
        <f t="shared" si="13"/>
        <v>Bananas</v>
      </c>
      <c r="AA170" s="26" t="str">
        <f t="shared" si="13"/>
        <v>Bananas</v>
      </c>
      <c r="AB170" s="26" t="str">
        <f t="shared" si="13"/>
        <v>Heart</v>
      </c>
      <c r="AC170" s="26" t="str">
        <f t="shared" si="13"/>
        <v>Bananas</v>
      </c>
      <c r="AD170" s="26" t="str">
        <f t="shared" si="13"/>
        <v>Apples</v>
      </c>
      <c r="AE170" s="26" t="str">
        <f t="shared" si="13"/>
        <v>Bananas</v>
      </c>
      <c r="AG170" s="88">
        <v>1</v>
      </c>
      <c r="AH170" s="88">
        <v>1</v>
      </c>
      <c r="AI170" s="88">
        <v>1</v>
      </c>
      <c r="AJ170" s="88">
        <v>1</v>
      </c>
      <c r="AK170" s="88">
        <v>1</v>
      </c>
      <c r="AL170" s="88">
        <v>1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34</v>
      </c>
      <c r="P171" s="50" t="s">
        <v>30</v>
      </c>
      <c r="Q171" s="50" t="s">
        <v>35</v>
      </c>
      <c r="S171" s="12">
        <f t="shared" si="14"/>
        <v>5</v>
      </c>
      <c r="T171" s="12">
        <f t="shared" si="14"/>
        <v>8</v>
      </c>
      <c r="U171" s="12">
        <f t="shared" si="14"/>
        <v>6</v>
      </c>
      <c r="V171" s="12">
        <f t="shared" si="14"/>
        <v>10</v>
      </c>
      <c r="W171" s="12">
        <f t="shared" si="14"/>
        <v>7</v>
      </c>
      <c r="X171" s="12">
        <f t="shared" si="14"/>
        <v>11</v>
      </c>
      <c r="Z171" s="26" t="str">
        <f t="shared" si="13"/>
        <v>pentagon</v>
      </c>
      <c r="AA171" s="26" t="str">
        <f t="shared" si="13"/>
        <v>Peaches</v>
      </c>
      <c r="AB171" s="26" t="str">
        <f t="shared" si="13"/>
        <v>Rectangle</v>
      </c>
      <c r="AC171" s="26" t="str">
        <f t="shared" si="13"/>
        <v>Grapes</v>
      </c>
      <c r="AD171" s="26" t="str">
        <f t="shared" si="13"/>
        <v>Apples</v>
      </c>
      <c r="AE171" s="26" t="str">
        <f t="shared" si="13"/>
        <v>Bananas</v>
      </c>
      <c r="AG171" s="88">
        <v>1</v>
      </c>
      <c r="AH171" s="88">
        <v>1</v>
      </c>
      <c r="AI171" s="88">
        <v>1</v>
      </c>
      <c r="AJ171" s="88">
        <v>1</v>
      </c>
      <c r="AK171" s="88">
        <v>1</v>
      </c>
      <c r="AL171" s="88">
        <v>1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24</v>
      </c>
      <c r="O172" s="50" t="s">
        <v>34</v>
      </c>
      <c r="P172" s="50" t="s">
        <v>27</v>
      </c>
      <c r="Q172" s="50" t="s">
        <v>34</v>
      </c>
      <c r="S172" s="12">
        <f t="shared" si="14"/>
        <v>5</v>
      </c>
      <c r="T172" s="12">
        <f t="shared" si="14"/>
        <v>8</v>
      </c>
      <c r="U172" s="12">
        <f t="shared" si="14"/>
        <v>6</v>
      </c>
      <c r="V172" s="12">
        <f t="shared" si="14"/>
        <v>10</v>
      </c>
      <c r="W172" s="12">
        <f t="shared" si="14"/>
        <v>4</v>
      </c>
      <c r="X172" s="12">
        <f t="shared" si="14"/>
        <v>10</v>
      </c>
      <c r="Z172" s="26" t="str">
        <f t="shared" si="13"/>
        <v>pentagon</v>
      </c>
      <c r="AA172" s="26" t="str">
        <f t="shared" si="13"/>
        <v>Peaches</v>
      </c>
      <c r="AB172" s="26" t="str">
        <f t="shared" si="13"/>
        <v>Rectangle</v>
      </c>
      <c r="AC172" s="26" t="str">
        <f t="shared" si="13"/>
        <v>Grapes</v>
      </c>
      <c r="AD172" s="26" t="str">
        <f t="shared" si="13"/>
        <v>Square</v>
      </c>
      <c r="AE172" s="26" t="str">
        <f t="shared" si="13"/>
        <v>Grapes</v>
      </c>
      <c r="AG172" s="88">
        <v>1</v>
      </c>
      <c r="AH172" s="88">
        <v>1</v>
      </c>
      <c r="AI172" s="88">
        <v>1</v>
      </c>
      <c r="AJ172" s="88">
        <v>1</v>
      </c>
      <c r="AK172" s="88">
        <v>1</v>
      </c>
      <c r="AL172" s="88">
        <v>1</v>
      </c>
    </row>
    <row r="173" spans="11:38">
      <c r="K173" s="42">
        <v>169</v>
      </c>
      <c r="L173" s="50" t="s">
        <v>25</v>
      </c>
      <c r="M173" s="50" t="s">
        <v>25</v>
      </c>
      <c r="N173" s="50" t="s">
        <v>25</v>
      </c>
      <c r="O173" s="50" t="s">
        <v>25</v>
      </c>
      <c r="P173" s="50" t="s">
        <v>27</v>
      </c>
      <c r="Q173" s="50" t="s">
        <v>34</v>
      </c>
      <c r="S173" s="12">
        <f t="shared" si="14"/>
        <v>1</v>
      </c>
      <c r="T173" s="12">
        <f t="shared" si="14"/>
        <v>1</v>
      </c>
      <c r="U173" s="12">
        <f t="shared" si="14"/>
        <v>1</v>
      </c>
      <c r="V173" s="12">
        <f t="shared" si="14"/>
        <v>1</v>
      </c>
      <c r="W173" s="12">
        <f t="shared" si="14"/>
        <v>4</v>
      </c>
      <c r="X173" s="12">
        <f t="shared" si="14"/>
        <v>10</v>
      </c>
      <c r="Z173" s="26" t="str">
        <f t="shared" si="13"/>
        <v>Scatter</v>
      </c>
      <c r="AA173" s="26" t="str">
        <f t="shared" si="13"/>
        <v>Scatter</v>
      </c>
      <c r="AB173" s="26" t="str">
        <f t="shared" si="13"/>
        <v>Scatter</v>
      </c>
      <c r="AC173" s="26" t="str">
        <f t="shared" si="13"/>
        <v>Scatter</v>
      </c>
      <c r="AD173" s="26" t="str">
        <f t="shared" si="13"/>
        <v>Square</v>
      </c>
      <c r="AE173" s="26" t="str">
        <f t="shared" si="13"/>
        <v>Grapes</v>
      </c>
      <c r="AG173" s="88">
        <v>1</v>
      </c>
      <c r="AH173" s="88">
        <v>1</v>
      </c>
      <c r="AI173" s="88">
        <v>1</v>
      </c>
      <c r="AJ173" s="88">
        <v>1</v>
      </c>
      <c r="AK173" s="88">
        <v>1</v>
      </c>
      <c r="AL173" s="88">
        <v>1</v>
      </c>
    </row>
    <row r="174" spans="11:38">
      <c r="K174" s="42">
        <v>170</v>
      </c>
      <c r="L174" s="50" t="s">
        <v>30</v>
      </c>
      <c r="M174" s="50" t="s">
        <v>35</v>
      </c>
      <c r="N174" s="50" t="s">
        <v>35</v>
      </c>
      <c r="O174" s="50" t="s">
        <v>32</v>
      </c>
      <c r="P174" s="50" t="s">
        <v>32</v>
      </c>
      <c r="Q174" s="50" t="s">
        <v>32</v>
      </c>
      <c r="S174" s="12">
        <f t="shared" si="14"/>
        <v>7</v>
      </c>
      <c r="T174" s="12">
        <f t="shared" si="14"/>
        <v>11</v>
      </c>
      <c r="U174" s="12">
        <f t="shared" si="14"/>
        <v>11</v>
      </c>
      <c r="V174" s="12">
        <f t="shared" si="14"/>
        <v>8</v>
      </c>
      <c r="W174" s="12">
        <f t="shared" si="14"/>
        <v>8</v>
      </c>
      <c r="X174" s="12">
        <f t="shared" si="14"/>
        <v>8</v>
      </c>
      <c r="Z174" s="26" t="str">
        <f t="shared" si="13"/>
        <v>Apples</v>
      </c>
      <c r="AA174" s="26" t="str">
        <f t="shared" si="13"/>
        <v>Bananas</v>
      </c>
      <c r="AB174" s="26" t="str">
        <f t="shared" si="13"/>
        <v>Bananas</v>
      </c>
      <c r="AC174" s="26" t="str">
        <f t="shared" si="13"/>
        <v>Peaches</v>
      </c>
      <c r="AD174" s="26" t="str">
        <f t="shared" si="13"/>
        <v>Peaches</v>
      </c>
      <c r="AE174" s="26" t="str">
        <f t="shared" si="13"/>
        <v>Peaches</v>
      </c>
      <c r="AG174" s="88">
        <v>1</v>
      </c>
      <c r="AH174" s="88">
        <v>1</v>
      </c>
      <c r="AI174" s="88">
        <v>1</v>
      </c>
      <c r="AJ174" s="88">
        <v>1</v>
      </c>
      <c r="AK174" s="88">
        <v>1</v>
      </c>
      <c r="AL174" s="88">
        <v>1</v>
      </c>
    </row>
    <row r="175" spans="11:38">
      <c r="K175" s="42">
        <v>171</v>
      </c>
      <c r="L175" s="50" t="s">
        <v>30</v>
      </c>
      <c r="M175" s="50" t="s">
        <v>35</v>
      </c>
      <c r="N175" s="50" t="s">
        <v>35</v>
      </c>
      <c r="O175" s="50" t="s">
        <v>32</v>
      </c>
      <c r="P175" s="50" t="s">
        <v>32</v>
      </c>
      <c r="Q175" s="50" t="s">
        <v>32</v>
      </c>
      <c r="S175" s="12">
        <f t="shared" si="14"/>
        <v>7</v>
      </c>
      <c r="T175" s="12">
        <f t="shared" si="14"/>
        <v>11</v>
      </c>
      <c r="U175" s="12">
        <f t="shared" si="14"/>
        <v>11</v>
      </c>
      <c r="V175" s="12">
        <f t="shared" si="14"/>
        <v>8</v>
      </c>
      <c r="W175" s="12">
        <f t="shared" si="14"/>
        <v>8</v>
      </c>
      <c r="X175" s="12">
        <f t="shared" si="14"/>
        <v>8</v>
      </c>
      <c r="Z175" s="26" t="str">
        <f t="shared" si="13"/>
        <v>Apples</v>
      </c>
      <c r="AA175" s="26" t="str">
        <f t="shared" si="13"/>
        <v>Bananas</v>
      </c>
      <c r="AB175" s="26" t="str">
        <f t="shared" si="13"/>
        <v>Bananas</v>
      </c>
      <c r="AC175" s="26" t="str">
        <f t="shared" si="13"/>
        <v>Peaches</v>
      </c>
      <c r="AD175" s="26" t="str">
        <f t="shared" si="13"/>
        <v>Peaches</v>
      </c>
      <c r="AE175" s="26" t="str">
        <f t="shared" si="13"/>
        <v>Peaches</v>
      </c>
      <c r="AG175" s="88">
        <v>1</v>
      </c>
      <c r="AH175" s="88">
        <v>1</v>
      </c>
      <c r="AI175" s="88">
        <v>1</v>
      </c>
      <c r="AJ175" s="88">
        <v>1</v>
      </c>
      <c r="AK175" s="88">
        <v>1</v>
      </c>
      <c r="AL175" s="88">
        <v>1</v>
      </c>
    </row>
    <row r="176" spans="11:38">
      <c r="K176" s="42">
        <v>172</v>
      </c>
      <c r="L176" s="50" t="s">
        <v>35</v>
      </c>
      <c r="M176" s="50" t="s">
        <v>33</v>
      </c>
      <c r="N176" s="50" t="s">
        <v>32</v>
      </c>
      <c r="O176" s="50" t="s">
        <v>24</v>
      </c>
      <c r="P176" s="50" t="s">
        <v>34</v>
      </c>
      <c r="Q176" s="50" t="s">
        <v>34</v>
      </c>
      <c r="S176" s="12">
        <f t="shared" si="14"/>
        <v>11</v>
      </c>
      <c r="T176" s="12">
        <f t="shared" si="14"/>
        <v>9</v>
      </c>
      <c r="U176" s="12">
        <f t="shared" si="14"/>
        <v>8</v>
      </c>
      <c r="V176" s="12">
        <f t="shared" si="14"/>
        <v>6</v>
      </c>
      <c r="W176" s="12">
        <f t="shared" si="14"/>
        <v>10</v>
      </c>
      <c r="X176" s="12">
        <f t="shared" si="14"/>
        <v>10</v>
      </c>
      <c r="Z176" s="26" t="str">
        <f t="shared" si="13"/>
        <v>Bananas</v>
      </c>
      <c r="AA176" s="26" t="str">
        <f t="shared" si="13"/>
        <v>Watermelon</v>
      </c>
      <c r="AB176" s="26" t="str">
        <f t="shared" si="13"/>
        <v>Peaches</v>
      </c>
      <c r="AC176" s="26" t="str">
        <f t="shared" si="13"/>
        <v>Rectangle</v>
      </c>
      <c r="AD176" s="26" t="str">
        <f t="shared" si="13"/>
        <v>Grapes</v>
      </c>
      <c r="AE176" s="26" t="str">
        <f t="shared" si="13"/>
        <v>Grapes</v>
      </c>
      <c r="AG176" s="88">
        <v>1</v>
      </c>
      <c r="AH176" s="88">
        <v>1</v>
      </c>
      <c r="AI176" s="88">
        <v>1</v>
      </c>
      <c r="AJ176" s="88">
        <v>1</v>
      </c>
      <c r="AK176" s="88">
        <v>1</v>
      </c>
      <c r="AL176" s="88">
        <v>1</v>
      </c>
    </row>
    <row r="177" spans="11:38">
      <c r="K177" s="42">
        <v>173</v>
      </c>
      <c r="L177" s="50" t="s">
        <v>35</v>
      </c>
      <c r="M177" s="50" t="s">
        <v>33</v>
      </c>
      <c r="N177" s="50" t="s">
        <v>32</v>
      </c>
      <c r="O177" s="50" t="s">
        <v>24</v>
      </c>
      <c r="P177" s="50" t="s">
        <v>34</v>
      </c>
      <c r="Q177" s="50" t="s">
        <v>34</v>
      </c>
      <c r="S177" s="12">
        <f t="shared" si="14"/>
        <v>11</v>
      </c>
      <c r="T177" s="12">
        <f t="shared" si="14"/>
        <v>9</v>
      </c>
      <c r="U177" s="12">
        <f t="shared" si="14"/>
        <v>8</v>
      </c>
      <c r="V177" s="12">
        <f t="shared" si="14"/>
        <v>6</v>
      </c>
      <c r="W177" s="12">
        <f t="shared" si="14"/>
        <v>10</v>
      </c>
      <c r="X177" s="12">
        <f t="shared" si="14"/>
        <v>10</v>
      </c>
      <c r="Z177" s="26" t="str">
        <f t="shared" si="13"/>
        <v>Bananas</v>
      </c>
      <c r="AA177" s="26" t="str">
        <f t="shared" si="13"/>
        <v>Watermelon</v>
      </c>
      <c r="AB177" s="26" t="str">
        <f t="shared" si="13"/>
        <v>Peaches</v>
      </c>
      <c r="AC177" s="26" t="str">
        <f t="shared" si="13"/>
        <v>Rectangle</v>
      </c>
      <c r="AD177" s="26" t="str">
        <f t="shared" si="13"/>
        <v>Grapes</v>
      </c>
      <c r="AE177" s="26" t="str">
        <f t="shared" si="13"/>
        <v>Grapes</v>
      </c>
      <c r="AG177" s="88">
        <v>1</v>
      </c>
      <c r="AH177" s="88">
        <v>1</v>
      </c>
      <c r="AI177" s="88">
        <v>1</v>
      </c>
      <c r="AJ177" s="88">
        <v>1</v>
      </c>
      <c r="AK177" s="88">
        <v>1</v>
      </c>
      <c r="AL177" s="88">
        <v>1</v>
      </c>
    </row>
    <row r="178" spans="11:38">
      <c r="K178" s="42">
        <v>174</v>
      </c>
      <c r="L178" s="50" t="s">
        <v>25</v>
      </c>
      <c r="M178" s="50" t="s">
        <v>25</v>
      </c>
      <c r="N178" s="50" t="s">
        <v>25</v>
      </c>
      <c r="O178" s="50" t="s">
        <v>25</v>
      </c>
      <c r="P178" s="50" t="s">
        <v>30</v>
      </c>
      <c r="Q178" s="50" t="s">
        <v>33</v>
      </c>
      <c r="S178" s="12">
        <f t="shared" si="14"/>
        <v>1</v>
      </c>
      <c r="T178" s="12">
        <f t="shared" si="14"/>
        <v>1</v>
      </c>
      <c r="U178" s="12">
        <f t="shared" si="14"/>
        <v>1</v>
      </c>
      <c r="V178" s="12">
        <f t="shared" si="14"/>
        <v>1</v>
      </c>
      <c r="W178" s="12">
        <f t="shared" si="14"/>
        <v>7</v>
      </c>
      <c r="X178" s="12">
        <f t="shared" si="14"/>
        <v>9</v>
      </c>
      <c r="Z178" s="26" t="str">
        <f t="shared" si="13"/>
        <v>Scatter</v>
      </c>
      <c r="AA178" s="26" t="str">
        <f t="shared" si="13"/>
        <v>Scatter</v>
      </c>
      <c r="AB178" s="26" t="str">
        <f t="shared" si="13"/>
        <v>Scatter</v>
      </c>
      <c r="AC178" s="26" t="str">
        <f t="shared" si="13"/>
        <v>Scatter</v>
      </c>
      <c r="AD178" s="26" t="str">
        <f t="shared" si="13"/>
        <v>Apples</v>
      </c>
      <c r="AE178" s="26" t="str">
        <f t="shared" si="13"/>
        <v>Watermelon</v>
      </c>
      <c r="AG178" s="88">
        <v>1</v>
      </c>
      <c r="AH178" s="88">
        <v>1</v>
      </c>
      <c r="AI178" s="88">
        <v>1</v>
      </c>
      <c r="AJ178" s="88">
        <v>1</v>
      </c>
      <c r="AK178" s="88">
        <v>1</v>
      </c>
      <c r="AL178" s="88">
        <v>1</v>
      </c>
    </row>
    <row r="179" spans="11:38">
      <c r="K179" s="42">
        <v>175</v>
      </c>
      <c r="L179" s="50" t="s">
        <v>30</v>
      </c>
      <c r="M179" s="50" t="s">
        <v>35</v>
      </c>
      <c r="N179" s="50" t="s">
        <v>27</v>
      </c>
      <c r="O179" s="50" t="s">
        <v>30</v>
      </c>
      <c r="P179" s="50" t="s">
        <v>30</v>
      </c>
      <c r="Q179" s="50" t="s">
        <v>33</v>
      </c>
      <c r="S179" s="12">
        <f t="shared" si="14"/>
        <v>7</v>
      </c>
      <c r="T179" s="12">
        <f t="shared" si="14"/>
        <v>11</v>
      </c>
      <c r="U179" s="12">
        <f t="shared" si="14"/>
        <v>4</v>
      </c>
      <c r="V179" s="12">
        <f t="shared" si="14"/>
        <v>7</v>
      </c>
      <c r="W179" s="12">
        <f t="shared" si="14"/>
        <v>7</v>
      </c>
      <c r="X179" s="12">
        <f t="shared" si="14"/>
        <v>9</v>
      </c>
      <c r="Z179" s="26" t="str">
        <f t="shared" si="13"/>
        <v>Apples</v>
      </c>
      <c r="AA179" s="26" t="str">
        <f t="shared" si="13"/>
        <v>Bananas</v>
      </c>
      <c r="AB179" s="26" t="str">
        <f t="shared" si="13"/>
        <v>Square</v>
      </c>
      <c r="AC179" s="26" t="str">
        <f t="shared" si="13"/>
        <v>Apples</v>
      </c>
      <c r="AD179" s="26" t="str">
        <f t="shared" si="13"/>
        <v>Apples</v>
      </c>
      <c r="AE179" s="26" t="str">
        <f t="shared" si="13"/>
        <v>Watermelon</v>
      </c>
      <c r="AG179" s="88">
        <v>1</v>
      </c>
      <c r="AH179" s="88">
        <v>1</v>
      </c>
      <c r="AI179" s="88">
        <v>1</v>
      </c>
      <c r="AJ179" s="88">
        <v>1</v>
      </c>
      <c r="AK179" s="88">
        <v>1</v>
      </c>
      <c r="AL179" s="88">
        <v>1</v>
      </c>
    </row>
    <row r="180" spans="11:38">
      <c r="K180" s="42">
        <v>176</v>
      </c>
      <c r="L180" s="50" t="s">
        <v>30</v>
      </c>
      <c r="M180" s="50" t="s">
        <v>35</v>
      </c>
      <c r="N180" s="50" t="s">
        <v>27</v>
      </c>
      <c r="O180" s="50" t="s">
        <v>30</v>
      </c>
      <c r="P180" s="50" t="s">
        <v>33</v>
      </c>
      <c r="Q180" s="50" t="s">
        <v>35</v>
      </c>
      <c r="S180" s="12">
        <f t="shared" si="14"/>
        <v>7</v>
      </c>
      <c r="T180" s="12">
        <f t="shared" si="14"/>
        <v>11</v>
      </c>
      <c r="U180" s="12">
        <f t="shared" si="14"/>
        <v>4</v>
      </c>
      <c r="V180" s="12">
        <f t="shared" si="14"/>
        <v>7</v>
      </c>
      <c r="W180" s="12">
        <f t="shared" si="14"/>
        <v>9</v>
      </c>
      <c r="X180" s="12">
        <f t="shared" si="14"/>
        <v>11</v>
      </c>
      <c r="Z180" s="26" t="str">
        <f t="shared" si="13"/>
        <v>Apples</v>
      </c>
      <c r="AA180" s="26" t="str">
        <f t="shared" si="13"/>
        <v>Bananas</v>
      </c>
      <c r="AB180" s="26" t="str">
        <f t="shared" si="13"/>
        <v>Square</v>
      </c>
      <c r="AC180" s="26" t="str">
        <f t="shared" si="13"/>
        <v>Apples</v>
      </c>
      <c r="AD180" s="26" t="str">
        <f t="shared" si="13"/>
        <v>Watermelon</v>
      </c>
      <c r="AE180" s="26" t="str">
        <f t="shared" si="13"/>
        <v>Bananas</v>
      </c>
      <c r="AG180" s="88">
        <v>1</v>
      </c>
      <c r="AH180" s="88">
        <v>1</v>
      </c>
      <c r="AI180" s="88">
        <v>1</v>
      </c>
      <c r="AJ180" s="88">
        <v>1</v>
      </c>
      <c r="AK180" s="88">
        <v>1</v>
      </c>
      <c r="AL180" s="88">
        <v>1</v>
      </c>
    </row>
    <row r="181" spans="11:38">
      <c r="K181" s="42">
        <v>177</v>
      </c>
      <c r="L181" s="50" t="s">
        <v>33</v>
      </c>
      <c r="M181" s="50" t="s">
        <v>34</v>
      </c>
      <c r="N181" s="50" t="s">
        <v>35</v>
      </c>
      <c r="O181" s="50" t="s">
        <v>35</v>
      </c>
      <c r="P181" s="50" t="s">
        <v>33</v>
      </c>
      <c r="Q181" s="50" t="s">
        <v>35</v>
      </c>
      <c r="S181" s="12">
        <f t="shared" si="14"/>
        <v>9</v>
      </c>
      <c r="T181" s="12">
        <f t="shared" si="14"/>
        <v>10</v>
      </c>
      <c r="U181" s="12">
        <f t="shared" si="14"/>
        <v>11</v>
      </c>
      <c r="V181" s="12">
        <f t="shared" si="14"/>
        <v>11</v>
      </c>
      <c r="W181" s="12">
        <f t="shared" si="14"/>
        <v>9</v>
      </c>
      <c r="X181" s="12">
        <f t="shared" si="14"/>
        <v>11</v>
      </c>
      <c r="Z181" s="26" t="str">
        <f t="shared" si="13"/>
        <v>Watermelon</v>
      </c>
      <c r="AA181" s="26" t="str">
        <f t="shared" si="13"/>
        <v>Grapes</v>
      </c>
      <c r="AB181" s="26" t="str">
        <f t="shared" si="13"/>
        <v>Bananas</v>
      </c>
      <c r="AC181" s="26" t="str">
        <f t="shared" si="13"/>
        <v>Bananas</v>
      </c>
      <c r="AD181" s="26" t="str">
        <f t="shared" si="13"/>
        <v>Watermelon</v>
      </c>
      <c r="AE181" s="26" t="str">
        <f t="shared" si="13"/>
        <v>Bananas</v>
      </c>
      <c r="AG181" s="88">
        <v>1</v>
      </c>
      <c r="AH181" s="88">
        <v>1</v>
      </c>
      <c r="AI181" s="88">
        <v>1</v>
      </c>
      <c r="AJ181" s="88">
        <v>1</v>
      </c>
      <c r="AK181" s="88">
        <v>1</v>
      </c>
      <c r="AL181" s="88">
        <v>1</v>
      </c>
    </row>
    <row r="182" spans="11:38">
      <c r="K182" s="42">
        <v>178</v>
      </c>
      <c r="L182" s="50" t="s">
        <v>33</v>
      </c>
      <c r="M182" s="50" t="s">
        <v>34</v>
      </c>
      <c r="N182" s="50" t="s">
        <v>35</v>
      </c>
      <c r="O182" s="50" t="s">
        <v>35</v>
      </c>
      <c r="P182" s="50" t="s">
        <v>23</v>
      </c>
      <c r="Q182" s="50" t="s">
        <v>34</v>
      </c>
      <c r="S182" s="12">
        <f t="shared" si="14"/>
        <v>9</v>
      </c>
      <c r="T182" s="12">
        <f t="shared" si="14"/>
        <v>10</v>
      </c>
      <c r="U182" s="12">
        <f t="shared" si="14"/>
        <v>11</v>
      </c>
      <c r="V182" s="12">
        <f t="shared" si="14"/>
        <v>11</v>
      </c>
      <c r="W182" s="12">
        <f t="shared" si="14"/>
        <v>5</v>
      </c>
      <c r="X182" s="12">
        <f t="shared" si="14"/>
        <v>10</v>
      </c>
      <c r="Z182" s="26" t="str">
        <f t="shared" si="13"/>
        <v>Watermelon</v>
      </c>
      <c r="AA182" s="26" t="str">
        <f t="shared" si="13"/>
        <v>Grapes</v>
      </c>
      <c r="AB182" s="26" t="str">
        <f t="shared" si="13"/>
        <v>Bananas</v>
      </c>
      <c r="AC182" s="26" t="str">
        <f t="shared" si="13"/>
        <v>Bananas</v>
      </c>
      <c r="AD182" s="26" t="str">
        <f t="shared" si="13"/>
        <v>pentagon</v>
      </c>
      <c r="AE182" s="26" t="str">
        <f t="shared" si="13"/>
        <v>Grapes</v>
      </c>
      <c r="AG182" s="88">
        <v>1</v>
      </c>
      <c r="AH182" s="88">
        <v>1</v>
      </c>
      <c r="AI182" s="88">
        <v>1</v>
      </c>
      <c r="AJ182" s="88">
        <v>1</v>
      </c>
      <c r="AK182" s="88">
        <v>1</v>
      </c>
      <c r="AL182" s="88">
        <v>1</v>
      </c>
    </row>
    <row r="183" spans="11:38">
      <c r="K183" s="42">
        <v>179</v>
      </c>
      <c r="L183" s="50" t="s">
        <v>25</v>
      </c>
      <c r="M183" s="50" t="s">
        <v>25</v>
      </c>
      <c r="N183" s="50" t="s">
        <v>25</v>
      </c>
      <c r="O183" s="50" t="s">
        <v>25</v>
      </c>
      <c r="P183" s="50" t="s">
        <v>23</v>
      </c>
      <c r="Q183" s="50" t="s">
        <v>34</v>
      </c>
      <c r="S183" s="12">
        <f t="shared" si="14"/>
        <v>1</v>
      </c>
      <c r="T183" s="12">
        <f t="shared" si="14"/>
        <v>1</v>
      </c>
      <c r="U183" s="12">
        <f t="shared" si="14"/>
        <v>1</v>
      </c>
      <c r="V183" s="12">
        <f t="shared" si="14"/>
        <v>1</v>
      </c>
      <c r="W183" s="12">
        <f t="shared" si="14"/>
        <v>5</v>
      </c>
      <c r="X183" s="12">
        <f t="shared" si="14"/>
        <v>10</v>
      </c>
      <c r="Z183" s="26" t="str">
        <f t="shared" si="13"/>
        <v>Scatter</v>
      </c>
      <c r="AA183" s="26" t="str">
        <f t="shared" si="13"/>
        <v>Scatter</v>
      </c>
      <c r="AB183" s="26" t="str">
        <f t="shared" si="13"/>
        <v>Scatter</v>
      </c>
      <c r="AC183" s="26" t="str">
        <f t="shared" si="13"/>
        <v>Scatter</v>
      </c>
      <c r="AD183" s="26" t="str">
        <f t="shared" si="13"/>
        <v>pentagon</v>
      </c>
      <c r="AE183" s="26" t="str">
        <f t="shared" si="13"/>
        <v>Grapes</v>
      </c>
      <c r="AG183" s="88">
        <v>1</v>
      </c>
      <c r="AH183" s="88">
        <v>1</v>
      </c>
      <c r="AI183" s="88">
        <v>1</v>
      </c>
      <c r="AJ183" s="88">
        <v>1</v>
      </c>
      <c r="AK183" s="88">
        <v>1</v>
      </c>
      <c r="AL183" s="88">
        <v>1</v>
      </c>
    </row>
    <row r="184" spans="11:38">
      <c r="K184" s="42">
        <v>180</v>
      </c>
      <c r="L184" s="50" t="s">
        <v>27</v>
      </c>
      <c r="M184" s="50" t="s">
        <v>30</v>
      </c>
      <c r="N184" s="50" t="s">
        <v>24</v>
      </c>
      <c r="O184" s="50" t="s">
        <v>34</v>
      </c>
      <c r="P184" s="50" t="s">
        <v>33</v>
      </c>
      <c r="Q184" s="50" t="s">
        <v>32</v>
      </c>
      <c r="S184" s="12">
        <f t="shared" si="14"/>
        <v>4</v>
      </c>
      <c r="T184" s="12">
        <f t="shared" si="14"/>
        <v>7</v>
      </c>
      <c r="U184" s="12">
        <f t="shared" si="14"/>
        <v>6</v>
      </c>
      <c r="V184" s="12">
        <f t="shared" si="14"/>
        <v>10</v>
      </c>
      <c r="W184" s="12">
        <f t="shared" si="14"/>
        <v>9</v>
      </c>
      <c r="X184" s="12">
        <f t="shared" si="14"/>
        <v>8</v>
      </c>
      <c r="Z184" s="26" t="str">
        <f t="shared" si="13"/>
        <v>Square</v>
      </c>
      <c r="AA184" s="26" t="str">
        <f t="shared" si="13"/>
        <v>Apples</v>
      </c>
      <c r="AB184" s="26" t="str">
        <f t="shared" si="13"/>
        <v>Rectangle</v>
      </c>
      <c r="AC184" s="26" t="str">
        <f t="shared" si="13"/>
        <v>Grapes</v>
      </c>
      <c r="AD184" s="26" t="str">
        <f t="shared" si="13"/>
        <v>Watermelon</v>
      </c>
      <c r="AE184" s="26" t="str">
        <f t="shared" si="13"/>
        <v>Peaches</v>
      </c>
      <c r="AG184" s="88">
        <v>1</v>
      </c>
      <c r="AH184" s="88">
        <v>1</v>
      </c>
      <c r="AI184" s="88">
        <v>1</v>
      </c>
      <c r="AJ184" s="88">
        <v>1</v>
      </c>
      <c r="AK184" s="88">
        <v>1</v>
      </c>
      <c r="AL184" s="88">
        <v>1</v>
      </c>
    </row>
    <row r="185" spans="11:38">
      <c r="K185" s="42">
        <v>181</v>
      </c>
      <c r="L185" s="50" t="s">
        <v>27</v>
      </c>
      <c r="M185" s="50" t="s">
        <v>30</v>
      </c>
      <c r="N185" s="50" t="s">
        <v>24</v>
      </c>
      <c r="O185" s="50" t="s">
        <v>34</v>
      </c>
      <c r="P185" s="50" t="s">
        <v>33</v>
      </c>
      <c r="Q185" s="50" t="s">
        <v>32</v>
      </c>
      <c r="S185" s="12">
        <f t="shared" si="14"/>
        <v>4</v>
      </c>
      <c r="T185" s="12">
        <f t="shared" si="14"/>
        <v>7</v>
      </c>
      <c r="U185" s="12">
        <f t="shared" si="14"/>
        <v>6</v>
      </c>
      <c r="V185" s="12">
        <f t="shared" si="14"/>
        <v>10</v>
      </c>
      <c r="W185" s="12">
        <f t="shared" si="14"/>
        <v>9</v>
      </c>
      <c r="X185" s="12">
        <f t="shared" si="14"/>
        <v>8</v>
      </c>
      <c r="Z185" s="26" t="str">
        <f t="shared" si="13"/>
        <v>Square</v>
      </c>
      <c r="AA185" s="26" t="str">
        <f t="shared" si="13"/>
        <v>Apples</v>
      </c>
      <c r="AB185" s="26" t="str">
        <f t="shared" si="13"/>
        <v>Rectangle</v>
      </c>
      <c r="AC185" s="26" t="str">
        <f t="shared" si="13"/>
        <v>Grapes</v>
      </c>
      <c r="AD185" s="26" t="str">
        <f t="shared" si="13"/>
        <v>Watermelon</v>
      </c>
      <c r="AE185" s="26" t="str">
        <f t="shared" si="13"/>
        <v>Peaches</v>
      </c>
      <c r="AG185" s="88">
        <v>1</v>
      </c>
      <c r="AH185" s="88">
        <v>1</v>
      </c>
      <c r="AI185" s="88">
        <v>1</v>
      </c>
      <c r="AJ185" s="88">
        <v>1</v>
      </c>
      <c r="AK185" s="88">
        <v>1</v>
      </c>
      <c r="AL185" s="88">
        <v>1</v>
      </c>
    </row>
    <row r="186" spans="11:38">
      <c r="K186" s="42">
        <v>182</v>
      </c>
      <c r="L186" s="50" t="s">
        <v>35</v>
      </c>
      <c r="M186" s="50" t="s">
        <v>34</v>
      </c>
      <c r="N186" s="50" t="s">
        <v>33</v>
      </c>
      <c r="O186" s="50" t="s">
        <v>35</v>
      </c>
      <c r="P186" s="50" t="s">
        <v>35</v>
      </c>
      <c r="Q186" s="50" t="s">
        <v>24</v>
      </c>
      <c r="S186" s="12">
        <f t="shared" si="14"/>
        <v>11</v>
      </c>
      <c r="T186" s="12">
        <f t="shared" si="14"/>
        <v>10</v>
      </c>
      <c r="U186" s="12">
        <f t="shared" si="14"/>
        <v>9</v>
      </c>
      <c r="V186" s="12">
        <f t="shared" si="14"/>
        <v>11</v>
      </c>
      <c r="W186" s="12">
        <f t="shared" si="14"/>
        <v>11</v>
      </c>
      <c r="X186" s="12">
        <f t="shared" si="14"/>
        <v>6</v>
      </c>
      <c r="Z186" s="26" t="str">
        <f t="shared" si="13"/>
        <v>Bananas</v>
      </c>
      <c r="AA186" s="26" t="str">
        <f t="shared" si="13"/>
        <v>Grapes</v>
      </c>
      <c r="AB186" s="26" t="str">
        <f t="shared" si="13"/>
        <v>Watermelon</v>
      </c>
      <c r="AC186" s="26" t="str">
        <f t="shared" si="13"/>
        <v>Bananas</v>
      </c>
      <c r="AD186" s="26" t="str">
        <f t="shared" si="13"/>
        <v>Bananas</v>
      </c>
      <c r="AE186" s="26" t="str">
        <f t="shared" si="13"/>
        <v>Rectangle</v>
      </c>
      <c r="AG186" s="88">
        <v>1</v>
      </c>
      <c r="AH186" s="88">
        <v>1</v>
      </c>
      <c r="AI186" s="88">
        <v>1</v>
      </c>
      <c r="AJ186" s="88">
        <v>1</v>
      </c>
      <c r="AK186" s="88">
        <v>1</v>
      </c>
      <c r="AL186" s="88">
        <v>1</v>
      </c>
    </row>
    <row r="187" spans="11:38">
      <c r="K187" s="42">
        <v>183</v>
      </c>
      <c r="L187" s="50" t="s">
        <v>35</v>
      </c>
      <c r="M187" s="50" t="s">
        <v>34</v>
      </c>
      <c r="N187" s="50" t="s">
        <v>33</v>
      </c>
      <c r="O187" s="50" t="s">
        <v>35</v>
      </c>
      <c r="P187" s="50" t="s">
        <v>35</v>
      </c>
      <c r="Q187" s="50" t="s">
        <v>24</v>
      </c>
      <c r="S187" s="12">
        <f t="shared" si="14"/>
        <v>11</v>
      </c>
      <c r="T187" s="12">
        <f t="shared" si="14"/>
        <v>10</v>
      </c>
      <c r="U187" s="12">
        <f t="shared" si="14"/>
        <v>9</v>
      </c>
      <c r="V187" s="12">
        <f t="shared" si="14"/>
        <v>11</v>
      </c>
      <c r="W187" s="12">
        <f t="shared" si="14"/>
        <v>11</v>
      </c>
      <c r="X187" s="12">
        <f t="shared" si="14"/>
        <v>6</v>
      </c>
      <c r="Z187" s="26" t="str">
        <f t="shared" si="13"/>
        <v>Bananas</v>
      </c>
      <c r="AA187" s="26" t="str">
        <f t="shared" si="13"/>
        <v>Grapes</v>
      </c>
      <c r="AB187" s="26" t="str">
        <f t="shared" si="13"/>
        <v>Watermelon</v>
      </c>
      <c r="AC187" s="26" t="str">
        <f t="shared" si="13"/>
        <v>Bananas</v>
      </c>
      <c r="AD187" s="26" t="str">
        <f t="shared" si="13"/>
        <v>Bananas</v>
      </c>
      <c r="AE187" s="26" t="str">
        <f t="shared" si="13"/>
        <v>Rectangle</v>
      </c>
      <c r="AG187" s="88">
        <v>1</v>
      </c>
      <c r="AH187" s="88">
        <v>1</v>
      </c>
      <c r="AI187" s="88">
        <v>1</v>
      </c>
      <c r="AJ187" s="88">
        <v>1</v>
      </c>
      <c r="AK187" s="88">
        <v>1</v>
      </c>
      <c r="AL187" s="88">
        <v>1</v>
      </c>
    </row>
    <row r="188" spans="11:38">
      <c r="K188" s="42">
        <v>184</v>
      </c>
      <c r="L188" s="50" t="s">
        <v>25</v>
      </c>
      <c r="M188" s="50" t="s">
        <v>25</v>
      </c>
      <c r="N188" s="50" t="s">
        <v>25</v>
      </c>
      <c r="O188" s="50" t="s">
        <v>25</v>
      </c>
      <c r="P188" s="50" t="s">
        <v>26</v>
      </c>
      <c r="Q188" s="50" t="s">
        <v>35</v>
      </c>
      <c r="S188" s="12">
        <f t="shared" si="14"/>
        <v>1</v>
      </c>
      <c r="T188" s="12">
        <f t="shared" si="14"/>
        <v>1</v>
      </c>
      <c r="U188" s="12">
        <f t="shared" si="14"/>
        <v>1</v>
      </c>
      <c r="V188" s="12">
        <f t="shared" si="14"/>
        <v>1</v>
      </c>
      <c r="W188" s="12">
        <f t="shared" si="14"/>
        <v>3</v>
      </c>
      <c r="X188" s="12">
        <f t="shared" si="14"/>
        <v>11</v>
      </c>
      <c r="Z188" s="26" t="str">
        <f t="shared" si="13"/>
        <v>Scatter</v>
      </c>
      <c r="AA188" s="26" t="str">
        <f t="shared" si="13"/>
        <v>Scatter</v>
      </c>
      <c r="AB188" s="26" t="str">
        <f t="shared" si="13"/>
        <v>Scatter</v>
      </c>
      <c r="AC188" s="26" t="str">
        <f t="shared" si="13"/>
        <v>Scatter</v>
      </c>
      <c r="AD188" s="26" t="str">
        <f t="shared" si="13"/>
        <v>Heart</v>
      </c>
      <c r="AE188" s="26" t="str">
        <f t="shared" si="13"/>
        <v>Bananas</v>
      </c>
      <c r="AG188" s="88">
        <v>1</v>
      </c>
      <c r="AH188" s="88">
        <v>1</v>
      </c>
      <c r="AI188" s="88">
        <v>1</v>
      </c>
      <c r="AJ188" s="88">
        <v>1</v>
      </c>
      <c r="AK188" s="88">
        <v>1</v>
      </c>
      <c r="AL188" s="88">
        <v>1</v>
      </c>
    </row>
    <row r="189" spans="11:38">
      <c r="K189" s="42">
        <v>185</v>
      </c>
      <c r="L189" s="50" t="s">
        <v>30</v>
      </c>
      <c r="M189" s="50" t="s">
        <v>32</v>
      </c>
      <c r="N189" s="50" t="s">
        <v>34</v>
      </c>
      <c r="O189" s="50" t="s">
        <v>34</v>
      </c>
      <c r="P189" s="50" t="s">
        <v>26</v>
      </c>
      <c r="Q189" s="50" t="s">
        <v>35</v>
      </c>
      <c r="S189" s="12">
        <f t="shared" si="14"/>
        <v>7</v>
      </c>
      <c r="T189" s="12">
        <f t="shared" si="14"/>
        <v>8</v>
      </c>
      <c r="U189" s="12">
        <f t="shared" si="14"/>
        <v>10</v>
      </c>
      <c r="V189" s="12">
        <f t="shared" si="14"/>
        <v>10</v>
      </c>
      <c r="W189" s="12">
        <f t="shared" si="14"/>
        <v>3</v>
      </c>
      <c r="X189" s="12">
        <f t="shared" si="14"/>
        <v>11</v>
      </c>
      <c r="Z189" s="26" t="str">
        <f t="shared" si="13"/>
        <v>Apples</v>
      </c>
      <c r="AA189" s="26" t="str">
        <f t="shared" si="13"/>
        <v>Peaches</v>
      </c>
      <c r="AB189" s="26" t="str">
        <f t="shared" si="13"/>
        <v>Grapes</v>
      </c>
      <c r="AC189" s="26" t="str">
        <f t="shared" si="13"/>
        <v>Grapes</v>
      </c>
      <c r="AD189" s="26" t="str">
        <f t="shared" si="13"/>
        <v>Heart</v>
      </c>
      <c r="AE189" s="26" t="str">
        <f t="shared" si="13"/>
        <v>Bananas</v>
      </c>
      <c r="AG189" s="88">
        <v>1</v>
      </c>
      <c r="AH189" s="88">
        <v>1</v>
      </c>
      <c r="AI189" s="88">
        <v>1</v>
      </c>
      <c r="AJ189" s="88">
        <v>1</v>
      </c>
      <c r="AK189" s="88">
        <v>1</v>
      </c>
      <c r="AL189" s="88">
        <v>1</v>
      </c>
    </row>
    <row r="190" spans="11:38">
      <c r="K190" s="42">
        <v>186</v>
      </c>
      <c r="L190" s="50" t="s">
        <v>30</v>
      </c>
      <c r="M190" s="50" t="s">
        <v>32</v>
      </c>
      <c r="N190" s="50" t="s">
        <v>34</v>
      </c>
      <c r="O190" s="50" t="s">
        <v>34</v>
      </c>
      <c r="P190" s="50" t="s">
        <v>24</v>
      </c>
      <c r="Q190" s="50" t="s">
        <v>34</v>
      </c>
      <c r="S190" s="12">
        <f t="shared" si="14"/>
        <v>7</v>
      </c>
      <c r="T190" s="12">
        <f t="shared" si="14"/>
        <v>8</v>
      </c>
      <c r="U190" s="12">
        <f t="shared" si="14"/>
        <v>10</v>
      </c>
      <c r="V190" s="12">
        <f t="shared" si="14"/>
        <v>10</v>
      </c>
      <c r="W190" s="12">
        <f t="shared" si="14"/>
        <v>6</v>
      </c>
      <c r="X190" s="12">
        <f t="shared" si="14"/>
        <v>10</v>
      </c>
      <c r="Z190" s="26" t="str">
        <f t="shared" si="13"/>
        <v>Apples</v>
      </c>
      <c r="AA190" s="26" t="str">
        <f t="shared" si="13"/>
        <v>Peaches</v>
      </c>
      <c r="AB190" s="26" t="str">
        <f t="shared" si="13"/>
        <v>Grapes</v>
      </c>
      <c r="AC190" s="26" t="str">
        <f t="shared" si="13"/>
        <v>Grapes</v>
      </c>
      <c r="AD190" s="26" t="str">
        <f t="shared" si="13"/>
        <v>Rectangle</v>
      </c>
      <c r="AE190" s="26" t="str">
        <f t="shared" si="13"/>
        <v>Grapes</v>
      </c>
      <c r="AG190" s="88">
        <v>1</v>
      </c>
      <c r="AH190" s="88">
        <v>1</v>
      </c>
      <c r="AI190" s="88">
        <v>1</v>
      </c>
      <c r="AJ190" s="88">
        <v>1</v>
      </c>
      <c r="AK190" s="88">
        <v>1</v>
      </c>
      <c r="AL190" s="88">
        <v>1</v>
      </c>
    </row>
    <row r="191" spans="11:38">
      <c r="K191" s="42">
        <v>187</v>
      </c>
      <c r="L191" s="50" t="s">
        <v>35</v>
      </c>
      <c r="M191" s="50" t="s">
        <v>23</v>
      </c>
      <c r="N191" s="50" t="s">
        <v>27</v>
      </c>
      <c r="O191" s="50" t="s">
        <v>27</v>
      </c>
      <c r="P191" s="50" t="s">
        <v>24</v>
      </c>
      <c r="Q191" s="50" t="s">
        <v>34</v>
      </c>
      <c r="S191" s="12">
        <f t="shared" si="14"/>
        <v>11</v>
      </c>
      <c r="T191" s="12">
        <f t="shared" si="14"/>
        <v>5</v>
      </c>
      <c r="U191" s="12">
        <f t="shared" si="14"/>
        <v>4</v>
      </c>
      <c r="V191" s="12">
        <f t="shared" si="14"/>
        <v>4</v>
      </c>
      <c r="W191" s="12">
        <f t="shared" si="14"/>
        <v>6</v>
      </c>
      <c r="X191" s="12">
        <f t="shared" si="14"/>
        <v>10</v>
      </c>
      <c r="Z191" s="26" t="str">
        <f t="shared" si="13"/>
        <v>Bananas</v>
      </c>
      <c r="AA191" s="26" t="str">
        <f t="shared" si="13"/>
        <v>pentagon</v>
      </c>
      <c r="AB191" s="26" t="str">
        <f t="shared" si="13"/>
        <v>Square</v>
      </c>
      <c r="AC191" s="26" t="str">
        <f t="shared" si="13"/>
        <v>Square</v>
      </c>
      <c r="AD191" s="26" t="str">
        <f t="shared" si="13"/>
        <v>Rectangle</v>
      </c>
      <c r="AE191" s="26" t="str">
        <f t="shared" si="13"/>
        <v>Grapes</v>
      </c>
      <c r="AG191" s="88">
        <v>1</v>
      </c>
      <c r="AH191" s="88">
        <v>1</v>
      </c>
      <c r="AI191" s="88">
        <v>1</v>
      </c>
      <c r="AJ191" s="88">
        <v>1</v>
      </c>
      <c r="AK191" s="88">
        <v>1</v>
      </c>
      <c r="AL191" s="88">
        <v>1</v>
      </c>
    </row>
    <row r="192" spans="11:38">
      <c r="K192" s="42">
        <v>188</v>
      </c>
      <c r="L192" s="50" t="s">
        <v>35</v>
      </c>
      <c r="M192" s="50" t="s">
        <v>23</v>
      </c>
      <c r="N192" s="50" t="s">
        <v>27</v>
      </c>
      <c r="O192" s="50" t="s">
        <v>27</v>
      </c>
      <c r="P192" s="50" t="s">
        <v>34</v>
      </c>
      <c r="Q192" s="50" t="s">
        <v>30</v>
      </c>
      <c r="S192" s="12">
        <f t="shared" si="14"/>
        <v>11</v>
      </c>
      <c r="T192" s="12">
        <f t="shared" si="14"/>
        <v>5</v>
      </c>
      <c r="U192" s="12">
        <f t="shared" si="14"/>
        <v>4</v>
      </c>
      <c r="V192" s="12">
        <f t="shared" si="14"/>
        <v>4</v>
      </c>
      <c r="W192" s="12">
        <f t="shared" si="14"/>
        <v>10</v>
      </c>
      <c r="X192" s="12">
        <f t="shared" si="14"/>
        <v>7</v>
      </c>
      <c r="Z192" s="26" t="str">
        <f t="shared" si="13"/>
        <v>Bananas</v>
      </c>
      <c r="AA192" s="26" t="str">
        <f t="shared" si="13"/>
        <v>pentagon</v>
      </c>
      <c r="AB192" s="26" t="str">
        <f t="shared" si="13"/>
        <v>Square</v>
      </c>
      <c r="AC192" s="26" t="str">
        <f t="shared" si="13"/>
        <v>Square</v>
      </c>
      <c r="AD192" s="26" t="str">
        <f t="shared" si="13"/>
        <v>Grapes</v>
      </c>
      <c r="AE192" s="26" t="str">
        <f t="shared" si="13"/>
        <v>Apples</v>
      </c>
      <c r="AG192" s="88">
        <v>1</v>
      </c>
      <c r="AH192" s="88">
        <v>1</v>
      </c>
      <c r="AI192" s="88">
        <v>1</v>
      </c>
      <c r="AJ192" s="88">
        <v>1</v>
      </c>
      <c r="AK192" s="88">
        <v>1</v>
      </c>
      <c r="AL192" s="88">
        <v>1</v>
      </c>
    </row>
    <row r="193" spans="11:38">
      <c r="K193" s="42">
        <v>189</v>
      </c>
      <c r="L193" s="50" t="s">
        <v>25</v>
      </c>
      <c r="M193" s="50" t="s">
        <v>25</v>
      </c>
      <c r="N193" s="50" t="s">
        <v>25</v>
      </c>
      <c r="O193" s="50" t="s">
        <v>25</v>
      </c>
      <c r="P193" s="50" t="s">
        <v>34</v>
      </c>
      <c r="Q193" s="50" t="s">
        <v>30</v>
      </c>
      <c r="S193" s="12">
        <f t="shared" si="14"/>
        <v>1</v>
      </c>
      <c r="T193" s="12">
        <f t="shared" si="14"/>
        <v>1</v>
      </c>
      <c r="U193" s="12">
        <f t="shared" si="14"/>
        <v>1</v>
      </c>
      <c r="V193" s="12">
        <f t="shared" si="14"/>
        <v>1</v>
      </c>
      <c r="W193" s="12">
        <f t="shared" si="14"/>
        <v>10</v>
      </c>
      <c r="X193" s="12">
        <f t="shared" si="14"/>
        <v>7</v>
      </c>
      <c r="Z193" s="26" t="str">
        <f t="shared" si="13"/>
        <v>Scatter</v>
      </c>
      <c r="AA193" s="26" t="str">
        <f t="shared" si="13"/>
        <v>Scatter</v>
      </c>
      <c r="AB193" s="26" t="str">
        <f t="shared" si="13"/>
        <v>Scatter</v>
      </c>
      <c r="AC193" s="26" t="str">
        <f t="shared" si="13"/>
        <v>Scatter</v>
      </c>
      <c r="AD193" s="26" t="str">
        <f t="shared" si="13"/>
        <v>Grapes</v>
      </c>
      <c r="AE193" s="26" t="str">
        <f t="shared" si="13"/>
        <v>Apples</v>
      </c>
      <c r="AG193" s="88">
        <v>1</v>
      </c>
      <c r="AH193" s="88">
        <v>1</v>
      </c>
      <c r="AI193" s="88">
        <v>1</v>
      </c>
      <c r="AJ193" s="88">
        <v>1</v>
      </c>
      <c r="AK193" s="88">
        <v>1</v>
      </c>
      <c r="AL193" s="88">
        <v>1</v>
      </c>
    </row>
    <row r="194" spans="11:38">
      <c r="K194" s="42">
        <v>190</v>
      </c>
      <c r="L194" s="50" t="s">
        <v>30</v>
      </c>
      <c r="M194" s="50" t="s">
        <v>34</v>
      </c>
      <c r="N194" s="50" t="s">
        <v>32</v>
      </c>
      <c r="O194" s="50" t="s">
        <v>35</v>
      </c>
      <c r="P194" s="50" t="s">
        <v>24</v>
      </c>
      <c r="Q194" s="50" t="s">
        <v>32</v>
      </c>
      <c r="S194" s="12">
        <f t="shared" si="14"/>
        <v>7</v>
      </c>
      <c r="T194" s="12">
        <f t="shared" si="14"/>
        <v>10</v>
      </c>
      <c r="U194" s="12">
        <f t="shared" si="14"/>
        <v>8</v>
      </c>
      <c r="V194" s="12">
        <f t="shared" si="14"/>
        <v>11</v>
      </c>
      <c r="W194" s="12">
        <f t="shared" si="14"/>
        <v>6</v>
      </c>
      <c r="X194" s="12">
        <f t="shared" si="14"/>
        <v>8</v>
      </c>
      <c r="Z194" s="26" t="str">
        <f t="shared" si="13"/>
        <v>Apples</v>
      </c>
      <c r="AA194" s="26" t="str">
        <f t="shared" si="13"/>
        <v>Grapes</v>
      </c>
      <c r="AB194" s="26" t="str">
        <f t="shared" si="13"/>
        <v>Peaches</v>
      </c>
      <c r="AC194" s="26" t="str">
        <f t="shared" si="13"/>
        <v>Bananas</v>
      </c>
      <c r="AD194" s="26" t="str">
        <f t="shared" si="13"/>
        <v>Rectangle</v>
      </c>
      <c r="AE194" s="26" t="str">
        <f t="shared" si="13"/>
        <v>Peaches</v>
      </c>
      <c r="AG194" s="88">
        <v>1</v>
      </c>
      <c r="AH194" s="88">
        <v>1</v>
      </c>
      <c r="AI194" s="88">
        <v>1</v>
      </c>
      <c r="AJ194" s="88">
        <v>1</v>
      </c>
      <c r="AK194" s="88">
        <v>1</v>
      </c>
      <c r="AL194" s="88">
        <v>1</v>
      </c>
    </row>
    <row r="195" spans="11:38">
      <c r="K195" s="42">
        <v>191</v>
      </c>
      <c r="L195" s="50" t="s">
        <v>30</v>
      </c>
      <c r="M195" s="50" t="s">
        <v>34</v>
      </c>
      <c r="N195" s="50" t="s">
        <v>32</v>
      </c>
      <c r="O195" s="50" t="s">
        <v>35</v>
      </c>
      <c r="P195" s="50" t="s">
        <v>24</v>
      </c>
      <c r="Q195" s="50" t="s">
        <v>32</v>
      </c>
      <c r="S195" s="12">
        <f t="shared" si="14"/>
        <v>7</v>
      </c>
      <c r="T195" s="12">
        <f t="shared" si="14"/>
        <v>10</v>
      </c>
      <c r="U195" s="12">
        <f t="shared" si="14"/>
        <v>8</v>
      </c>
      <c r="V195" s="12">
        <f t="shared" si="14"/>
        <v>11</v>
      </c>
      <c r="W195" s="12">
        <f t="shared" si="14"/>
        <v>6</v>
      </c>
      <c r="X195" s="12">
        <f t="shared" si="14"/>
        <v>8</v>
      </c>
      <c r="Z195" s="26" t="str">
        <f t="shared" si="13"/>
        <v>Apples</v>
      </c>
      <c r="AA195" s="26" t="str">
        <f t="shared" si="13"/>
        <v>Grapes</v>
      </c>
      <c r="AB195" s="26" t="str">
        <f t="shared" si="13"/>
        <v>Peaches</v>
      </c>
      <c r="AC195" s="26" t="str">
        <f t="shared" si="13"/>
        <v>Bananas</v>
      </c>
      <c r="AD195" s="26" t="str">
        <f t="shared" si="13"/>
        <v>Rectangle</v>
      </c>
      <c r="AE195" s="26" t="str">
        <f t="shared" si="13"/>
        <v>Peaches</v>
      </c>
      <c r="AG195" s="88">
        <v>1</v>
      </c>
      <c r="AH195" s="88">
        <v>1</v>
      </c>
      <c r="AI195" s="88">
        <v>1</v>
      </c>
      <c r="AJ195" s="88">
        <v>1</v>
      </c>
      <c r="AK195" s="88">
        <v>1</v>
      </c>
      <c r="AL195" s="88">
        <v>1</v>
      </c>
    </row>
    <row r="196" spans="11:38">
      <c r="K196" s="42">
        <v>192</v>
      </c>
      <c r="L196" s="50" t="s">
        <v>26</v>
      </c>
      <c r="M196" s="50" t="s">
        <v>24</v>
      </c>
      <c r="N196" s="50" t="s">
        <v>23</v>
      </c>
      <c r="O196" s="50" t="s">
        <v>33</v>
      </c>
      <c r="P196" s="50" t="s">
        <v>35</v>
      </c>
      <c r="Q196" s="50" t="s">
        <v>34</v>
      </c>
      <c r="S196" s="12">
        <f t="shared" si="14"/>
        <v>3</v>
      </c>
      <c r="T196" s="12">
        <f t="shared" si="14"/>
        <v>6</v>
      </c>
      <c r="U196" s="12">
        <f t="shared" si="14"/>
        <v>5</v>
      </c>
      <c r="V196" s="12">
        <f t="shared" si="14"/>
        <v>9</v>
      </c>
      <c r="W196" s="12">
        <f t="shared" si="14"/>
        <v>11</v>
      </c>
      <c r="X196" s="12">
        <f t="shared" si="14"/>
        <v>10</v>
      </c>
      <c r="Z196" s="26" t="str">
        <f t="shared" ref="Z196:AE211" si="15">VLOOKUP(L196,$A$4:$I$15,2,FALSE)</f>
        <v>Heart</v>
      </c>
      <c r="AA196" s="26" t="str">
        <f t="shared" si="15"/>
        <v>Rectangle</v>
      </c>
      <c r="AB196" s="26" t="str">
        <f t="shared" si="15"/>
        <v>pentagon</v>
      </c>
      <c r="AC196" s="26" t="str">
        <f t="shared" si="15"/>
        <v>Watermelon</v>
      </c>
      <c r="AD196" s="26" t="str">
        <f t="shared" si="15"/>
        <v>Bananas</v>
      </c>
      <c r="AE196" s="26" t="str">
        <f t="shared" si="15"/>
        <v>Grapes</v>
      </c>
      <c r="AG196" s="88">
        <v>1</v>
      </c>
      <c r="AH196" s="88">
        <v>1</v>
      </c>
      <c r="AI196" s="88">
        <v>1</v>
      </c>
      <c r="AJ196" s="88">
        <v>1</v>
      </c>
      <c r="AK196" s="88">
        <v>1</v>
      </c>
      <c r="AL196" s="88">
        <v>1</v>
      </c>
    </row>
    <row r="197" spans="11:38">
      <c r="K197" s="42">
        <v>193</v>
      </c>
      <c r="L197" s="50" t="s">
        <v>26</v>
      </c>
      <c r="M197" s="50" t="s">
        <v>24</v>
      </c>
      <c r="N197" s="50" t="s">
        <v>23</v>
      </c>
      <c r="O197" s="50" t="s">
        <v>33</v>
      </c>
      <c r="P197" s="50" t="s">
        <v>35</v>
      </c>
      <c r="Q197" s="50" t="s">
        <v>34</v>
      </c>
      <c r="S197" s="12">
        <f t="shared" si="14"/>
        <v>3</v>
      </c>
      <c r="T197" s="12">
        <f t="shared" si="14"/>
        <v>6</v>
      </c>
      <c r="U197" s="12">
        <f t="shared" si="14"/>
        <v>5</v>
      </c>
      <c r="V197" s="12">
        <f t="shared" si="14"/>
        <v>9</v>
      </c>
      <c r="W197" s="12">
        <f t="shared" si="14"/>
        <v>11</v>
      </c>
      <c r="X197" s="12">
        <f t="shared" si="14"/>
        <v>10</v>
      </c>
      <c r="Z197" s="26" t="str">
        <f t="shared" si="15"/>
        <v>Heart</v>
      </c>
      <c r="AA197" s="26" t="str">
        <f t="shared" si="15"/>
        <v>Rectangle</v>
      </c>
      <c r="AB197" s="26" t="str">
        <f t="shared" si="15"/>
        <v>pentagon</v>
      </c>
      <c r="AC197" s="26" t="str">
        <f t="shared" si="15"/>
        <v>Watermelon</v>
      </c>
      <c r="AD197" s="26" t="str">
        <f t="shared" si="15"/>
        <v>Bananas</v>
      </c>
      <c r="AE197" s="26" t="str">
        <f t="shared" si="15"/>
        <v>Grapes</v>
      </c>
      <c r="AG197" s="88">
        <v>1</v>
      </c>
      <c r="AH197" s="88">
        <v>1</v>
      </c>
      <c r="AI197" s="88">
        <v>1</v>
      </c>
      <c r="AJ197" s="88">
        <v>1</v>
      </c>
      <c r="AK197" s="88">
        <v>1</v>
      </c>
      <c r="AL197" s="88">
        <v>1</v>
      </c>
    </row>
    <row r="198" spans="11:38">
      <c r="K198" s="42">
        <v>194</v>
      </c>
      <c r="L198" s="50" t="s">
        <v>25</v>
      </c>
      <c r="M198" s="50" t="s">
        <v>25</v>
      </c>
      <c r="N198" s="50" t="s">
        <v>25</v>
      </c>
      <c r="O198" s="50" t="s">
        <v>25</v>
      </c>
      <c r="P198" s="50" t="s">
        <v>27</v>
      </c>
      <c r="Q198" s="50" t="s">
        <v>35</v>
      </c>
      <c r="S198" s="12">
        <f t="shared" si="14"/>
        <v>1</v>
      </c>
      <c r="T198" s="12">
        <f t="shared" si="14"/>
        <v>1</v>
      </c>
      <c r="U198" s="12">
        <f t="shared" si="14"/>
        <v>1</v>
      </c>
      <c r="V198" s="12">
        <f t="shared" si="14"/>
        <v>1</v>
      </c>
      <c r="W198" s="12">
        <f t="shared" si="14"/>
        <v>4</v>
      </c>
      <c r="X198" s="12">
        <f t="shared" si="14"/>
        <v>11</v>
      </c>
      <c r="Z198" s="26" t="str">
        <f t="shared" si="15"/>
        <v>Scatter</v>
      </c>
      <c r="AA198" s="26" t="str">
        <f t="shared" si="15"/>
        <v>Scatter</v>
      </c>
      <c r="AB198" s="26" t="str">
        <f t="shared" si="15"/>
        <v>Scatter</v>
      </c>
      <c r="AC198" s="26" t="str">
        <f t="shared" si="15"/>
        <v>Scatter</v>
      </c>
      <c r="AD198" s="26" t="str">
        <f t="shared" si="15"/>
        <v>Square</v>
      </c>
      <c r="AE198" s="26" t="str">
        <f t="shared" si="15"/>
        <v>Bananas</v>
      </c>
      <c r="AG198" s="69">
        <v>1</v>
      </c>
      <c r="AH198" s="69">
        <v>1</v>
      </c>
      <c r="AI198" s="69">
        <v>1</v>
      </c>
      <c r="AJ198" s="69">
        <v>1</v>
      </c>
      <c r="AK198" s="69">
        <v>1</v>
      </c>
      <c r="AL198" s="69">
        <v>1</v>
      </c>
    </row>
    <row r="199" spans="11:38">
      <c r="K199" s="42">
        <v>195</v>
      </c>
      <c r="L199" s="50" t="s">
        <v>35</v>
      </c>
      <c r="M199" s="50" t="s">
        <v>30</v>
      </c>
      <c r="N199" s="50" t="s">
        <v>24</v>
      </c>
      <c r="O199" s="50" t="s">
        <v>27</v>
      </c>
      <c r="P199" s="50" t="s">
        <v>27</v>
      </c>
      <c r="Q199" s="50" t="s">
        <v>35</v>
      </c>
      <c r="S199" s="12">
        <f t="shared" si="14"/>
        <v>11</v>
      </c>
      <c r="T199" s="12">
        <f t="shared" si="14"/>
        <v>7</v>
      </c>
      <c r="U199" s="12">
        <f t="shared" si="14"/>
        <v>6</v>
      </c>
      <c r="V199" s="12">
        <f t="shared" si="14"/>
        <v>4</v>
      </c>
      <c r="W199" s="12">
        <f t="shared" si="14"/>
        <v>4</v>
      </c>
      <c r="X199" s="12">
        <f t="shared" si="14"/>
        <v>11</v>
      </c>
      <c r="Z199" s="26" t="str">
        <f t="shared" si="15"/>
        <v>Bananas</v>
      </c>
      <c r="AA199" s="26" t="str">
        <f t="shared" si="15"/>
        <v>Apples</v>
      </c>
      <c r="AB199" s="26" t="str">
        <f t="shared" si="15"/>
        <v>Rectangle</v>
      </c>
      <c r="AC199" s="26" t="str">
        <f t="shared" si="15"/>
        <v>Square</v>
      </c>
      <c r="AD199" s="26" t="str">
        <f t="shared" si="15"/>
        <v>Square</v>
      </c>
      <c r="AE199" s="26" t="str">
        <f t="shared" si="15"/>
        <v>Bananas</v>
      </c>
      <c r="AG199" s="69">
        <v>1</v>
      </c>
      <c r="AH199" s="69">
        <v>1</v>
      </c>
      <c r="AI199" s="69">
        <v>1</v>
      </c>
      <c r="AJ199" s="69">
        <v>1</v>
      </c>
      <c r="AK199" s="69">
        <v>1</v>
      </c>
      <c r="AL199" s="69">
        <v>1</v>
      </c>
    </row>
    <row r="200" spans="11:38">
      <c r="K200" s="42">
        <v>196</v>
      </c>
      <c r="L200" s="50" t="s">
        <v>35</v>
      </c>
      <c r="M200" s="50" t="s">
        <v>30</v>
      </c>
      <c r="N200" s="50" t="s">
        <v>24</v>
      </c>
      <c r="O200" s="50" t="s">
        <v>27</v>
      </c>
      <c r="P200" s="50" t="s">
        <v>23</v>
      </c>
      <c r="Q200" s="50" t="s">
        <v>24</v>
      </c>
      <c r="S200" s="12">
        <f t="shared" si="14"/>
        <v>11</v>
      </c>
      <c r="T200" s="12">
        <f t="shared" si="14"/>
        <v>7</v>
      </c>
      <c r="U200" s="12">
        <f t="shared" si="14"/>
        <v>6</v>
      </c>
      <c r="V200" s="12">
        <f t="shared" si="14"/>
        <v>4</v>
      </c>
      <c r="W200" s="12">
        <f t="shared" si="14"/>
        <v>5</v>
      </c>
      <c r="X200" s="12">
        <f t="shared" si="14"/>
        <v>6</v>
      </c>
      <c r="Z200" s="26" t="str">
        <f t="shared" si="15"/>
        <v>Bananas</v>
      </c>
      <c r="AA200" s="26" t="str">
        <f t="shared" si="15"/>
        <v>Apples</v>
      </c>
      <c r="AB200" s="26" t="str">
        <f t="shared" si="15"/>
        <v>Rectangle</v>
      </c>
      <c r="AC200" s="26" t="str">
        <f t="shared" si="15"/>
        <v>Square</v>
      </c>
      <c r="AD200" s="26" t="str">
        <f t="shared" si="15"/>
        <v>pentagon</v>
      </c>
      <c r="AE200" s="26" t="str">
        <f t="shared" si="15"/>
        <v>Rectangle</v>
      </c>
      <c r="AG200" s="69">
        <v>1</v>
      </c>
      <c r="AH200" s="69">
        <v>1</v>
      </c>
      <c r="AI200" s="69">
        <v>1</v>
      </c>
      <c r="AJ200" s="69">
        <v>1</v>
      </c>
      <c r="AK200" s="69">
        <v>1</v>
      </c>
      <c r="AL200" s="69">
        <v>1</v>
      </c>
    </row>
    <row r="201" spans="11:38">
      <c r="K201" s="42">
        <v>197</v>
      </c>
      <c r="L201" s="50" t="s">
        <v>23</v>
      </c>
      <c r="M201" s="50" t="s">
        <v>32</v>
      </c>
      <c r="N201" s="50" t="s">
        <v>30</v>
      </c>
      <c r="O201" s="50" t="s">
        <v>34</v>
      </c>
      <c r="P201" s="50" t="s">
        <v>23</v>
      </c>
      <c r="Q201" s="50" t="s">
        <v>24</v>
      </c>
      <c r="S201" s="12">
        <f t="shared" si="14"/>
        <v>5</v>
      </c>
      <c r="T201" s="12">
        <f t="shared" si="14"/>
        <v>8</v>
      </c>
      <c r="U201" s="12">
        <f t="shared" si="14"/>
        <v>7</v>
      </c>
      <c r="V201" s="12">
        <f t="shared" si="14"/>
        <v>10</v>
      </c>
      <c r="W201" s="12">
        <f t="shared" si="14"/>
        <v>5</v>
      </c>
      <c r="X201" s="12">
        <f t="shared" si="14"/>
        <v>6</v>
      </c>
      <c r="Z201" s="26" t="str">
        <f t="shared" si="15"/>
        <v>pentagon</v>
      </c>
      <c r="AA201" s="26" t="str">
        <f t="shared" si="15"/>
        <v>Peaches</v>
      </c>
      <c r="AB201" s="26" t="str">
        <f t="shared" si="15"/>
        <v>Apples</v>
      </c>
      <c r="AC201" s="26" t="str">
        <f t="shared" si="15"/>
        <v>Grapes</v>
      </c>
      <c r="AD201" s="26" t="str">
        <f t="shared" si="15"/>
        <v>pentagon</v>
      </c>
      <c r="AE201" s="26" t="str">
        <f t="shared" si="15"/>
        <v>Rectangle</v>
      </c>
      <c r="AG201" s="69">
        <v>1</v>
      </c>
      <c r="AH201" s="69">
        <v>1</v>
      </c>
      <c r="AI201" s="69">
        <v>1</v>
      </c>
      <c r="AJ201" s="69">
        <v>1</v>
      </c>
      <c r="AK201" s="69">
        <v>1</v>
      </c>
      <c r="AL201" s="69">
        <v>1</v>
      </c>
    </row>
    <row r="202" spans="11:38">
      <c r="K202" s="42">
        <v>198</v>
      </c>
      <c r="L202" s="50" t="s">
        <v>23</v>
      </c>
      <c r="M202" s="50" t="s">
        <v>32</v>
      </c>
      <c r="N202" s="50" t="s">
        <v>30</v>
      </c>
      <c r="O202" s="50" t="s">
        <v>34</v>
      </c>
      <c r="P202" s="50" t="s">
        <v>35</v>
      </c>
      <c r="Q202" s="50" t="s">
        <v>32</v>
      </c>
      <c r="S202" s="12">
        <f t="shared" si="14"/>
        <v>5</v>
      </c>
      <c r="T202" s="12">
        <f t="shared" si="14"/>
        <v>8</v>
      </c>
      <c r="U202" s="12">
        <f t="shared" si="14"/>
        <v>7</v>
      </c>
      <c r="V202" s="12">
        <f t="shared" si="14"/>
        <v>10</v>
      </c>
      <c r="W202" s="12">
        <f t="shared" si="14"/>
        <v>11</v>
      </c>
      <c r="X202" s="12">
        <f t="shared" si="14"/>
        <v>8</v>
      </c>
      <c r="Z202" s="26" t="str">
        <f t="shared" si="15"/>
        <v>pentagon</v>
      </c>
      <c r="AA202" s="26" t="str">
        <f t="shared" si="15"/>
        <v>Peaches</v>
      </c>
      <c r="AB202" s="26" t="str">
        <f t="shared" si="15"/>
        <v>Apples</v>
      </c>
      <c r="AC202" s="26" t="str">
        <f t="shared" si="15"/>
        <v>Grapes</v>
      </c>
      <c r="AD202" s="26" t="str">
        <f t="shared" si="15"/>
        <v>Bananas</v>
      </c>
      <c r="AE202" s="26" t="str">
        <f t="shared" si="15"/>
        <v>Peaches</v>
      </c>
      <c r="AG202" s="69">
        <v>1</v>
      </c>
      <c r="AH202" s="69">
        <v>1</v>
      </c>
      <c r="AI202" s="69">
        <v>1</v>
      </c>
      <c r="AJ202" s="69">
        <v>1</v>
      </c>
      <c r="AK202" s="69">
        <v>1</v>
      </c>
      <c r="AL202" s="69">
        <v>1</v>
      </c>
    </row>
    <row r="203" spans="11:38">
      <c r="K203" s="42">
        <v>199</v>
      </c>
      <c r="L203" s="50" t="s">
        <v>25</v>
      </c>
      <c r="M203" s="50" t="s">
        <v>25</v>
      </c>
      <c r="N203" s="50" t="s">
        <v>25</v>
      </c>
      <c r="O203" s="50" t="s">
        <v>25</v>
      </c>
      <c r="P203" s="50" t="s">
        <v>35</v>
      </c>
      <c r="Q203" s="50" t="s">
        <v>32</v>
      </c>
      <c r="S203" s="12">
        <f t="shared" si="14"/>
        <v>1</v>
      </c>
      <c r="T203" s="12">
        <f t="shared" si="14"/>
        <v>1</v>
      </c>
      <c r="U203" s="12">
        <f t="shared" si="14"/>
        <v>1</v>
      </c>
      <c r="V203" s="12">
        <f t="shared" si="14"/>
        <v>1</v>
      </c>
      <c r="W203" s="12">
        <f t="shared" si="14"/>
        <v>11</v>
      </c>
      <c r="X203" s="12">
        <f t="shared" si="14"/>
        <v>8</v>
      </c>
      <c r="Z203" s="26" t="str">
        <f t="shared" si="15"/>
        <v>Scatter</v>
      </c>
      <c r="AA203" s="26" t="str">
        <f t="shared" si="15"/>
        <v>Scatter</v>
      </c>
      <c r="AB203" s="26" t="str">
        <f t="shared" si="15"/>
        <v>Scatter</v>
      </c>
      <c r="AC203" s="26" t="str">
        <f t="shared" si="15"/>
        <v>Scatter</v>
      </c>
      <c r="AD203" s="26" t="str">
        <f t="shared" si="15"/>
        <v>Bananas</v>
      </c>
      <c r="AE203" s="26" t="str">
        <f t="shared" si="15"/>
        <v>Peaches</v>
      </c>
      <c r="AG203" s="69">
        <v>1</v>
      </c>
      <c r="AH203" s="69">
        <v>1</v>
      </c>
      <c r="AI203" s="69">
        <v>1</v>
      </c>
      <c r="AJ203" s="69">
        <v>1</v>
      </c>
      <c r="AK203" s="69">
        <v>1</v>
      </c>
      <c r="AL203" s="69">
        <v>1</v>
      </c>
    </row>
    <row r="204" spans="11:38">
      <c r="K204" s="42">
        <v>200</v>
      </c>
      <c r="L204" s="50" t="s">
        <v>30</v>
      </c>
      <c r="M204" s="50" t="s">
        <v>35</v>
      </c>
      <c r="N204" s="50" t="s">
        <v>27</v>
      </c>
      <c r="O204" s="50" t="s">
        <v>26</v>
      </c>
      <c r="P204" s="50"/>
      <c r="Q204" s="50" t="s">
        <v>24</v>
      </c>
      <c r="S204" s="12">
        <f t="shared" ref="S204:V243" si="16">VLOOKUP(L204,$A$4:$I$15,9,FALSE)</f>
        <v>7</v>
      </c>
      <c r="T204" s="12">
        <f t="shared" si="16"/>
        <v>11</v>
      </c>
      <c r="U204" s="12">
        <f t="shared" si="16"/>
        <v>4</v>
      </c>
      <c r="V204" s="12">
        <f t="shared" si="16"/>
        <v>3</v>
      </c>
      <c r="W204" s="12"/>
      <c r="X204" s="12">
        <f>VLOOKUP(Q204,$A$4:$I$15,9,FALSE)</f>
        <v>6</v>
      </c>
      <c r="Z204" s="26" t="str">
        <f t="shared" si="15"/>
        <v>Apples</v>
      </c>
      <c r="AA204" s="26" t="str">
        <f t="shared" si="15"/>
        <v>Bananas</v>
      </c>
      <c r="AB204" s="26" t="str">
        <f t="shared" si="15"/>
        <v>Square</v>
      </c>
      <c r="AC204" s="26" t="str">
        <f t="shared" si="15"/>
        <v>Heart</v>
      </c>
      <c r="AD204" s="26"/>
      <c r="AE204" s="26" t="str">
        <f t="shared" si="15"/>
        <v>Rectangle</v>
      </c>
      <c r="AG204" s="69">
        <v>1</v>
      </c>
      <c r="AH204" s="69">
        <v>1</v>
      </c>
      <c r="AI204" s="69">
        <v>1</v>
      </c>
      <c r="AJ204" s="69">
        <v>1</v>
      </c>
      <c r="AK204" s="69"/>
      <c r="AL204" s="69">
        <v>1</v>
      </c>
    </row>
    <row r="205" spans="11:38">
      <c r="K205" s="42">
        <v>201</v>
      </c>
      <c r="L205" s="50" t="s">
        <v>30</v>
      </c>
      <c r="M205" s="50" t="s">
        <v>35</v>
      </c>
      <c r="N205" s="50" t="s">
        <v>27</v>
      </c>
      <c r="O205" s="50" t="s">
        <v>26</v>
      </c>
      <c r="P205" s="50"/>
      <c r="Q205" s="50" t="s">
        <v>24</v>
      </c>
      <c r="S205" s="12">
        <f t="shared" si="16"/>
        <v>7</v>
      </c>
      <c r="T205" s="12">
        <f t="shared" si="16"/>
        <v>11</v>
      </c>
      <c r="U205" s="12">
        <f t="shared" si="16"/>
        <v>4</v>
      </c>
      <c r="V205" s="12">
        <f t="shared" si="16"/>
        <v>3</v>
      </c>
      <c r="W205" s="12"/>
      <c r="X205" s="12">
        <f>VLOOKUP(Q205,$A$4:$I$15,9,FALSE)</f>
        <v>6</v>
      </c>
      <c r="Z205" s="26" t="str">
        <f t="shared" si="15"/>
        <v>Apples</v>
      </c>
      <c r="AA205" s="26" t="str">
        <f t="shared" si="15"/>
        <v>Bananas</v>
      </c>
      <c r="AB205" s="26" t="str">
        <f t="shared" si="15"/>
        <v>Square</v>
      </c>
      <c r="AC205" s="26" t="str">
        <f t="shared" si="15"/>
        <v>Heart</v>
      </c>
      <c r="AD205" s="26"/>
      <c r="AE205" s="26" t="str">
        <f t="shared" si="15"/>
        <v>Rectangle</v>
      </c>
      <c r="AG205" s="69">
        <v>1</v>
      </c>
      <c r="AH205" s="69">
        <v>1</v>
      </c>
      <c r="AI205" s="69">
        <v>1</v>
      </c>
      <c r="AJ205" s="69">
        <v>1</v>
      </c>
      <c r="AK205" s="69"/>
      <c r="AL205" s="69">
        <v>1</v>
      </c>
    </row>
    <row r="206" spans="11:38">
      <c r="K206" s="42">
        <v>202</v>
      </c>
      <c r="L206" s="50" t="s">
        <v>35</v>
      </c>
      <c r="M206" s="50" t="s">
        <v>32</v>
      </c>
      <c r="N206" s="50" t="s">
        <v>33</v>
      </c>
      <c r="O206" s="50" t="s">
        <v>32</v>
      </c>
      <c r="P206" s="50"/>
      <c r="Q206" s="50"/>
      <c r="S206" s="12">
        <f t="shared" si="16"/>
        <v>11</v>
      </c>
      <c r="T206" s="12">
        <f t="shared" si="16"/>
        <v>8</v>
      </c>
      <c r="U206" s="12">
        <f t="shared" si="16"/>
        <v>9</v>
      </c>
      <c r="V206" s="12">
        <f t="shared" si="16"/>
        <v>8</v>
      </c>
      <c r="W206" s="12"/>
      <c r="X206" s="12"/>
      <c r="Z206" s="26" t="str">
        <f t="shared" si="15"/>
        <v>Bananas</v>
      </c>
      <c r="AA206" s="26" t="str">
        <f t="shared" si="15"/>
        <v>Peaches</v>
      </c>
      <c r="AB206" s="26" t="str">
        <f t="shared" si="15"/>
        <v>Watermelon</v>
      </c>
      <c r="AC206" s="26" t="str">
        <f t="shared" si="15"/>
        <v>Peaches</v>
      </c>
      <c r="AD206" s="26"/>
      <c r="AE206" s="26"/>
      <c r="AG206" s="69">
        <v>1</v>
      </c>
      <c r="AH206" s="69">
        <v>1</v>
      </c>
      <c r="AI206" s="69">
        <v>1</v>
      </c>
      <c r="AJ206" s="69">
        <v>1</v>
      </c>
      <c r="AK206" s="69"/>
      <c r="AL206" s="69"/>
    </row>
    <row r="207" spans="11:38">
      <c r="K207" s="42">
        <v>203</v>
      </c>
      <c r="L207" s="11" t="s">
        <v>35</v>
      </c>
      <c r="M207" s="11" t="s">
        <v>32</v>
      </c>
      <c r="N207" s="11" t="s">
        <v>33</v>
      </c>
      <c r="O207" s="11" t="s">
        <v>32</v>
      </c>
      <c r="P207" s="11"/>
      <c r="Q207" s="11"/>
      <c r="S207" s="12">
        <f t="shared" si="16"/>
        <v>11</v>
      </c>
      <c r="T207" s="12">
        <f t="shared" si="16"/>
        <v>8</v>
      </c>
      <c r="U207" s="12">
        <f t="shared" si="16"/>
        <v>9</v>
      </c>
      <c r="V207" s="12">
        <f t="shared" si="16"/>
        <v>8</v>
      </c>
      <c r="W207" s="12"/>
      <c r="X207" s="12"/>
      <c r="Z207" s="26" t="str">
        <f t="shared" si="15"/>
        <v>Bananas</v>
      </c>
      <c r="AA207" s="26" t="str">
        <f t="shared" si="15"/>
        <v>Peaches</v>
      </c>
      <c r="AB207" s="26" t="str">
        <f t="shared" si="15"/>
        <v>Watermelon</v>
      </c>
      <c r="AC207" s="26" t="str">
        <f t="shared" si="15"/>
        <v>Peaches</v>
      </c>
      <c r="AD207" s="26"/>
      <c r="AE207" s="26"/>
      <c r="AG207" s="69">
        <v>1</v>
      </c>
      <c r="AH207" s="69">
        <v>1</v>
      </c>
      <c r="AI207" s="69">
        <v>1</v>
      </c>
      <c r="AJ207" s="69">
        <v>1</v>
      </c>
      <c r="AK207" s="69"/>
      <c r="AL207" s="69"/>
    </row>
    <row r="208" spans="11:38">
      <c r="K208" s="42">
        <v>204</v>
      </c>
      <c r="L208" s="11" t="s">
        <v>25</v>
      </c>
      <c r="M208" s="11" t="s">
        <v>25</v>
      </c>
      <c r="N208" s="11" t="s">
        <v>25</v>
      </c>
      <c r="O208" s="11" t="s">
        <v>25</v>
      </c>
      <c r="P208" s="11"/>
      <c r="Q208" s="11"/>
      <c r="S208" s="12">
        <f t="shared" si="16"/>
        <v>1</v>
      </c>
      <c r="T208" s="12">
        <f t="shared" si="16"/>
        <v>1</v>
      </c>
      <c r="U208" s="12">
        <f t="shared" si="16"/>
        <v>1</v>
      </c>
      <c r="V208" s="12">
        <f t="shared" si="16"/>
        <v>1</v>
      </c>
      <c r="W208" s="12"/>
      <c r="X208" s="12"/>
      <c r="Z208" s="26" t="str">
        <f t="shared" si="15"/>
        <v>Scatter</v>
      </c>
      <c r="AA208" s="26" t="str">
        <f t="shared" si="15"/>
        <v>Scatter</v>
      </c>
      <c r="AB208" s="26" t="str">
        <f t="shared" si="15"/>
        <v>Scatter</v>
      </c>
      <c r="AC208" s="26" t="str">
        <f t="shared" si="15"/>
        <v>Scatter</v>
      </c>
      <c r="AD208" s="26"/>
      <c r="AE208" s="26"/>
      <c r="AG208" s="69">
        <v>1</v>
      </c>
      <c r="AH208" s="69">
        <v>1</v>
      </c>
      <c r="AI208" s="69">
        <v>1</v>
      </c>
      <c r="AJ208" s="69">
        <v>1</v>
      </c>
      <c r="AK208" s="69"/>
      <c r="AL208" s="69"/>
    </row>
    <row r="209" spans="11:38">
      <c r="K209" s="42">
        <v>205</v>
      </c>
      <c r="L209" s="11" t="s">
        <v>33</v>
      </c>
      <c r="M209" s="11" t="s">
        <v>35</v>
      </c>
      <c r="N209" s="11" t="s">
        <v>35</v>
      </c>
      <c r="O209" s="11" t="s">
        <v>34</v>
      </c>
      <c r="P209" s="11"/>
      <c r="Q209" s="11"/>
      <c r="S209" s="12">
        <f t="shared" si="16"/>
        <v>9</v>
      </c>
      <c r="T209" s="12">
        <f t="shared" si="16"/>
        <v>11</v>
      </c>
      <c r="U209" s="12">
        <f t="shared" si="16"/>
        <v>11</v>
      </c>
      <c r="V209" s="12">
        <f t="shared" si="16"/>
        <v>10</v>
      </c>
      <c r="W209" s="12"/>
      <c r="X209" s="12"/>
      <c r="Z209" s="26" t="str">
        <f t="shared" si="15"/>
        <v>Watermelon</v>
      </c>
      <c r="AA209" s="26" t="str">
        <f t="shared" si="15"/>
        <v>Bananas</v>
      </c>
      <c r="AB209" s="26" t="str">
        <f t="shared" si="15"/>
        <v>Bananas</v>
      </c>
      <c r="AC209" s="26" t="str">
        <f t="shared" si="15"/>
        <v>Grapes</v>
      </c>
      <c r="AD209" s="26"/>
      <c r="AE209" s="26"/>
      <c r="AG209" s="69">
        <v>1</v>
      </c>
      <c r="AH209" s="69">
        <v>1</v>
      </c>
      <c r="AI209" s="69">
        <v>1</v>
      </c>
      <c r="AJ209" s="69">
        <v>1</v>
      </c>
      <c r="AK209" s="69"/>
      <c r="AL209" s="69"/>
    </row>
    <row r="210" spans="11:38">
      <c r="K210" s="42">
        <v>206</v>
      </c>
      <c r="L210" s="11" t="s">
        <v>33</v>
      </c>
      <c r="M210" s="11" t="s">
        <v>35</v>
      </c>
      <c r="N210" s="11" t="s">
        <v>35</v>
      </c>
      <c r="O210" s="11" t="s">
        <v>34</v>
      </c>
      <c r="P210" s="11"/>
      <c r="Q210" s="11"/>
      <c r="S210" s="12">
        <f t="shared" si="16"/>
        <v>9</v>
      </c>
      <c r="T210" s="12">
        <f t="shared" si="16"/>
        <v>11</v>
      </c>
      <c r="U210" s="12">
        <f t="shared" si="16"/>
        <v>11</v>
      </c>
      <c r="V210" s="12">
        <f t="shared" si="16"/>
        <v>10</v>
      </c>
      <c r="W210" s="12"/>
      <c r="X210" s="12"/>
      <c r="Z210" s="26" t="str">
        <f t="shared" si="15"/>
        <v>Watermelon</v>
      </c>
      <c r="AA210" s="26" t="str">
        <f t="shared" si="15"/>
        <v>Bananas</v>
      </c>
      <c r="AB210" s="26" t="str">
        <f t="shared" si="15"/>
        <v>Bananas</v>
      </c>
      <c r="AC210" s="26" t="str">
        <f t="shared" si="15"/>
        <v>Grapes</v>
      </c>
      <c r="AD210" s="26"/>
      <c r="AE210" s="26"/>
      <c r="AG210" s="69">
        <v>1</v>
      </c>
      <c r="AH210" s="69">
        <v>1</v>
      </c>
      <c r="AI210" s="69">
        <v>1</v>
      </c>
      <c r="AJ210" s="69">
        <v>1</v>
      </c>
      <c r="AK210" s="69"/>
      <c r="AL210" s="69"/>
    </row>
    <row r="211" spans="11:38">
      <c r="K211" s="42">
        <v>207</v>
      </c>
      <c r="L211" s="11" t="s">
        <v>32</v>
      </c>
      <c r="M211" s="11" t="s">
        <v>33</v>
      </c>
      <c r="N211" s="11" t="s">
        <v>23</v>
      </c>
      <c r="O211" s="11" t="s">
        <v>32</v>
      </c>
      <c r="P211" s="11"/>
      <c r="Q211" s="11"/>
      <c r="S211" s="12">
        <f t="shared" si="16"/>
        <v>8</v>
      </c>
      <c r="T211" s="12">
        <f t="shared" si="16"/>
        <v>9</v>
      </c>
      <c r="U211" s="12">
        <f t="shared" si="16"/>
        <v>5</v>
      </c>
      <c r="V211" s="12">
        <f t="shared" si="16"/>
        <v>8</v>
      </c>
      <c r="W211" s="12"/>
      <c r="X211" s="12"/>
      <c r="Z211" s="26" t="str">
        <f t="shared" si="15"/>
        <v>Peaches</v>
      </c>
      <c r="AA211" s="26" t="str">
        <f t="shared" si="15"/>
        <v>Watermelon</v>
      </c>
      <c r="AB211" s="26" t="str">
        <f t="shared" si="15"/>
        <v>pentagon</v>
      </c>
      <c r="AC211" s="26" t="str">
        <f t="shared" si="15"/>
        <v>Peaches</v>
      </c>
      <c r="AD211" s="26"/>
      <c r="AE211" s="26"/>
      <c r="AG211" s="69">
        <v>1</v>
      </c>
      <c r="AH211" s="69">
        <v>1</v>
      </c>
      <c r="AI211" s="69">
        <v>1</v>
      </c>
      <c r="AJ211" s="69">
        <v>1</v>
      </c>
      <c r="AK211" s="69"/>
      <c r="AL211" s="69"/>
    </row>
    <row r="212" spans="11:38">
      <c r="K212" s="42">
        <v>208</v>
      </c>
      <c r="L212" s="11" t="s">
        <v>32</v>
      </c>
      <c r="M212" s="11" t="s">
        <v>33</v>
      </c>
      <c r="N212" s="11" t="s">
        <v>23</v>
      </c>
      <c r="O212" s="11" t="s">
        <v>32</v>
      </c>
      <c r="P212" s="11"/>
      <c r="Q212" s="11"/>
      <c r="S212" s="12">
        <f t="shared" si="16"/>
        <v>8</v>
      </c>
      <c r="T212" s="12">
        <f t="shared" si="16"/>
        <v>9</v>
      </c>
      <c r="U212" s="12">
        <f t="shared" si="16"/>
        <v>5</v>
      </c>
      <c r="V212" s="12">
        <f t="shared" si="16"/>
        <v>8</v>
      </c>
      <c r="W212" s="12"/>
      <c r="X212" s="12"/>
      <c r="Z212" s="26" t="str">
        <f t="shared" ref="Z212:AC248" si="17">VLOOKUP(L212,$A$4:$I$15,2,FALSE)</f>
        <v>Peaches</v>
      </c>
      <c r="AA212" s="26" t="str">
        <f t="shared" si="17"/>
        <v>Watermelon</v>
      </c>
      <c r="AB212" s="26" t="str">
        <f t="shared" si="17"/>
        <v>pentagon</v>
      </c>
      <c r="AC212" s="26" t="str">
        <f t="shared" si="17"/>
        <v>Peaches</v>
      </c>
      <c r="AD212" s="26"/>
      <c r="AE212" s="26"/>
      <c r="AG212" s="69">
        <v>1</v>
      </c>
      <c r="AH212" s="69">
        <v>1</v>
      </c>
      <c r="AI212" s="69">
        <v>1</v>
      </c>
      <c r="AJ212" s="69">
        <v>1</v>
      </c>
      <c r="AK212" s="69"/>
      <c r="AL212" s="69"/>
    </row>
    <row r="213" spans="11:38">
      <c r="K213" s="42">
        <v>209</v>
      </c>
      <c r="L213" s="11" t="s">
        <v>25</v>
      </c>
      <c r="M213" s="11" t="s">
        <v>25</v>
      </c>
      <c r="N213" s="11" t="s">
        <v>25</v>
      </c>
      <c r="O213" s="11" t="s">
        <v>25</v>
      </c>
      <c r="P213" s="11"/>
      <c r="Q213" s="11"/>
      <c r="S213" s="12">
        <f t="shared" si="16"/>
        <v>1</v>
      </c>
      <c r="T213" s="12">
        <f t="shared" si="16"/>
        <v>1</v>
      </c>
      <c r="U213" s="12">
        <f t="shared" si="16"/>
        <v>1</v>
      </c>
      <c r="V213" s="12">
        <f t="shared" si="16"/>
        <v>1</v>
      </c>
      <c r="W213" s="12"/>
      <c r="X213" s="12"/>
      <c r="Z213" s="26" t="str">
        <f t="shared" si="17"/>
        <v>Scatter</v>
      </c>
      <c r="AA213" s="26" t="str">
        <f t="shared" si="17"/>
        <v>Scatter</v>
      </c>
      <c r="AB213" s="26" t="str">
        <f t="shared" si="17"/>
        <v>Scatter</v>
      </c>
      <c r="AC213" s="26" t="str">
        <f t="shared" si="17"/>
        <v>Scatter</v>
      </c>
      <c r="AD213" s="26"/>
      <c r="AE213" s="26"/>
      <c r="AG213" s="69">
        <v>1</v>
      </c>
      <c r="AH213" s="69">
        <v>1</v>
      </c>
      <c r="AI213" s="69">
        <v>1</v>
      </c>
      <c r="AJ213" s="69">
        <v>1</v>
      </c>
      <c r="AK213" s="69"/>
      <c r="AL213" s="69"/>
    </row>
    <row r="214" spans="11:38">
      <c r="K214" s="42">
        <v>210</v>
      </c>
      <c r="L214" s="11" t="s">
        <v>33</v>
      </c>
      <c r="M214" s="11" t="s">
        <v>34</v>
      </c>
      <c r="N214" s="11" t="s">
        <v>24</v>
      </c>
      <c r="O214" s="11" t="s">
        <v>33</v>
      </c>
      <c r="P214" s="11"/>
      <c r="Q214" s="11"/>
      <c r="S214" s="12">
        <f t="shared" si="16"/>
        <v>9</v>
      </c>
      <c r="T214" s="12">
        <f t="shared" si="16"/>
        <v>10</v>
      </c>
      <c r="U214" s="12">
        <f t="shared" si="16"/>
        <v>6</v>
      </c>
      <c r="V214" s="12">
        <f t="shared" si="16"/>
        <v>9</v>
      </c>
      <c r="W214" s="12"/>
      <c r="X214" s="12"/>
      <c r="Z214" s="26" t="str">
        <f t="shared" si="17"/>
        <v>Watermelon</v>
      </c>
      <c r="AA214" s="26" t="str">
        <f t="shared" si="17"/>
        <v>Grapes</v>
      </c>
      <c r="AB214" s="26" t="str">
        <f t="shared" si="17"/>
        <v>Rectangle</v>
      </c>
      <c r="AC214" s="26" t="str">
        <f t="shared" si="17"/>
        <v>Watermelon</v>
      </c>
      <c r="AD214" s="26"/>
      <c r="AE214" s="26"/>
      <c r="AG214" s="69">
        <v>1</v>
      </c>
      <c r="AH214" s="69">
        <v>1</v>
      </c>
      <c r="AI214" s="69">
        <v>1</v>
      </c>
      <c r="AJ214" s="69">
        <v>1</v>
      </c>
      <c r="AK214" s="69"/>
      <c r="AL214" s="69"/>
    </row>
    <row r="215" spans="11:38">
      <c r="K215" s="42">
        <v>211</v>
      </c>
      <c r="L215" s="11" t="s">
        <v>33</v>
      </c>
      <c r="M215" s="11" t="s">
        <v>34</v>
      </c>
      <c r="N215" s="11" t="s">
        <v>24</v>
      </c>
      <c r="O215" s="11" t="s">
        <v>33</v>
      </c>
      <c r="P215" s="11"/>
      <c r="Q215" s="11"/>
      <c r="S215" s="12">
        <f t="shared" si="16"/>
        <v>9</v>
      </c>
      <c r="T215" s="12">
        <f t="shared" si="16"/>
        <v>10</v>
      </c>
      <c r="U215" s="12">
        <f t="shared" si="16"/>
        <v>6</v>
      </c>
      <c r="V215" s="12">
        <f t="shared" si="16"/>
        <v>9</v>
      </c>
      <c r="W215" s="12"/>
      <c r="X215" s="12"/>
      <c r="Z215" s="26" t="str">
        <f t="shared" si="17"/>
        <v>Watermelon</v>
      </c>
      <c r="AA215" s="26" t="str">
        <f t="shared" si="17"/>
        <v>Grapes</v>
      </c>
      <c r="AB215" s="26" t="str">
        <f t="shared" si="17"/>
        <v>Rectangle</v>
      </c>
      <c r="AC215" s="26" t="str">
        <f t="shared" si="17"/>
        <v>Watermelon</v>
      </c>
      <c r="AD215" s="26"/>
      <c r="AE215" s="26"/>
      <c r="AG215" s="69">
        <v>1</v>
      </c>
      <c r="AH215" s="69">
        <v>1</v>
      </c>
      <c r="AI215" s="69">
        <v>1</v>
      </c>
      <c r="AJ215" s="69">
        <v>1</v>
      </c>
      <c r="AK215" s="69"/>
      <c r="AL215" s="69"/>
    </row>
    <row r="216" spans="11:38">
      <c r="K216" s="42">
        <v>212</v>
      </c>
      <c r="L216" s="11" t="s">
        <v>34</v>
      </c>
      <c r="M216" s="11" t="s">
        <v>30</v>
      </c>
      <c r="N216" s="11" t="s">
        <v>33</v>
      </c>
      <c r="O216" s="11" t="s">
        <v>34</v>
      </c>
      <c r="P216" s="11"/>
      <c r="Q216" s="11"/>
      <c r="S216" s="12">
        <f t="shared" si="16"/>
        <v>10</v>
      </c>
      <c r="T216" s="12">
        <f t="shared" si="16"/>
        <v>7</v>
      </c>
      <c r="U216" s="12">
        <f t="shared" si="16"/>
        <v>9</v>
      </c>
      <c r="V216" s="12">
        <f t="shared" si="16"/>
        <v>10</v>
      </c>
      <c r="W216" s="12"/>
      <c r="X216" s="12"/>
      <c r="Z216" s="26" t="str">
        <f t="shared" si="17"/>
        <v>Grapes</v>
      </c>
      <c r="AA216" s="26" t="str">
        <f t="shared" si="17"/>
        <v>Apples</v>
      </c>
      <c r="AB216" s="26" t="str">
        <f t="shared" si="17"/>
        <v>Watermelon</v>
      </c>
      <c r="AC216" s="26" t="str">
        <f t="shared" si="17"/>
        <v>Grapes</v>
      </c>
      <c r="AD216" s="26"/>
      <c r="AE216" s="26"/>
      <c r="AG216" s="69">
        <v>1</v>
      </c>
      <c r="AH216" s="69">
        <v>1</v>
      </c>
      <c r="AI216" s="69">
        <v>1</v>
      </c>
      <c r="AJ216" s="69">
        <v>1</v>
      </c>
      <c r="AK216" s="69"/>
      <c r="AL216" s="69"/>
    </row>
    <row r="217" spans="11:38">
      <c r="K217" s="42">
        <v>213</v>
      </c>
      <c r="L217" s="11" t="s">
        <v>34</v>
      </c>
      <c r="M217" s="11" t="s">
        <v>30</v>
      </c>
      <c r="N217" s="11" t="s">
        <v>33</v>
      </c>
      <c r="O217" s="11" t="s">
        <v>34</v>
      </c>
      <c r="P217" s="11"/>
      <c r="Q217" s="11"/>
      <c r="S217" s="12">
        <f t="shared" si="16"/>
        <v>10</v>
      </c>
      <c r="T217" s="12">
        <f t="shared" si="16"/>
        <v>7</v>
      </c>
      <c r="U217" s="12">
        <f t="shared" si="16"/>
        <v>9</v>
      </c>
      <c r="V217" s="12">
        <f t="shared" si="16"/>
        <v>10</v>
      </c>
      <c r="W217" s="12"/>
      <c r="X217" s="12"/>
      <c r="Z217" s="26" t="str">
        <f t="shared" si="17"/>
        <v>Grapes</v>
      </c>
      <c r="AA217" s="26" t="str">
        <f t="shared" si="17"/>
        <v>Apples</v>
      </c>
      <c r="AB217" s="26" t="str">
        <f t="shared" si="17"/>
        <v>Watermelon</v>
      </c>
      <c r="AC217" s="26" t="str">
        <f t="shared" si="17"/>
        <v>Grapes</v>
      </c>
      <c r="AD217" s="26"/>
      <c r="AE217" s="26"/>
      <c r="AG217" s="69">
        <v>1</v>
      </c>
      <c r="AH217" s="69">
        <v>1</v>
      </c>
      <c r="AI217" s="69">
        <v>1</v>
      </c>
      <c r="AJ217" s="69">
        <v>1</v>
      </c>
      <c r="AK217" s="69"/>
      <c r="AL217" s="69"/>
    </row>
    <row r="218" spans="11:38">
      <c r="K218" s="42">
        <v>214</v>
      </c>
      <c r="L218" s="11" t="s">
        <v>25</v>
      </c>
      <c r="M218" s="11" t="s">
        <v>25</v>
      </c>
      <c r="N218" s="11" t="s">
        <v>25</v>
      </c>
      <c r="O218" s="11" t="s">
        <v>25</v>
      </c>
      <c r="P218" s="11"/>
      <c r="Q218" s="11"/>
      <c r="S218" s="12">
        <f t="shared" si="16"/>
        <v>1</v>
      </c>
      <c r="T218" s="12">
        <f t="shared" si="16"/>
        <v>1</v>
      </c>
      <c r="U218" s="12">
        <f t="shared" si="16"/>
        <v>1</v>
      </c>
      <c r="V218" s="12">
        <f t="shared" si="16"/>
        <v>1</v>
      </c>
      <c r="W218" s="12"/>
      <c r="X218" s="12"/>
      <c r="Z218" s="12" t="str">
        <f t="shared" si="17"/>
        <v>Scatter</v>
      </c>
      <c r="AA218" s="12" t="str">
        <f t="shared" si="17"/>
        <v>Scatter</v>
      </c>
      <c r="AB218" s="12" t="str">
        <f t="shared" si="17"/>
        <v>Scatter</v>
      </c>
      <c r="AC218" s="12" t="str">
        <f t="shared" si="17"/>
        <v>Scatter</v>
      </c>
      <c r="AD218" s="12"/>
      <c r="AE218" s="12"/>
      <c r="AG218" s="69">
        <v>1</v>
      </c>
      <c r="AH218" s="69">
        <v>1</v>
      </c>
      <c r="AI218" s="69">
        <v>1</v>
      </c>
      <c r="AJ218" s="69">
        <v>1</v>
      </c>
      <c r="AK218" s="69"/>
      <c r="AL218" s="69"/>
    </row>
    <row r="219" spans="11:38">
      <c r="K219" s="42">
        <v>215</v>
      </c>
      <c r="L219" s="11" t="s">
        <v>23</v>
      </c>
      <c r="M219" s="11" t="s">
        <v>34</v>
      </c>
      <c r="N219" s="11" t="s">
        <v>27</v>
      </c>
      <c r="O219" s="11" t="s">
        <v>32</v>
      </c>
      <c r="P219" s="11"/>
      <c r="Q219" s="11"/>
      <c r="S219" s="12">
        <f t="shared" si="16"/>
        <v>5</v>
      </c>
      <c r="T219" s="12">
        <f t="shared" si="16"/>
        <v>10</v>
      </c>
      <c r="U219" s="12">
        <f t="shared" si="16"/>
        <v>4</v>
      </c>
      <c r="V219" s="12">
        <f t="shared" si="16"/>
        <v>8</v>
      </c>
      <c r="W219" s="12"/>
      <c r="X219" s="12"/>
      <c r="Z219" s="12" t="str">
        <f t="shared" si="17"/>
        <v>pentagon</v>
      </c>
      <c r="AA219" s="12" t="str">
        <f t="shared" si="17"/>
        <v>Grapes</v>
      </c>
      <c r="AB219" s="12" t="str">
        <f t="shared" si="17"/>
        <v>Square</v>
      </c>
      <c r="AC219" s="12" t="str">
        <f t="shared" si="17"/>
        <v>Peaches</v>
      </c>
      <c r="AD219" s="12"/>
      <c r="AE219" s="12"/>
      <c r="AG219" s="69">
        <v>1</v>
      </c>
      <c r="AH219" s="69">
        <v>1</v>
      </c>
      <c r="AI219" s="69">
        <v>1</v>
      </c>
      <c r="AJ219" s="69">
        <v>1</v>
      </c>
      <c r="AK219" s="69"/>
      <c r="AL219" s="69"/>
    </row>
    <row r="220" spans="11:38">
      <c r="K220" s="42">
        <v>216</v>
      </c>
      <c r="L220" s="11" t="s">
        <v>23</v>
      </c>
      <c r="M220" s="11" t="s">
        <v>34</v>
      </c>
      <c r="N220" s="11" t="s">
        <v>27</v>
      </c>
      <c r="O220" s="11" t="s">
        <v>32</v>
      </c>
      <c r="P220" s="11"/>
      <c r="Q220" s="11"/>
      <c r="S220" s="12">
        <f t="shared" si="16"/>
        <v>5</v>
      </c>
      <c r="T220" s="12">
        <f t="shared" si="16"/>
        <v>10</v>
      </c>
      <c r="U220" s="12">
        <f t="shared" si="16"/>
        <v>4</v>
      </c>
      <c r="V220" s="12">
        <f t="shared" si="16"/>
        <v>8</v>
      </c>
      <c r="W220" s="12"/>
      <c r="X220" s="12"/>
      <c r="Z220" s="12" t="str">
        <f t="shared" si="17"/>
        <v>pentagon</v>
      </c>
      <c r="AA220" s="12" t="str">
        <f t="shared" si="17"/>
        <v>Grapes</v>
      </c>
      <c r="AB220" s="12" t="str">
        <f t="shared" si="17"/>
        <v>Square</v>
      </c>
      <c r="AC220" s="12" t="str">
        <f t="shared" si="17"/>
        <v>Peaches</v>
      </c>
      <c r="AD220" s="12"/>
      <c r="AE220" s="12"/>
      <c r="AG220" s="69">
        <v>1</v>
      </c>
      <c r="AH220" s="69">
        <v>1</v>
      </c>
      <c r="AI220" s="69">
        <v>1</v>
      </c>
      <c r="AJ220" s="69">
        <v>1</v>
      </c>
      <c r="AK220" s="69"/>
      <c r="AL220" s="69"/>
    </row>
    <row r="221" spans="11:38">
      <c r="K221" s="42">
        <v>217</v>
      </c>
      <c r="L221" s="11" t="s">
        <v>34</v>
      </c>
      <c r="M221" s="11" t="s">
        <v>33</v>
      </c>
      <c r="N221" s="11" t="s">
        <v>35</v>
      </c>
      <c r="O221" s="11" t="s">
        <v>33</v>
      </c>
      <c r="P221" s="11"/>
      <c r="Q221" s="11"/>
      <c r="S221" s="12">
        <f t="shared" si="16"/>
        <v>10</v>
      </c>
      <c r="T221" s="12">
        <f t="shared" si="16"/>
        <v>9</v>
      </c>
      <c r="U221" s="12">
        <f t="shared" si="16"/>
        <v>11</v>
      </c>
      <c r="V221" s="12">
        <f t="shared" si="16"/>
        <v>9</v>
      </c>
      <c r="W221" s="12"/>
      <c r="X221" s="12"/>
      <c r="Z221" s="12" t="str">
        <f t="shared" si="17"/>
        <v>Grapes</v>
      </c>
      <c r="AA221" s="12" t="str">
        <f t="shared" si="17"/>
        <v>Watermelon</v>
      </c>
      <c r="AB221" s="12" t="str">
        <f t="shared" si="17"/>
        <v>Bananas</v>
      </c>
      <c r="AC221" s="12" t="str">
        <f t="shared" si="17"/>
        <v>Watermelon</v>
      </c>
      <c r="AD221" s="12"/>
      <c r="AE221" s="12"/>
      <c r="AG221" s="69">
        <v>1</v>
      </c>
      <c r="AH221" s="69">
        <v>1</v>
      </c>
      <c r="AI221" s="69">
        <v>1</v>
      </c>
      <c r="AJ221" s="69">
        <v>1</v>
      </c>
      <c r="AK221" s="69"/>
      <c r="AL221" s="69"/>
    </row>
    <row r="222" spans="11:38">
      <c r="K222" s="42">
        <v>218</v>
      </c>
      <c r="L222" s="11" t="s">
        <v>34</v>
      </c>
      <c r="M222" s="11" t="s">
        <v>33</v>
      </c>
      <c r="N222" s="11" t="s">
        <v>35</v>
      </c>
      <c r="O222" s="11" t="s">
        <v>33</v>
      </c>
      <c r="P222" s="11"/>
      <c r="Q222" s="11"/>
      <c r="S222" s="12">
        <f t="shared" si="16"/>
        <v>10</v>
      </c>
      <c r="T222" s="12">
        <f t="shared" si="16"/>
        <v>9</v>
      </c>
      <c r="U222" s="12">
        <f t="shared" si="16"/>
        <v>11</v>
      </c>
      <c r="V222" s="12">
        <f t="shared" si="16"/>
        <v>9</v>
      </c>
      <c r="W222" s="12"/>
      <c r="X222" s="12"/>
      <c r="Z222" s="12" t="str">
        <f t="shared" si="17"/>
        <v>Grapes</v>
      </c>
      <c r="AA222" s="12" t="str">
        <f t="shared" si="17"/>
        <v>Watermelon</v>
      </c>
      <c r="AB222" s="12" t="str">
        <f t="shared" si="17"/>
        <v>Bananas</v>
      </c>
      <c r="AC222" s="12" t="str">
        <f t="shared" si="17"/>
        <v>Watermelon</v>
      </c>
      <c r="AD222" s="12"/>
      <c r="AE222" s="12"/>
      <c r="AG222" s="69">
        <v>1</v>
      </c>
      <c r="AH222" s="69">
        <v>1</v>
      </c>
      <c r="AI222" s="69">
        <v>1</v>
      </c>
      <c r="AJ222" s="69">
        <v>1</v>
      </c>
      <c r="AK222" s="69"/>
      <c r="AL222" s="69"/>
    </row>
    <row r="223" spans="11:38">
      <c r="K223" s="42">
        <v>219</v>
      </c>
      <c r="L223" s="11" t="s">
        <v>25</v>
      </c>
      <c r="M223" s="11" t="s">
        <v>25</v>
      </c>
      <c r="N223" s="11" t="s">
        <v>25</v>
      </c>
      <c r="O223" s="11" t="s">
        <v>25</v>
      </c>
      <c r="P223" s="11"/>
      <c r="Q223" s="11"/>
      <c r="S223" s="12">
        <f t="shared" si="16"/>
        <v>1</v>
      </c>
      <c r="T223" s="12">
        <f t="shared" si="16"/>
        <v>1</v>
      </c>
      <c r="U223" s="12">
        <f t="shared" si="16"/>
        <v>1</v>
      </c>
      <c r="V223" s="12">
        <f t="shared" si="16"/>
        <v>1</v>
      </c>
      <c r="W223" s="12"/>
      <c r="X223" s="12"/>
      <c r="Z223" s="12" t="str">
        <f t="shared" si="17"/>
        <v>Scatter</v>
      </c>
      <c r="AA223" s="12" t="str">
        <f t="shared" si="17"/>
        <v>Scatter</v>
      </c>
      <c r="AB223" s="12" t="str">
        <f t="shared" si="17"/>
        <v>Scatter</v>
      </c>
      <c r="AC223" s="12" t="str">
        <f t="shared" si="17"/>
        <v>Scatter</v>
      </c>
      <c r="AD223" s="12"/>
      <c r="AE223" s="12"/>
      <c r="AG223" s="69">
        <v>1</v>
      </c>
      <c r="AH223" s="69">
        <v>1</v>
      </c>
      <c r="AI223" s="69">
        <v>1</v>
      </c>
      <c r="AJ223" s="69">
        <v>1</v>
      </c>
      <c r="AK223" s="69"/>
      <c r="AL223" s="69"/>
    </row>
    <row r="224" spans="11:38">
      <c r="K224" s="42">
        <v>220</v>
      </c>
      <c r="L224" s="11" t="s">
        <v>27</v>
      </c>
      <c r="M224" s="11" t="s">
        <v>23</v>
      </c>
      <c r="N224" s="11" t="s">
        <v>33</v>
      </c>
      <c r="O224" s="11" t="s">
        <v>34</v>
      </c>
      <c r="P224" s="11"/>
      <c r="Q224" s="11"/>
      <c r="S224" s="12">
        <f t="shared" si="16"/>
        <v>4</v>
      </c>
      <c r="T224" s="12">
        <f t="shared" si="16"/>
        <v>5</v>
      </c>
      <c r="U224" s="12">
        <f t="shared" si="16"/>
        <v>9</v>
      </c>
      <c r="V224" s="12">
        <f t="shared" si="16"/>
        <v>10</v>
      </c>
      <c r="W224" s="12"/>
      <c r="X224" s="12"/>
      <c r="Z224" s="12" t="str">
        <f t="shared" si="17"/>
        <v>Square</v>
      </c>
      <c r="AA224" s="12" t="str">
        <f t="shared" si="17"/>
        <v>pentagon</v>
      </c>
      <c r="AB224" s="12" t="str">
        <f t="shared" si="17"/>
        <v>Watermelon</v>
      </c>
      <c r="AC224" s="12" t="str">
        <f t="shared" si="17"/>
        <v>Grapes</v>
      </c>
      <c r="AD224" s="12"/>
      <c r="AE224" s="12"/>
      <c r="AG224" s="69">
        <v>1</v>
      </c>
      <c r="AH224" s="69">
        <v>1</v>
      </c>
      <c r="AI224" s="69">
        <v>1</v>
      </c>
      <c r="AJ224" s="69">
        <v>1</v>
      </c>
      <c r="AK224" s="69"/>
      <c r="AL224" s="69"/>
    </row>
    <row r="225" spans="11:38">
      <c r="K225" s="42">
        <v>221</v>
      </c>
      <c r="L225" s="11" t="s">
        <v>27</v>
      </c>
      <c r="M225" s="11" t="s">
        <v>23</v>
      </c>
      <c r="N225" s="11" t="s">
        <v>33</v>
      </c>
      <c r="O225" s="11" t="s">
        <v>34</v>
      </c>
      <c r="P225" s="11"/>
      <c r="Q225" s="11"/>
      <c r="S225" s="12">
        <f t="shared" si="16"/>
        <v>4</v>
      </c>
      <c r="T225" s="12">
        <f t="shared" si="16"/>
        <v>5</v>
      </c>
      <c r="U225" s="12">
        <f t="shared" si="16"/>
        <v>9</v>
      </c>
      <c r="V225" s="12">
        <f t="shared" si="16"/>
        <v>10</v>
      </c>
      <c r="W225" s="12"/>
      <c r="X225" s="12"/>
      <c r="Z225" s="12" t="str">
        <f t="shared" si="17"/>
        <v>Square</v>
      </c>
      <c r="AA225" s="12" t="str">
        <f t="shared" si="17"/>
        <v>pentagon</v>
      </c>
      <c r="AB225" s="12" t="str">
        <f t="shared" si="17"/>
        <v>Watermelon</v>
      </c>
      <c r="AC225" s="12" t="str">
        <f t="shared" si="17"/>
        <v>Grapes</v>
      </c>
      <c r="AD225" s="12"/>
      <c r="AE225" s="12"/>
      <c r="AG225" s="69">
        <v>1</v>
      </c>
      <c r="AH225" s="69">
        <v>1</v>
      </c>
      <c r="AI225" s="69">
        <v>1</v>
      </c>
      <c r="AJ225" s="69">
        <v>1</v>
      </c>
      <c r="AK225" s="69"/>
      <c r="AL225" s="69"/>
    </row>
    <row r="226" spans="11:38">
      <c r="K226" s="42">
        <v>222</v>
      </c>
      <c r="L226" s="11" t="s">
        <v>35</v>
      </c>
      <c r="M226" s="11" t="s">
        <v>34</v>
      </c>
      <c r="N226" s="11" t="s">
        <v>24</v>
      </c>
      <c r="O226" s="11" t="s">
        <v>35</v>
      </c>
      <c r="P226" s="11"/>
      <c r="Q226" s="11"/>
      <c r="S226" s="12">
        <f t="shared" si="16"/>
        <v>11</v>
      </c>
      <c r="T226" s="12">
        <f t="shared" si="16"/>
        <v>10</v>
      </c>
      <c r="U226" s="12">
        <f t="shared" si="16"/>
        <v>6</v>
      </c>
      <c r="V226" s="12">
        <f t="shared" si="16"/>
        <v>11</v>
      </c>
      <c r="W226" s="12"/>
      <c r="X226" s="12"/>
      <c r="Z226" s="12" t="str">
        <f t="shared" si="17"/>
        <v>Bananas</v>
      </c>
      <c r="AA226" s="12" t="str">
        <f t="shared" si="17"/>
        <v>Grapes</v>
      </c>
      <c r="AB226" s="12" t="str">
        <f t="shared" si="17"/>
        <v>Rectangle</v>
      </c>
      <c r="AC226" s="12" t="str">
        <f t="shared" si="17"/>
        <v>Bananas</v>
      </c>
      <c r="AD226" s="12"/>
      <c r="AE226" s="12"/>
      <c r="AG226" s="69">
        <v>1</v>
      </c>
      <c r="AH226" s="69">
        <v>1</v>
      </c>
      <c r="AI226" s="69">
        <v>1</v>
      </c>
      <c r="AJ226" s="69">
        <v>1</v>
      </c>
      <c r="AK226" s="69"/>
      <c r="AL226" s="69"/>
    </row>
    <row r="227" spans="11:38">
      <c r="K227" s="42">
        <v>223</v>
      </c>
      <c r="L227" s="11" t="s">
        <v>35</v>
      </c>
      <c r="M227" s="11" t="s">
        <v>34</v>
      </c>
      <c r="N227" s="11" t="s">
        <v>24</v>
      </c>
      <c r="O227" s="11" t="s">
        <v>35</v>
      </c>
      <c r="P227" s="11"/>
      <c r="Q227" s="11"/>
      <c r="S227" s="12">
        <f t="shared" si="16"/>
        <v>11</v>
      </c>
      <c r="T227" s="12">
        <f t="shared" si="16"/>
        <v>10</v>
      </c>
      <c r="U227" s="12">
        <f t="shared" si="16"/>
        <v>6</v>
      </c>
      <c r="V227" s="12">
        <f t="shared" si="16"/>
        <v>11</v>
      </c>
      <c r="W227" s="12"/>
      <c r="X227" s="12"/>
      <c r="Z227" s="12" t="str">
        <f t="shared" si="17"/>
        <v>Bananas</v>
      </c>
      <c r="AA227" s="12" t="str">
        <f t="shared" si="17"/>
        <v>Grapes</v>
      </c>
      <c r="AB227" s="12" t="str">
        <f t="shared" si="17"/>
        <v>Rectangle</v>
      </c>
      <c r="AC227" s="12" t="str">
        <f t="shared" si="17"/>
        <v>Bananas</v>
      </c>
      <c r="AD227" s="12"/>
      <c r="AE227" s="12"/>
      <c r="AG227" s="69">
        <v>1</v>
      </c>
      <c r="AH227" s="69">
        <v>1</v>
      </c>
      <c r="AI227" s="69">
        <v>1</v>
      </c>
      <c r="AJ227" s="69">
        <v>1</v>
      </c>
      <c r="AK227" s="69"/>
      <c r="AL227" s="69"/>
    </row>
    <row r="228" spans="11:38">
      <c r="K228" s="42">
        <v>224</v>
      </c>
      <c r="L228" s="11" t="s">
        <v>25</v>
      </c>
      <c r="M228" s="11" t="s">
        <v>25</v>
      </c>
      <c r="N228" s="11" t="s">
        <v>25</v>
      </c>
      <c r="O228" s="11" t="s">
        <v>25</v>
      </c>
      <c r="P228" s="11"/>
      <c r="Q228" s="11"/>
      <c r="S228" s="12">
        <f t="shared" si="16"/>
        <v>1</v>
      </c>
      <c r="T228" s="12">
        <f t="shared" si="16"/>
        <v>1</v>
      </c>
      <c r="U228" s="12">
        <f t="shared" si="16"/>
        <v>1</v>
      </c>
      <c r="V228" s="12">
        <f t="shared" si="16"/>
        <v>1</v>
      </c>
      <c r="W228" s="12"/>
      <c r="X228" s="12"/>
      <c r="Z228" s="12" t="str">
        <f t="shared" si="17"/>
        <v>Scatter</v>
      </c>
      <c r="AA228" s="12" t="str">
        <f t="shared" si="17"/>
        <v>Scatter</v>
      </c>
      <c r="AB228" s="12" t="str">
        <f t="shared" si="17"/>
        <v>Scatter</v>
      </c>
      <c r="AC228" s="12" t="str">
        <f t="shared" si="17"/>
        <v>Scatter</v>
      </c>
      <c r="AD228" s="12"/>
      <c r="AE228" s="12"/>
      <c r="AG228" s="69">
        <v>1</v>
      </c>
      <c r="AH228" s="69">
        <v>1</v>
      </c>
      <c r="AI228" s="69">
        <v>1</v>
      </c>
      <c r="AJ228" s="69">
        <v>1</v>
      </c>
      <c r="AK228" s="69"/>
      <c r="AL228" s="69"/>
    </row>
    <row r="229" spans="11:38">
      <c r="K229" s="42">
        <v>225</v>
      </c>
      <c r="L229" s="11" t="s">
        <v>26</v>
      </c>
      <c r="M229" s="11" t="s">
        <v>33</v>
      </c>
      <c r="N229" s="11" t="s">
        <v>30</v>
      </c>
      <c r="O229" s="11" t="s">
        <v>30</v>
      </c>
      <c r="P229" s="11"/>
      <c r="Q229" s="11"/>
      <c r="S229" s="12">
        <f t="shared" si="16"/>
        <v>3</v>
      </c>
      <c r="T229" s="12">
        <f t="shared" si="16"/>
        <v>9</v>
      </c>
      <c r="U229" s="12">
        <f t="shared" si="16"/>
        <v>7</v>
      </c>
      <c r="V229" s="12">
        <f t="shared" si="16"/>
        <v>7</v>
      </c>
      <c r="W229" s="12"/>
      <c r="X229" s="12"/>
      <c r="Z229" s="12" t="str">
        <f t="shared" si="17"/>
        <v>Heart</v>
      </c>
      <c r="AA229" s="12" t="str">
        <f t="shared" si="17"/>
        <v>Watermelon</v>
      </c>
      <c r="AB229" s="12" t="str">
        <f t="shared" si="17"/>
        <v>Apples</v>
      </c>
      <c r="AC229" s="12" t="str">
        <f t="shared" si="17"/>
        <v>Apples</v>
      </c>
      <c r="AD229" s="12"/>
      <c r="AE229" s="12"/>
      <c r="AG229" s="69">
        <v>1</v>
      </c>
      <c r="AH229" s="69">
        <v>1</v>
      </c>
      <c r="AI229" s="69">
        <v>1</v>
      </c>
      <c r="AJ229" s="69">
        <v>1</v>
      </c>
      <c r="AK229" s="69"/>
      <c r="AL229" s="69"/>
    </row>
    <row r="230" spans="11:38">
      <c r="K230" s="42">
        <v>226</v>
      </c>
      <c r="L230" s="11" t="s">
        <v>26</v>
      </c>
      <c r="M230" s="11" t="s">
        <v>33</v>
      </c>
      <c r="N230" s="11" t="s">
        <v>30</v>
      </c>
      <c r="O230" s="11" t="s">
        <v>30</v>
      </c>
      <c r="P230" s="11"/>
      <c r="Q230" s="11"/>
      <c r="S230" s="12">
        <f t="shared" si="16"/>
        <v>3</v>
      </c>
      <c r="T230" s="12">
        <f t="shared" si="16"/>
        <v>9</v>
      </c>
      <c r="U230" s="12">
        <f t="shared" si="16"/>
        <v>7</v>
      </c>
      <c r="V230" s="12">
        <f t="shared" si="16"/>
        <v>7</v>
      </c>
      <c r="W230" s="12"/>
      <c r="X230" s="12"/>
      <c r="Z230" s="12" t="str">
        <f t="shared" si="17"/>
        <v>Heart</v>
      </c>
      <c r="AA230" s="12" t="str">
        <f t="shared" si="17"/>
        <v>Watermelon</v>
      </c>
      <c r="AB230" s="12" t="str">
        <f t="shared" si="17"/>
        <v>Apples</v>
      </c>
      <c r="AC230" s="12" t="str">
        <f t="shared" si="17"/>
        <v>Apples</v>
      </c>
      <c r="AD230" s="12"/>
      <c r="AE230" s="12"/>
      <c r="AG230" s="69">
        <v>1</v>
      </c>
      <c r="AH230" s="69">
        <v>1</v>
      </c>
      <c r="AI230" s="69">
        <v>1</v>
      </c>
      <c r="AJ230" s="69">
        <v>1</v>
      </c>
      <c r="AK230" s="69"/>
      <c r="AL230" s="69"/>
    </row>
    <row r="231" spans="11:38">
      <c r="K231" s="42">
        <v>227</v>
      </c>
      <c r="L231" s="11" t="s">
        <v>23</v>
      </c>
      <c r="M231" s="11" t="s">
        <v>30</v>
      </c>
      <c r="N231" s="11" t="s">
        <v>26</v>
      </c>
      <c r="O231" s="11" t="s">
        <v>35</v>
      </c>
      <c r="P231" s="11"/>
      <c r="Q231" s="11"/>
      <c r="S231" s="12">
        <f t="shared" si="16"/>
        <v>5</v>
      </c>
      <c r="T231" s="12">
        <f t="shared" si="16"/>
        <v>7</v>
      </c>
      <c r="U231" s="12">
        <f t="shared" si="16"/>
        <v>3</v>
      </c>
      <c r="V231" s="12">
        <f t="shared" si="16"/>
        <v>11</v>
      </c>
      <c r="W231" s="12"/>
      <c r="X231" s="12"/>
      <c r="Z231" s="12" t="str">
        <f t="shared" si="17"/>
        <v>pentagon</v>
      </c>
      <c r="AA231" s="12" t="str">
        <f t="shared" si="17"/>
        <v>Apples</v>
      </c>
      <c r="AB231" s="12" t="str">
        <f t="shared" si="17"/>
        <v>Heart</v>
      </c>
      <c r="AC231" s="12" t="str">
        <f t="shared" si="17"/>
        <v>Bananas</v>
      </c>
      <c r="AD231" s="12"/>
      <c r="AE231" s="12"/>
      <c r="AG231" s="69">
        <v>1</v>
      </c>
      <c r="AH231" s="69">
        <v>1</v>
      </c>
      <c r="AI231" s="69">
        <v>1</v>
      </c>
      <c r="AJ231" s="69">
        <v>1</v>
      </c>
      <c r="AK231" s="69"/>
      <c r="AL231" s="69"/>
    </row>
    <row r="232" spans="11:38">
      <c r="K232" s="42">
        <v>228</v>
      </c>
      <c r="L232" s="11" t="s">
        <v>23</v>
      </c>
      <c r="M232" s="11" t="s">
        <v>30</v>
      </c>
      <c r="N232" s="11" t="s">
        <v>26</v>
      </c>
      <c r="O232" s="11" t="s">
        <v>35</v>
      </c>
      <c r="P232" s="11"/>
      <c r="Q232" s="11"/>
      <c r="S232" s="12">
        <f t="shared" si="16"/>
        <v>5</v>
      </c>
      <c r="T232" s="12">
        <f t="shared" si="16"/>
        <v>7</v>
      </c>
      <c r="U232" s="12">
        <f t="shared" si="16"/>
        <v>3</v>
      </c>
      <c r="V232" s="12">
        <f t="shared" si="16"/>
        <v>11</v>
      </c>
      <c r="W232" s="12"/>
      <c r="X232" s="12"/>
      <c r="Z232" s="12" t="str">
        <f t="shared" si="17"/>
        <v>pentagon</v>
      </c>
      <c r="AA232" s="12" t="str">
        <f t="shared" si="17"/>
        <v>Apples</v>
      </c>
      <c r="AB232" s="12" t="str">
        <f t="shared" si="17"/>
        <v>Heart</v>
      </c>
      <c r="AC232" s="12" t="str">
        <f t="shared" si="17"/>
        <v>Bananas</v>
      </c>
      <c r="AD232" s="12"/>
      <c r="AE232" s="12"/>
      <c r="AG232" s="69">
        <v>1</v>
      </c>
      <c r="AH232" s="69">
        <v>1</v>
      </c>
      <c r="AI232" s="69">
        <v>1</v>
      </c>
      <c r="AJ232" s="69">
        <v>1</v>
      </c>
      <c r="AK232" s="69"/>
      <c r="AL232" s="69"/>
    </row>
    <row r="233" spans="11:38">
      <c r="K233" s="42">
        <v>229</v>
      </c>
      <c r="L233" s="11" t="s">
        <v>25</v>
      </c>
      <c r="M233" s="11" t="s">
        <v>25</v>
      </c>
      <c r="N233" s="11" t="s">
        <v>25</v>
      </c>
      <c r="O233" s="11" t="s">
        <v>25</v>
      </c>
      <c r="P233" s="11"/>
      <c r="Q233" s="11"/>
      <c r="S233" s="12">
        <f t="shared" si="16"/>
        <v>1</v>
      </c>
      <c r="T233" s="12">
        <f t="shared" si="16"/>
        <v>1</v>
      </c>
      <c r="U233" s="12">
        <f t="shared" si="16"/>
        <v>1</v>
      </c>
      <c r="V233" s="12">
        <f t="shared" si="16"/>
        <v>1</v>
      </c>
      <c r="W233" s="12"/>
      <c r="X233" s="12"/>
      <c r="Z233" s="12" t="str">
        <f t="shared" si="17"/>
        <v>Scatter</v>
      </c>
      <c r="AA233" s="12" t="str">
        <f t="shared" si="17"/>
        <v>Scatter</v>
      </c>
      <c r="AB233" s="12" t="str">
        <f t="shared" si="17"/>
        <v>Scatter</v>
      </c>
      <c r="AC233" s="12" t="str">
        <f t="shared" si="17"/>
        <v>Scatter</v>
      </c>
      <c r="AD233" s="12"/>
      <c r="AE233" s="12"/>
      <c r="AG233" s="69">
        <v>1</v>
      </c>
      <c r="AH233" s="69">
        <v>1</v>
      </c>
      <c r="AI233" s="69">
        <v>1</v>
      </c>
      <c r="AJ233" s="69">
        <v>1</v>
      </c>
      <c r="AK233" s="69"/>
      <c r="AL233" s="69"/>
    </row>
    <row r="234" spans="11:38">
      <c r="K234" s="42">
        <v>230</v>
      </c>
      <c r="L234" s="11" t="s">
        <v>26</v>
      </c>
      <c r="M234" s="11" t="s">
        <v>34</v>
      </c>
      <c r="N234" s="11" t="s">
        <v>32</v>
      </c>
      <c r="O234" s="11" t="s">
        <v>34</v>
      </c>
      <c r="P234" s="11"/>
      <c r="Q234" s="11"/>
      <c r="S234" s="12">
        <f t="shared" si="16"/>
        <v>3</v>
      </c>
      <c r="T234" s="12">
        <f t="shared" si="16"/>
        <v>10</v>
      </c>
      <c r="U234" s="12">
        <f t="shared" si="16"/>
        <v>8</v>
      </c>
      <c r="V234" s="12">
        <f t="shared" si="16"/>
        <v>10</v>
      </c>
      <c r="W234" s="12"/>
      <c r="X234" s="12"/>
      <c r="Z234" s="12" t="str">
        <f t="shared" si="17"/>
        <v>Heart</v>
      </c>
      <c r="AA234" s="12" t="str">
        <f t="shared" si="17"/>
        <v>Grapes</v>
      </c>
      <c r="AB234" s="12" t="str">
        <f t="shared" si="17"/>
        <v>Peaches</v>
      </c>
      <c r="AC234" s="12" t="str">
        <f t="shared" si="17"/>
        <v>Grapes</v>
      </c>
      <c r="AD234" s="12"/>
      <c r="AE234" s="12"/>
      <c r="AG234" s="69">
        <v>1</v>
      </c>
      <c r="AH234" s="69">
        <v>1</v>
      </c>
      <c r="AI234" s="69">
        <v>1</v>
      </c>
      <c r="AJ234" s="69">
        <v>1</v>
      </c>
      <c r="AK234" s="69"/>
      <c r="AL234" s="69"/>
    </row>
    <row r="235" spans="11:38">
      <c r="K235" s="42">
        <v>231</v>
      </c>
      <c r="L235" s="11" t="s">
        <v>26</v>
      </c>
      <c r="M235" s="11" t="s">
        <v>34</v>
      </c>
      <c r="N235" s="11" t="s">
        <v>32</v>
      </c>
      <c r="O235" s="11" t="s">
        <v>34</v>
      </c>
      <c r="P235" s="11"/>
      <c r="Q235" s="11"/>
      <c r="S235" s="12">
        <f t="shared" si="16"/>
        <v>3</v>
      </c>
      <c r="T235" s="12">
        <f t="shared" si="16"/>
        <v>10</v>
      </c>
      <c r="U235" s="12">
        <f t="shared" si="16"/>
        <v>8</v>
      </c>
      <c r="V235" s="12">
        <f t="shared" si="16"/>
        <v>10</v>
      </c>
      <c r="W235" s="12"/>
      <c r="X235" s="12"/>
      <c r="Z235" s="12" t="str">
        <f t="shared" si="17"/>
        <v>Heart</v>
      </c>
      <c r="AA235" s="12" t="str">
        <f t="shared" si="17"/>
        <v>Grapes</v>
      </c>
      <c r="AB235" s="12" t="str">
        <f t="shared" si="17"/>
        <v>Peaches</v>
      </c>
      <c r="AC235" s="12" t="str">
        <f t="shared" si="17"/>
        <v>Grapes</v>
      </c>
      <c r="AD235" s="12"/>
      <c r="AE235" s="12"/>
      <c r="AG235" s="69">
        <v>1</v>
      </c>
      <c r="AH235" s="69">
        <v>1</v>
      </c>
      <c r="AI235" s="69">
        <v>1</v>
      </c>
      <c r="AJ235" s="69">
        <v>1</v>
      </c>
      <c r="AK235" s="69"/>
      <c r="AL235" s="69"/>
    </row>
    <row r="236" spans="11:38">
      <c r="K236" s="42">
        <v>232</v>
      </c>
      <c r="L236" s="11" t="s">
        <v>33</v>
      </c>
      <c r="M236" s="11" t="s">
        <v>24</v>
      </c>
      <c r="N236" s="11" t="s">
        <v>24</v>
      </c>
      <c r="O236" s="11" t="s">
        <v>35</v>
      </c>
      <c r="P236" s="11"/>
      <c r="Q236" s="11"/>
      <c r="S236" s="12">
        <f t="shared" si="16"/>
        <v>9</v>
      </c>
      <c r="T236" s="12">
        <f t="shared" si="16"/>
        <v>6</v>
      </c>
      <c r="U236" s="12">
        <f t="shared" si="16"/>
        <v>6</v>
      </c>
      <c r="V236" s="12">
        <f t="shared" si="16"/>
        <v>11</v>
      </c>
      <c r="W236" s="12"/>
      <c r="X236" s="12"/>
      <c r="Z236" s="12" t="str">
        <f t="shared" si="17"/>
        <v>Watermelon</v>
      </c>
      <c r="AA236" s="12" t="str">
        <f t="shared" si="17"/>
        <v>Rectangle</v>
      </c>
      <c r="AB236" s="12" t="str">
        <f t="shared" si="17"/>
        <v>Rectangle</v>
      </c>
      <c r="AC236" s="12" t="str">
        <f t="shared" si="17"/>
        <v>Bananas</v>
      </c>
      <c r="AD236" s="12"/>
      <c r="AE236" s="12"/>
      <c r="AG236" s="69">
        <v>1</v>
      </c>
      <c r="AH236" s="69">
        <v>1</v>
      </c>
      <c r="AI236" s="69">
        <v>1</v>
      </c>
      <c r="AJ236" s="69">
        <v>1</v>
      </c>
      <c r="AK236" s="69"/>
      <c r="AL236" s="69"/>
    </row>
    <row r="237" spans="11:38">
      <c r="K237" s="42">
        <v>233</v>
      </c>
      <c r="L237" s="11" t="s">
        <v>33</v>
      </c>
      <c r="M237" s="11" t="s">
        <v>24</v>
      </c>
      <c r="N237" s="11" t="s">
        <v>24</v>
      </c>
      <c r="O237" s="11" t="s">
        <v>35</v>
      </c>
      <c r="P237" s="11"/>
      <c r="Q237" s="11"/>
      <c r="S237" s="12">
        <f t="shared" si="16"/>
        <v>9</v>
      </c>
      <c r="T237" s="12">
        <f t="shared" si="16"/>
        <v>6</v>
      </c>
      <c r="U237" s="12">
        <f t="shared" si="16"/>
        <v>6</v>
      </c>
      <c r="V237" s="12">
        <f t="shared" si="16"/>
        <v>11</v>
      </c>
      <c r="W237" s="12"/>
      <c r="X237" s="12"/>
      <c r="Z237" s="12" t="str">
        <f t="shared" si="17"/>
        <v>Watermelon</v>
      </c>
      <c r="AA237" s="12" t="str">
        <f t="shared" si="17"/>
        <v>Rectangle</v>
      </c>
      <c r="AB237" s="12" t="str">
        <f t="shared" si="17"/>
        <v>Rectangle</v>
      </c>
      <c r="AC237" s="12" t="str">
        <f t="shared" si="17"/>
        <v>Bananas</v>
      </c>
      <c r="AD237" s="12"/>
      <c r="AE237" s="12"/>
      <c r="AG237" s="69">
        <v>1</v>
      </c>
      <c r="AH237" s="69">
        <v>1</v>
      </c>
      <c r="AI237" s="69">
        <v>1</v>
      </c>
      <c r="AJ237" s="69">
        <v>1</v>
      </c>
      <c r="AK237" s="69"/>
      <c r="AL237" s="69"/>
    </row>
    <row r="238" spans="11:38">
      <c r="K238" s="42">
        <v>234</v>
      </c>
      <c r="L238" s="11" t="s">
        <v>25</v>
      </c>
      <c r="M238" s="11" t="s">
        <v>25</v>
      </c>
      <c r="N238" s="11" t="s">
        <v>25</v>
      </c>
      <c r="O238" s="11" t="s">
        <v>25</v>
      </c>
      <c r="P238" s="11"/>
      <c r="Q238" s="11"/>
      <c r="S238" s="12">
        <f t="shared" si="16"/>
        <v>1</v>
      </c>
      <c r="T238" s="12">
        <f t="shared" si="16"/>
        <v>1</v>
      </c>
      <c r="U238" s="12">
        <f t="shared" si="16"/>
        <v>1</v>
      </c>
      <c r="V238" s="12">
        <f t="shared" si="16"/>
        <v>1</v>
      </c>
      <c r="W238" s="12"/>
      <c r="X238" s="12"/>
      <c r="Z238" s="12" t="str">
        <f t="shared" si="17"/>
        <v>Scatter</v>
      </c>
      <c r="AA238" s="12" t="str">
        <f t="shared" si="17"/>
        <v>Scatter</v>
      </c>
      <c r="AB238" s="12" t="str">
        <f t="shared" si="17"/>
        <v>Scatter</v>
      </c>
      <c r="AC238" s="12" t="str">
        <f t="shared" si="17"/>
        <v>Scatter</v>
      </c>
      <c r="AD238" s="12"/>
      <c r="AE238" s="12"/>
      <c r="AG238" s="69">
        <v>1</v>
      </c>
      <c r="AH238" s="69">
        <v>1</v>
      </c>
      <c r="AI238" s="69">
        <v>1</v>
      </c>
      <c r="AJ238" s="69">
        <v>1</v>
      </c>
      <c r="AK238" s="69"/>
      <c r="AL238" s="69"/>
    </row>
    <row r="239" spans="11:38">
      <c r="K239" s="42">
        <v>235</v>
      </c>
      <c r="L239" s="11" t="s">
        <v>35</v>
      </c>
      <c r="M239" s="11" t="s">
        <v>30</v>
      </c>
      <c r="N239" s="11" t="s">
        <v>30</v>
      </c>
      <c r="O239" s="11" t="s">
        <v>24</v>
      </c>
      <c r="P239" s="11"/>
      <c r="Q239" s="11"/>
      <c r="S239" s="12">
        <f t="shared" si="16"/>
        <v>11</v>
      </c>
      <c r="T239" s="12">
        <f t="shared" si="16"/>
        <v>7</v>
      </c>
      <c r="U239" s="12">
        <f t="shared" si="16"/>
        <v>7</v>
      </c>
      <c r="V239" s="12">
        <f t="shared" si="16"/>
        <v>6</v>
      </c>
      <c r="W239" s="12"/>
      <c r="X239" s="12"/>
      <c r="Z239" s="12" t="str">
        <f t="shared" si="17"/>
        <v>Bananas</v>
      </c>
      <c r="AA239" s="12" t="str">
        <f t="shared" si="17"/>
        <v>Apples</v>
      </c>
      <c r="AB239" s="12" t="str">
        <f t="shared" si="17"/>
        <v>Apples</v>
      </c>
      <c r="AC239" s="12" t="str">
        <f t="shared" si="17"/>
        <v>Rectangle</v>
      </c>
      <c r="AD239" s="12"/>
      <c r="AE239" s="12"/>
      <c r="AG239" s="69">
        <v>1</v>
      </c>
      <c r="AH239" s="69">
        <v>1</v>
      </c>
      <c r="AI239" s="69">
        <v>1</v>
      </c>
      <c r="AJ239" s="69">
        <v>1</v>
      </c>
      <c r="AK239" s="69"/>
      <c r="AL239" s="69"/>
    </row>
    <row r="240" spans="11:38">
      <c r="K240" s="42">
        <v>236</v>
      </c>
      <c r="L240" s="11" t="s">
        <v>35</v>
      </c>
      <c r="M240" s="11" t="s">
        <v>30</v>
      </c>
      <c r="N240" s="11" t="s">
        <v>30</v>
      </c>
      <c r="O240" s="11" t="s">
        <v>24</v>
      </c>
      <c r="P240" s="11"/>
      <c r="Q240" s="11"/>
      <c r="S240" s="12">
        <f t="shared" si="16"/>
        <v>11</v>
      </c>
      <c r="T240" s="12">
        <f t="shared" si="16"/>
        <v>7</v>
      </c>
      <c r="U240" s="12">
        <f t="shared" si="16"/>
        <v>7</v>
      </c>
      <c r="V240" s="12">
        <f t="shared" si="16"/>
        <v>6</v>
      </c>
      <c r="W240" s="12"/>
      <c r="X240" s="12"/>
      <c r="Z240" s="12" t="str">
        <f t="shared" si="17"/>
        <v>Bananas</v>
      </c>
      <c r="AA240" s="12" t="str">
        <f t="shared" si="17"/>
        <v>Apples</v>
      </c>
      <c r="AB240" s="12" t="str">
        <f t="shared" si="17"/>
        <v>Apples</v>
      </c>
      <c r="AC240" s="12" t="str">
        <f t="shared" si="17"/>
        <v>Rectangle</v>
      </c>
      <c r="AD240" s="12"/>
      <c r="AE240" s="12"/>
      <c r="AG240" s="69">
        <v>1</v>
      </c>
      <c r="AH240" s="69">
        <v>1</v>
      </c>
      <c r="AI240" s="69">
        <v>1</v>
      </c>
      <c r="AJ240" s="69">
        <v>1</v>
      </c>
      <c r="AK240" s="69"/>
      <c r="AL240" s="69"/>
    </row>
    <row r="241" spans="11:38">
      <c r="K241" s="42">
        <v>237</v>
      </c>
      <c r="L241" s="11" t="s">
        <v>33</v>
      </c>
      <c r="M241" s="11" t="s">
        <v>34</v>
      </c>
      <c r="N241" s="11" t="s">
        <v>24</v>
      </c>
      <c r="O241" s="11" t="s">
        <v>34</v>
      </c>
      <c r="P241" s="11"/>
      <c r="Q241" s="11"/>
      <c r="S241" s="12">
        <f t="shared" si="16"/>
        <v>9</v>
      </c>
      <c r="T241" s="12">
        <f t="shared" si="16"/>
        <v>10</v>
      </c>
      <c r="U241" s="12">
        <f t="shared" si="16"/>
        <v>6</v>
      </c>
      <c r="V241" s="12">
        <f t="shared" si="16"/>
        <v>10</v>
      </c>
      <c r="W241" s="12"/>
      <c r="X241" s="12"/>
      <c r="Z241" s="12" t="str">
        <f t="shared" si="17"/>
        <v>Watermelon</v>
      </c>
      <c r="AA241" s="12" t="str">
        <f t="shared" si="17"/>
        <v>Grapes</v>
      </c>
      <c r="AB241" s="12" t="str">
        <f t="shared" si="17"/>
        <v>Rectangle</v>
      </c>
      <c r="AC241" s="12" t="str">
        <f t="shared" si="17"/>
        <v>Grapes</v>
      </c>
      <c r="AD241" s="12"/>
      <c r="AE241" s="12"/>
      <c r="AG241" s="69">
        <v>1</v>
      </c>
      <c r="AH241" s="69">
        <v>1</v>
      </c>
      <c r="AI241" s="69">
        <v>1</v>
      </c>
      <c r="AJ241" s="69">
        <v>1</v>
      </c>
      <c r="AK241" s="69"/>
      <c r="AL241" s="69"/>
    </row>
    <row r="242" spans="11:38">
      <c r="K242" s="42">
        <v>238</v>
      </c>
      <c r="L242" s="11" t="s">
        <v>33</v>
      </c>
      <c r="M242" s="11" t="s">
        <v>34</v>
      </c>
      <c r="N242" s="11" t="s">
        <v>24</v>
      </c>
      <c r="O242" s="11" t="s">
        <v>34</v>
      </c>
      <c r="P242" s="11"/>
      <c r="Q242" s="11"/>
      <c r="S242" s="12">
        <f t="shared" si="16"/>
        <v>9</v>
      </c>
      <c r="T242" s="12">
        <f t="shared" si="16"/>
        <v>10</v>
      </c>
      <c r="U242" s="12">
        <f t="shared" si="16"/>
        <v>6</v>
      </c>
      <c r="V242" s="12">
        <f t="shared" si="16"/>
        <v>10</v>
      </c>
      <c r="W242" s="12"/>
      <c r="X242" s="12"/>
      <c r="Z242" s="12" t="str">
        <f t="shared" si="17"/>
        <v>Watermelon</v>
      </c>
      <c r="AA242" s="12" t="str">
        <f t="shared" si="17"/>
        <v>Grapes</v>
      </c>
      <c r="AB242" s="12" t="str">
        <f t="shared" si="17"/>
        <v>Rectangle</v>
      </c>
      <c r="AC242" s="12" t="str">
        <f t="shared" si="17"/>
        <v>Grapes</v>
      </c>
      <c r="AD242" s="12"/>
      <c r="AE242" s="12"/>
      <c r="AG242" s="69">
        <v>1</v>
      </c>
      <c r="AH242" s="69">
        <v>1</v>
      </c>
      <c r="AI242" s="69">
        <v>1</v>
      </c>
      <c r="AJ242" s="69">
        <v>1</v>
      </c>
      <c r="AK242" s="69"/>
      <c r="AL242" s="69"/>
    </row>
    <row r="243" spans="11:38">
      <c r="K243" s="42">
        <v>239</v>
      </c>
      <c r="L243" s="11" t="s">
        <v>25</v>
      </c>
      <c r="M243" s="11" t="s">
        <v>25</v>
      </c>
      <c r="N243" s="11" t="s">
        <v>25</v>
      </c>
      <c r="O243" s="11" t="s">
        <v>25</v>
      </c>
      <c r="P243" s="11"/>
      <c r="Q243" s="11"/>
      <c r="S243" s="12">
        <f t="shared" si="16"/>
        <v>1</v>
      </c>
      <c r="T243" s="12">
        <f t="shared" si="16"/>
        <v>1</v>
      </c>
      <c r="U243" s="12">
        <f t="shared" si="16"/>
        <v>1</v>
      </c>
      <c r="V243" s="12">
        <f t="shared" si="16"/>
        <v>1</v>
      </c>
      <c r="W243" s="12"/>
      <c r="X243" s="12"/>
      <c r="Z243" s="12" t="str">
        <f t="shared" si="17"/>
        <v>Scatter</v>
      </c>
      <c r="AA243" s="12" t="str">
        <f t="shared" si="17"/>
        <v>Scatter</v>
      </c>
      <c r="AB243" s="12" t="str">
        <f t="shared" si="17"/>
        <v>Scatter</v>
      </c>
      <c r="AC243" s="12" t="str">
        <f t="shared" si="17"/>
        <v>Scatter</v>
      </c>
      <c r="AD243" s="12"/>
      <c r="AE243" s="12"/>
      <c r="AG243" s="69">
        <v>1</v>
      </c>
      <c r="AH243" s="69">
        <v>1</v>
      </c>
      <c r="AI243" s="69">
        <v>1</v>
      </c>
      <c r="AJ243" s="69">
        <v>1</v>
      </c>
      <c r="AK243" s="69"/>
      <c r="AL243" s="69"/>
    </row>
    <row r="244" spans="11:38">
      <c r="K244" s="42">
        <v>240</v>
      </c>
      <c r="L244" s="11"/>
      <c r="M244" s="11" t="s">
        <v>32</v>
      </c>
      <c r="N244" s="11"/>
      <c r="O244" s="11" t="s">
        <v>30</v>
      </c>
      <c r="P244" s="11"/>
      <c r="Q244" s="11"/>
      <c r="S244" s="12"/>
      <c r="T244" s="12">
        <f>VLOOKUP(M244,$A$4:$I$15,9,FALSE)</f>
        <v>8</v>
      </c>
      <c r="U244" s="12"/>
      <c r="V244" s="12">
        <f>VLOOKUP(O244,$A$4:$I$15,9,FALSE)</f>
        <v>7</v>
      </c>
      <c r="W244" s="12"/>
      <c r="X244" s="12"/>
      <c r="Z244" s="12"/>
      <c r="AA244" s="12" t="str">
        <f t="shared" si="17"/>
        <v>Peaches</v>
      </c>
      <c r="AB244" s="12"/>
      <c r="AC244" s="12" t="str">
        <f t="shared" si="17"/>
        <v>Apples</v>
      </c>
      <c r="AD244" s="12"/>
      <c r="AE244" s="12"/>
      <c r="AG244" s="69"/>
      <c r="AH244" s="69">
        <v>1</v>
      </c>
      <c r="AI244" s="69"/>
      <c r="AJ244" s="69">
        <v>1</v>
      </c>
      <c r="AK244" s="69"/>
      <c r="AL244" s="69"/>
    </row>
    <row r="245" spans="11:38">
      <c r="K245" s="42">
        <v>241</v>
      </c>
      <c r="L245" s="11"/>
      <c r="M245" s="11" t="s">
        <v>32</v>
      </c>
      <c r="N245" s="11"/>
      <c r="O245" s="11" t="s">
        <v>30</v>
      </c>
      <c r="P245" s="11"/>
      <c r="Q245" s="11"/>
      <c r="S245" s="12"/>
      <c r="T245" s="12">
        <f>VLOOKUP(M245,$A$4:$I$15,9,FALSE)</f>
        <v>8</v>
      </c>
      <c r="U245" s="12"/>
      <c r="V245" s="12">
        <f>VLOOKUP(O245,$A$4:$I$15,9,FALSE)</f>
        <v>7</v>
      </c>
      <c r="W245" s="12"/>
      <c r="X245" s="12"/>
      <c r="Z245" s="12"/>
      <c r="AA245" s="12" t="str">
        <f t="shared" si="17"/>
        <v>Peaches</v>
      </c>
      <c r="AB245" s="12"/>
      <c r="AC245" s="12" t="str">
        <f t="shared" si="17"/>
        <v>Apples</v>
      </c>
      <c r="AD245" s="12"/>
      <c r="AE245" s="12"/>
      <c r="AG245" s="11"/>
      <c r="AH245" s="11">
        <v>1</v>
      </c>
      <c r="AI245" s="11"/>
      <c r="AJ245" s="11">
        <v>1</v>
      </c>
      <c r="AK245" s="11"/>
      <c r="AL245" s="11"/>
    </row>
    <row r="246" spans="11:38">
      <c r="K246" s="42">
        <v>242</v>
      </c>
      <c r="L246" s="11"/>
      <c r="M246" s="11" t="s">
        <v>33</v>
      </c>
      <c r="N246" s="11"/>
      <c r="O246" s="11" t="s">
        <v>26</v>
      </c>
      <c r="P246" s="11"/>
      <c r="Q246" s="11"/>
      <c r="S246" s="12"/>
      <c r="T246" s="12">
        <f>VLOOKUP(M246,$A$4:$I$15,9,FALSE)</f>
        <v>9</v>
      </c>
      <c r="U246" s="12"/>
      <c r="V246" s="12">
        <f>VLOOKUP(O246,$A$4:$I$15,9,FALSE)</f>
        <v>3</v>
      </c>
      <c r="W246" s="12"/>
      <c r="X246" s="12"/>
      <c r="Z246" s="12"/>
      <c r="AA246" s="12" t="str">
        <f t="shared" si="17"/>
        <v>Watermelon</v>
      </c>
      <c r="AB246" s="12"/>
      <c r="AC246" s="12" t="str">
        <f t="shared" si="17"/>
        <v>Heart</v>
      </c>
      <c r="AD246" s="12"/>
      <c r="AE246" s="12"/>
      <c r="AG246" s="11"/>
      <c r="AH246" s="11">
        <v>1</v>
      </c>
      <c r="AI246" s="11"/>
      <c r="AJ246" s="11">
        <v>1</v>
      </c>
      <c r="AK246" s="11"/>
      <c r="AL246" s="11"/>
    </row>
    <row r="247" spans="11:38">
      <c r="K247" s="42">
        <v>243</v>
      </c>
      <c r="L247" s="11"/>
      <c r="M247" s="11" t="s">
        <v>33</v>
      </c>
      <c r="N247" s="11"/>
      <c r="O247" s="11" t="s">
        <v>26</v>
      </c>
      <c r="P247" s="11"/>
      <c r="Q247" s="11"/>
      <c r="S247" s="12"/>
      <c r="T247" s="12">
        <f>VLOOKUP(M247,$A$4:$I$15,9,FALSE)</f>
        <v>9</v>
      </c>
      <c r="U247" s="12"/>
      <c r="V247" s="12">
        <f>VLOOKUP(O247,$A$4:$I$15,9,FALSE)</f>
        <v>3</v>
      </c>
      <c r="W247" s="12"/>
      <c r="X247" s="12"/>
      <c r="Z247" s="12"/>
      <c r="AA247" s="12" t="str">
        <f t="shared" si="17"/>
        <v>Watermelon</v>
      </c>
      <c r="AB247" s="12"/>
      <c r="AC247" s="12" t="str">
        <f t="shared" si="17"/>
        <v>Heart</v>
      </c>
      <c r="AD247" s="12"/>
      <c r="AE247" s="12"/>
      <c r="AG247" s="11"/>
      <c r="AH247" s="11">
        <v>1</v>
      </c>
      <c r="AI247" s="11"/>
      <c r="AJ247" s="11">
        <v>1</v>
      </c>
      <c r="AK247" s="11"/>
      <c r="AL247" s="11"/>
    </row>
    <row r="248" spans="11:38">
      <c r="K248" s="42">
        <v>244</v>
      </c>
      <c r="L248" s="11"/>
      <c r="M248" s="11" t="s">
        <v>25</v>
      </c>
      <c r="N248" s="11"/>
      <c r="O248" s="11" t="s">
        <v>25</v>
      </c>
      <c r="P248" s="11"/>
      <c r="Q248" s="11"/>
      <c r="S248" s="12"/>
      <c r="T248" s="12">
        <f>VLOOKUP(M248,$A$4:$I$15,9,FALSE)</f>
        <v>1</v>
      </c>
      <c r="U248" s="12"/>
      <c r="V248" s="12">
        <f>VLOOKUP(O248,$A$4:$I$15,9,FALSE)</f>
        <v>1</v>
      </c>
      <c r="W248" s="12"/>
      <c r="X248" s="12"/>
      <c r="Z248" s="12"/>
      <c r="AA248" s="12" t="str">
        <f t="shared" si="17"/>
        <v>Scatter</v>
      </c>
      <c r="AB248" s="12"/>
      <c r="AC248" s="12" t="str">
        <f t="shared" si="17"/>
        <v>Scatter</v>
      </c>
      <c r="AD248" s="12"/>
      <c r="AE248" s="12"/>
      <c r="AG248" s="11"/>
      <c r="AH248" s="11">
        <v>1</v>
      </c>
      <c r="AI248" s="11"/>
      <c r="AJ248" s="11">
        <v>1</v>
      </c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89" priority="1" operator="equal">
      <formula>"TE"</formula>
    </cfRule>
    <cfRule type="cellIs" dxfId="88" priority="2" operator="equal">
      <formula>"J"</formula>
    </cfRule>
    <cfRule type="cellIs" dxfId="87" priority="3" operator="equal">
      <formula>"Q"</formula>
    </cfRule>
    <cfRule type="cellIs" dxfId="86" priority="4" operator="equal">
      <formula>"K"</formula>
    </cfRule>
    <cfRule type="cellIs" dxfId="85" priority="5" operator="equal">
      <formula>"A"</formula>
    </cfRule>
    <cfRule type="cellIs" dxfId="84" priority="6" operator="equal">
      <formula>"M4"</formula>
    </cfRule>
    <cfRule type="cellIs" dxfId="83" priority="7" operator="equal">
      <formula>"M3"</formula>
    </cfRule>
    <cfRule type="cellIs" dxfId="82" priority="8" operator="equal">
      <formula>"M2"</formula>
    </cfRule>
    <cfRule type="cellIs" dxfId="81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765C3-D2A3-49AB-80C7-91D36BFC8801}">
  <sheetPr codeName="工作表8">
    <tabColor theme="3" tint="0.59999389629810485"/>
  </sheetPr>
  <dimension ref="A1:K55"/>
  <sheetViews>
    <sheetView workbookViewId="0"/>
  </sheetViews>
  <sheetFormatPr defaultColWidth="8.88671875" defaultRowHeight="15.6"/>
  <cols>
    <col min="1" max="1" width="24" style="1" bestFit="1" customWidth="1"/>
    <col min="2" max="2" width="18.33203125" style="1" customWidth="1"/>
    <col min="3" max="9" width="20.44140625" style="1" customWidth="1"/>
    <col min="10" max="10" width="14.77734375" style="1" customWidth="1"/>
    <col min="11" max="11" width="9.5546875" style="1" bestFit="1" customWidth="1"/>
    <col min="12" max="12" width="6.109375" style="1" customWidth="1"/>
    <col min="13" max="16384" width="8.88671875" style="1"/>
  </cols>
  <sheetData>
    <row r="1" spans="1:11" ht="63" customHeight="1"/>
    <row r="2" spans="1:11">
      <c r="A2" s="31" t="s">
        <v>79</v>
      </c>
      <c r="B2" s="32" t="str" cm="1">
        <f t="array" ref="B2:B3">Overview!B2:B3</f>
        <v>H998192</v>
      </c>
    </row>
    <row r="3" spans="1:11">
      <c r="A3" s="31" t="s">
        <v>80</v>
      </c>
      <c r="B3" s="32" t="str">
        <v>2.0.0.0</v>
      </c>
    </row>
    <row r="4" spans="1:11">
      <c r="A4" s="31" t="s">
        <v>81</v>
      </c>
      <c r="B4" s="33">
        <f>1-B7</f>
        <v>3.6620000000000097E-2</v>
      </c>
    </row>
    <row r="5" spans="1:11" ht="16.2">
      <c r="A5" s="2"/>
      <c r="B5" s="191"/>
      <c r="C5" s="191"/>
    </row>
    <row r="6" spans="1:11">
      <c r="A6" s="45" t="s">
        <v>0</v>
      </c>
      <c r="B6" s="45" t="s">
        <v>111</v>
      </c>
      <c r="C6" s="96" t="s">
        <v>161</v>
      </c>
      <c r="G6" s="9"/>
      <c r="H6" s="9"/>
      <c r="I6" s="9"/>
    </row>
    <row r="7" spans="1:11">
      <c r="A7" s="36">
        <v>125</v>
      </c>
      <c r="B7" s="79">
        <f>B11+B12</f>
        <v>0.9633799999999999</v>
      </c>
      <c r="C7" s="97">
        <v>100000000</v>
      </c>
      <c r="J7" s="9"/>
      <c r="K7" s="9"/>
    </row>
    <row r="8" spans="1:11">
      <c r="A8" s="61"/>
      <c r="B8" s="61"/>
      <c r="C8" s="37"/>
      <c r="D8" s="3"/>
      <c r="E8" s="4"/>
      <c r="F8" s="25"/>
      <c r="J8" s="27"/>
      <c r="K8" s="9"/>
    </row>
    <row r="9" spans="1:11">
      <c r="A9" s="35" t="s">
        <v>57</v>
      </c>
      <c r="B9" s="35"/>
      <c r="C9" s="35"/>
      <c r="D9" s="35"/>
      <c r="E9" s="35"/>
      <c r="F9" s="35"/>
      <c r="J9" s="27"/>
      <c r="K9" s="9"/>
    </row>
    <row r="10" spans="1:11" ht="17.25" customHeight="1">
      <c r="A10" s="45" t="s">
        <v>0</v>
      </c>
      <c r="B10" s="45" t="s">
        <v>2</v>
      </c>
      <c r="C10" s="45" t="s">
        <v>3</v>
      </c>
      <c r="D10" s="45" t="s">
        <v>4</v>
      </c>
      <c r="E10" s="45" t="s">
        <v>16</v>
      </c>
      <c r="K10" s="9"/>
    </row>
    <row r="11" spans="1:11" ht="17.25" customHeight="1">
      <c r="A11" s="63">
        <f>A7</f>
        <v>125</v>
      </c>
      <c r="B11" s="95">
        <v>0.64481999999999995</v>
      </c>
      <c r="C11" s="67" t="s">
        <v>96</v>
      </c>
      <c r="D11" s="67" t="s">
        <v>96</v>
      </c>
      <c r="E11" s="63" t="s">
        <v>95</v>
      </c>
      <c r="I11" s="24"/>
    </row>
    <row r="12" spans="1:11" ht="15.75" customHeight="1">
      <c r="A12" s="63">
        <f>A7</f>
        <v>125</v>
      </c>
      <c r="B12" s="95">
        <f>0.0628+0.25576</f>
        <v>0.31855999999999995</v>
      </c>
      <c r="C12" s="95">
        <v>1.3610000000000001E-2</v>
      </c>
      <c r="D12" s="98">
        <f>1/C12</f>
        <v>73.475385745775156</v>
      </c>
      <c r="E12" s="63" t="s">
        <v>97</v>
      </c>
      <c r="I12" s="24"/>
      <c r="K12" s="8"/>
    </row>
    <row r="13" spans="1:11">
      <c r="A13" s="59"/>
      <c r="B13" s="59"/>
      <c r="C13" s="59"/>
      <c r="D13" s="59"/>
      <c r="E13" s="59"/>
      <c r="F13" s="59"/>
      <c r="G13" s="27"/>
      <c r="H13" s="9"/>
      <c r="I13" s="66"/>
      <c r="J13" s="29"/>
    </row>
    <row r="14" spans="1:11">
      <c r="A14" s="59"/>
      <c r="B14" s="59"/>
      <c r="C14" s="59"/>
      <c r="D14" s="59"/>
      <c r="E14" s="59"/>
      <c r="F14" s="59"/>
      <c r="H14" s="9"/>
      <c r="I14" s="66"/>
      <c r="J14" s="29"/>
    </row>
    <row r="15" spans="1:11">
      <c r="A15" s="45" t="s">
        <v>5</v>
      </c>
      <c r="B15" s="45">
        <v>1</v>
      </c>
      <c r="C15" s="45">
        <v>2</v>
      </c>
      <c r="D15" s="45">
        <v>3</v>
      </c>
      <c r="E15" s="45">
        <v>4</v>
      </c>
      <c r="F15" s="45">
        <v>5</v>
      </c>
      <c r="G15" s="45">
        <v>6</v>
      </c>
    </row>
    <row r="16" spans="1:11" ht="31.2">
      <c r="A16" s="64" t="s">
        <v>6</v>
      </c>
      <c r="B16" s="65" cm="1">
        <f t="array" ref="B16:G16">Overview!B33:G33</f>
        <v>5</v>
      </c>
      <c r="C16" s="65">
        <v>5</v>
      </c>
      <c r="D16" s="65">
        <v>5</v>
      </c>
      <c r="E16" s="65">
        <v>5</v>
      </c>
      <c r="F16" s="65">
        <v>5</v>
      </c>
      <c r="G16" s="65">
        <v>5</v>
      </c>
    </row>
    <row r="19" spans="1:7">
      <c r="A19" s="173" t="s">
        <v>102</v>
      </c>
      <c r="B19" s="174"/>
      <c r="C19" s="174"/>
      <c r="D19" s="174"/>
      <c r="E19" s="174"/>
      <c r="F19" s="174"/>
      <c r="G19" s="175"/>
    </row>
    <row r="20" spans="1:7" ht="15.6" customHeight="1">
      <c r="A20" s="176" t="str">
        <f>Overview!A37</f>
        <v>1. Base Game中，為5x6的盤面，任一Symbol在盤面上超過8顆即可消除。消除所有贏分的標誌後，剩餘標誌往下掉落。
2. 初始盤面為輪帶滾停，消除後依照輪帶Symbol順序掉落
3. 每一滾輪皆有機會出現C1，連線消除後也有機會出現C1。當無得分時，當盤面上出現四個以上的C1，則觸發免費遊戲。四個C1、五個C1與六個C1皆可獲得10場免費遊戲。</v>
      </c>
      <c r="B20" s="176"/>
      <c r="C20" s="176"/>
      <c r="D20" s="176"/>
      <c r="E20" s="176"/>
      <c r="F20" s="176"/>
      <c r="G20" s="176"/>
    </row>
    <row r="21" spans="1:7">
      <c r="A21" s="176"/>
      <c r="B21" s="176"/>
      <c r="C21" s="176"/>
      <c r="D21" s="176"/>
      <c r="E21" s="176"/>
      <c r="F21" s="176"/>
      <c r="G21" s="176"/>
    </row>
    <row r="22" spans="1:7">
      <c r="A22" s="176"/>
      <c r="B22" s="176"/>
      <c r="C22" s="176"/>
      <c r="D22" s="176"/>
      <c r="E22" s="176"/>
      <c r="F22" s="176"/>
      <c r="G22" s="176"/>
    </row>
    <row r="23" spans="1:7">
      <c r="A23" s="176"/>
      <c r="B23" s="176"/>
      <c r="C23" s="176"/>
      <c r="D23" s="176"/>
      <c r="E23" s="176"/>
      <c r="F23" s="176"/>
      <c r="G23" s="176"/>
    </row>
    <row r="24" spans="1:7">
      <c r="A24" s="176"/>
      <c r="B24" s="176"/>
      <c r="C24" s="176"/>
      <c r="D24" s="176"/>
      <c r="E24" s="176"/>
      <c r="F24" s="176"/>
      <c r="G24" s="176"/>
    </row>
    <row r="26" spans="1:7">
      <c r="A26" s="1" t="s">
        <v>101</v>
      </c>
    </row>
    <row r="27" spans="1:7">
      <c r="A27" s="45" t="s">
        <v>93</v>
      </c>
      <c r="B27" s="45" t="s">
        <v>104</v>
      </c>
    </row>
    <row r="28" spans="1:7">
      <c r="A28" s="65">
        <v>4</v>
      </c>
      <c r="B28" s="77" cm="1">
        <f t="array" ref="B28:B30">Overview!B45:B47</f>
        <v>10</v>
      </c>
    </row>
    <row r="29" spans="1:7">
      <c r="A29" s="11">
        <v>5</v>
      </c>
      <c r="B29" s="71">
        <v>10</v>
      </c>
    </row>
    <row r="30" spans="1:7">
      <c r="A30" s="11">
        <v>6</v>
      </c>
      <c r="B30" s="71">
        <v>10</v>
      </c>
    </row>
    <row r="31" spans="1:7">
      <c r="A31" s="59"/>
      <c r="B31" s="59"/>
    </row>
    <row r="32" spans="1:7">
      <c r="A32" s="1" t="s">
        <v>103</v>
      </c>
    </row>
    <row r="33" spans="1:10">
      <c r="A33" s="45" t="s">
        <v>93</v>
      </c>
      <c r="B33" s="45" t="s">
        <v>104</v>
      </c>
    </row>
    <row r="34" spans="1:10">
      <c r="A34" s="65">
        <v>3</v>
      </c>
      <c r="B34" s="77" cm="1">
        <f t="array" ref="B34:B37">Overview!B51:B54</f>
        <v>5</v>
      </c>
    </row>
    <row r="35" spans="1:10">
      <c r="A35" s="11">
        <v>4</v>
      </c>
      <c r="B35" s="71">
        <v>5</v>
      </c>
    </row>
    <row r="36" spans="1:10">
      <c r="A36" s="11">
        <v>5</v>
      </c>
      <c r="B36" s="71">
        <v>5</v>
      </c>
    </row>
    <row r="37" spans="1:10">
      <c r="A37" s="11">
        <v>6</v>
      </c>
      <c r="B37" s="71">
        <v>5</v>
      </c>
    </row>
    <row r="39" spans="1:10">
      <c r="A39" s="1" t="str">
        <f>"All wins show for "&amp;A7&amp;" credit bet."</f>
        <v>All wins show for 125 credit bet.</v>
      </c>
    </row>
    <row r="40" spans="1:10">
      <c r="A40" s="45" t="s">
        <v>100</v>
      </c>
      <c r="B40" s="45" t="s">
        <v>9</v>
      </c>
      <c r="C40" s="45">
        <v>4</v>
      </c>
      <c r="D40" s="45">
        <v>5</v>
      </c>
      <c r="E40" s="45">
        <v>6</v>
      </c>
      <c r="F40" s="62" t="s">
        <v>37</v>
      </c>
      <c r="G40" s="45" t="s">
        <v>38</v>
      </c>
      <c r="H40" s="45" t="s">
        <v>39</v>
      </c>
      <c r="I40" s="45" t="s">
        <v>78</v>
      </c>
      <c r="J40" s="37"/>
    </row>
    <row r="41" spans="1:10">
      <c r="A41" s="65" t="str" cm="1">
        <f t="array" ref="A41:I52">Overview!A58:I69</f>
        <v>WW</v>
      </c>
      <c r="B41" s="65" t="str">
        <v>Wild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37"/>
    </row>
    <row r="42" spans="1:10">
      <c r="A42" s="11" t="str">
        <v>C1</v>
      </c>
      <c r="B42" s="11" t="str">
        <v>Scatter</v>
      </c>
      <c r="C42" s="71">
        <v>300</v>
      </c>
      <c r="D42" s="71">
        <v>500</v>
      </c>
      <c r="E42" s="71">
        <v>10000</v>
      </c>
      <c r="F42" s="70">
        <v>0</v>
      </c>
      <c r="G42" s="70">
        <v>0</v>
      </c>
      <c r="H42" s="70">
        <v>0</v>
      </c>
      <c r="I42" s="70">
        <v>1</v>
      </c>
      <c r="J42" s="37"/>
    </row>
    <row r="43" spans="1:10">
      <c r="A43" s="11" t="str">
        <v>C2</v>
      </c>
      <c r="B43" s="11" t="str">
        <v>Multiplier</v>
      </c>
      <c r="C43" s="70">
        <v>0</v>
      </c>
      <c r="D43" s="70">
        <v>0</v>
      </c>
      <c r="E43" s="70">
        <v>0</v>
      </c>
      <c r="F43" s="70">
        <v>0</v>
      </c>
      <c r="G43" s="70">
        <v>0</v>
      </c>
      <c r="H43" s="70">
        <v>0</v>
      </c>
      <c r="I43" s="70">
        <v>2</v>
      </c>
      <c r="J43" s="37"/>
    </row>
    <row r="44" spans="1:10">
      <c r="A44" s="11" t="str">
        <v>M1</v>
      </c>
      <c r="B44" s="11" t="str">
        <v>Heart</v>
      </c>
      <c r="C44" s="69">
        <v>0</v>
      </c>
      <c r="D44" s="69">
        <v>0</v>
      </c>
      <c r="E44" s="69">
        <v>0</v>
      </c>
      <c r="F44" s="71">
        <v>1000</v>
      </c>
      <c r="G44" s="71">
        <v>2500</v>
      </c>
      <c r="H44" s="71">
        <v>5000</v>
      </c>
      <c r="I44" s="69">
        <v>3</v>
      </c>
      <c r="J44" s="37"/>
    </row>
    <row r="45" spans="1:10">
      <c r="A45" s="11" t="str">
        <v>M2</v>
      </c>
      <c r="B45" s="11" t="str">
        <v>Square</v>
      </c>
      <c r="C45" s="69">
        <v>0</v>
      </c>
      <c r="D45" s="69">
        <v>0</v>
      </c>
      <c r="E45" s="69">
        <v>0</v>
      </c>
      <c r="F45" s="71">
        <v>250</v>
      </c>
      <c r="G45" s="71">
        <v>1000</v>
      </c>
      <c r="H45" s="71">
        <v>2500</v>
      </c>
      <c r="I45" s="69">
        <v>4</v>
      </c>
      <c r="J45" s="37"/>
    </row>
    <row r="46" spans="1:10">
      <c r="A46" s="11" t="str">
        <v>M3</v>
      </c>
      <c r="B46" s="11" t="str">
        <v>pentagon</v>
      </c>
      <c r="C46" s="69">
        <v>0</v>
      </c>
      <c r="D46" s="69">
        <v>0</v>
      </c>
      <c r="E46" s="69">
        <v>0</v>
      </c>
      <c r="F46" s="71">
        <v>200</v>
      </c>
      <c r="G46" s="71">
        <v>500</v>
      </c>
      <c r="H46" s="71">
        <v>1500</v>
      </c>
      <c r="I46" s="69">
        <v>5</v>
      </c>
      <c r="J46" s="37"/>
    </row>
    <row r="47" spans="1:10">
      <c r="A47" s="11" t="str">
        <v>M4</v>
      </c>
      <c r="B47" s="11" t="str">
        <v>Rectangle</v>
      </c>
      <c r="C47" s="69">
        <v>0</v>
      </c>
      <c r="D47" s="69">
        <v>0</v>
      </c>
      <c r="E47" s="69">
        <v>0</v>
      </c>
      <c r="F47" s="71">
        <v>150</v>
      </c>
      <c r="G47" s="71">
        <v>200</v>
      </c>
      <c r="H47" s="71">
        <v>1200</v>
      </c>
      <c r="I47" s="69">
        <v>6</v>
      </c>
      <c r="J47" s="37"/>
    </row>
    <row r="48" spans="1:10">
      <c r="A48" s="11" t="str">
        <v>A</v>
      </c>
      <c r="B48" s="11" t="str">
        <v>Apples</v>
      </c>
      <c r="C48" s="69">
        <v>0</v>
      </c>
      <c r="D48" s="69">
        <v>0</v>
      </c>
      <c r="E48" s="69">
        <v>0</v>
      </c>
      <c r="F48" s="71">
        <v>100</v>
      </c>
      <c r="G48" s="71">
        <v>150</v>
      </c>
      <c r="H48" s="71">
        <v>1000</v>
      </c>
      <c r="I48" s="69">
        <v>7</v>
      </c>
      <c r="J48" s="37"/>
    </row>
    <row r="49" spans="1:10">
      <c r="A49" s="11" t="str">
        <v>K</v>
      </c>
      <c r="B49" s="11" t="str">
        <v>Peaches</v>
      </c>
      <c r="C49" s="69">
        <v>0</v>
      </c>
      <c r="D49" s="69">
        <v>0</v>
      </c>
      <c r="E49" s="69">
        <v>0</v>
      </c>
      <c r="F49" s="71">
        <v>80</v>
      </c>
      <c r="G49" s="71">
        <v>120</v>
      </c>
      <c r="H49" s="71">
        <v>800</v>
      </c>
      <c r="I49" s="69">
        <v>8</v>
      </c>
      <c r="J49" s="37"/>
    </row>
    <row r="50" spans="1:10">
      <c r="A50" s="11" t="str">
        <v>Q</v>
      </c>
      <c r="B50" s="11" t="str">
        <v>Watermelon</v>
      </c>
      <c r="C50" s="69">
        <v>0</v>
      </c>
      <c r="D50" s="69">
        <v>0</v>
      </c>
      <c r="E50" s="69">
        <v>0</v>
      </c>
      <c r="F50" s="71">
        <v>50</v>
      </c>
      <c r="G50" s="71">
        <v>100</v>
      </c>
      <c r="H50" s="71">
        <v>500</v>
      </c>
      <c r="I50" s="69">
        <v>9</v>
      </c>
      <c r="J50" s="37"/>
    </row>
    <row r="51" spans="1:10">
      <c r="A51" s="11" t="str">
        <v>J</v>
      </c>
      <c r="B51" s="11" t="str">
        <v>Grapes</v>
      </c>
      <c r="C51" s="69">
        <v>0</v>
      </c>
      <c r="D51" s="69">
        <v>0</v>
      </c>
      <c r="E51" s="69">
        <v>0</v>
      </c>
      <c r="F51" s="71">
        <v>40</v>
      </c>
      <c r="G51" s="71">
        <v>90</v>
      </c>
      <c r="H51" s="71">
        <v>400</v>
      </c>
      <c r="I51" s="69">
        <v>10</v>
      </c>
      <c r="J51" s="37"/>
    </row>
    <row r="52" spans="1:10">
      <c r="A52" s="11" t="str">
        <v>TE</v>
      </c>
      <c r="B52" s="11" t="str">
        <v>Bananas</v>
      </c>
      <c r="C52" s="69">
        <v>0</v>
      </c>
      <c r="D52" s="69">
        <v>0</v>
      </c>
      <c r="E52" s="69">
        <v>0</v>
      </c>
      <c r="F52" s="71">
        <v>25</v>
      </c>
      <c r="G52" s="71">
        <v>75</v>
      </c>
      <c r="H52" s="71">
        <v>200</v>
      </c>
      <c r="I52" s="69">
        <v>11</v>
      </c>
    </row>
    <row r="55" spans="1:10">
      <c r="A55" s="72" t="s">
        <v>112</v>
      </c>
    </row>
  </sheetData>
  <mergeCells count="3">
    <mergeCell ref="B5:C5"/>
    <mergeCell ref="A19:G19"/>
    <mergeCell ref="A20:G24"/>
  </mergeCells>
  <phoneticPr fontId="20" type="noConversion"/>
  <pageMargins left="0.7" right="0.7" top="0.75" bottom="0.75" header="0.3" footer="0.3"/>
  <pageSetup paperSize="9" scale="4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3556-3D9E-422E-95BA-200CCEEB01C3}">
  <sheetPr codeName="工作表9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ref="S6:X60" si="5">VLOOKUP(L6,$A$4:$I$15,9,FALSE)</f>
        <v>8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Peaches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6</v>
      </c>
      <c r="E7" s="36">
        <f t="shared" si="1"/>
        <v>16</v>
      </c>
      <c r="F7" s="36">
        <f t="shared" si="1"/>
        <v>12</v>
      </c>
      <c r="G7" s="36">
        <f t="shared" si="1"/>
        <v>6</v>
      </c>
      <c r="H7" s="36">
        <f t="shared" si="1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8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Peaches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12</v>
      </c>
      <c r="E8" s="36">
        <f t="shared" si="1"/>
        <v>18</v>
      </c>
      <c r="F8" s="36">
        <f t="shared" si="1"/>
        <v>12</v>
      </c>
      <c r="G8" s="36">
        <f t="shared" si="1"/>
        <v>12</v>
      </c>
      <c r="H8" s="36">
        <f t="shared" si="1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12</v>
      </c>
      <c r="E9" s="36">
        <f t="shared" si="1"/>
        <v>12</v>
      </c>
      <c r="F9" s="36">
        <f t="shared" si="1"/>
        <v>20</v>
      </c>
      <c r="G9" s="36">
        <f t="shared" si="1"/>
        <v>18</v>
      </c>
      <c r="H9" s="36">
        <f t="shared" si="1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10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20</v>
      </c>
      <c r="E10" s="36">
        <f t="shared" si="1"/>
        <v>20</v>
      </c>
      <c r="F10" s="36">
        <f t="shared" si="1"/>
        <v>24</v>
      </c>
      <c r="G10" s="36">
        <f t="shared" si="1"/>
        <v>20</v>
      </c>
      <c r="H10" s="36">
        <f t="shared" si="1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5"/>
        <v>4</v>
      </c>
      <c r="T10" s="12">
        <f t="shared" si="2"/>
        <v>5</v>
      </c>
      <c r="U10" s="12">
        <f t="shared" si="2"/>
        <v>9</v>
      </c>
      <c r="V10" s="12">
        <f t="shared" si="2"/>
        <v>11</v>
      </c>
      <c r="W10" s="12">
        <f t="shared" si="2"/>
        <v>3</v>
      </c>
      <c r="X10" s="12">
        <f t="shared" si="2"/>
        <v>10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20</v>
      </c>
      <c r="E11" s="36">
        <f t="shared" si="1"/>
        <v>22</v>
      </c>
      <c r="F11" s="36">
        <f t="shared" si="1"/>
        <v>12</v>
      </c>
      <c r="G11" s="36">
        <f t="shared" si="1"/>
        <v>16</v>
      </c>
      <c r="H11" s="36">
        <f t="shared" si="1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9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24</v>
      </c>
      <c r="E12" s="36">
        <f t="shared" si="1"/>
        <v>30</v>
      </c>
      <c r="F12" s="36">
        <f t="shared" si="1"/>
        <v>12</v>
      </c>
      <c r="G12" s="36">
        <f t="shared" si="1"/>
        <v>24</v>
      </c>
      <c r="H12" s="36">
        <f t="shared" si="1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24</v>
      </c>
      <c r="D13" s="36">
        <f t="shared" si="1"/>
        <v>30</v>
      </c>
      <c r="E13" s="36">
        <f t="shared" si="1"/>
        <v>20</v>
      </c>
      <c r="F13" s="36">
        <f t="shared" si="1"/>
        <v>24</v>
      </c>
      <c r="G13" s="36">
        <f t="shared" si="1"/>
        <v>46</v>
      </c>
      <c r="H13" s="36">
        <f t="shared" si="1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40</v>
      </c>
      <c r="D14" s="36">
        <f t="shared" si="1"/>
        <v>30</v>
      </c>
      <c r="E14" s="36">
        <f t="shared" si="1"/>
        <v>30</v>
      </c>
      <c r="F14" s="36">
        <f t="shared" si="1"/>
        <v>34</v>
      </c>
      <c r="G14" s="36">
        <f t="shared" si="1"/>
        <v>24</v>
      </c>
      <c r="H14" s="36">
        <f t="shared" si="1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10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Grapes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5"/>
        <v>10</v>
      </c>
      <c r="T15" s="12">
        <f t="shared" si="2"/>
        <v>10</v>
      </c>
      <c r="U15" s="12">
        <f t="shared" si="2"/>
        <v>8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Grapes</v>
      </c>
      <c r="AA15" s="26" t="str">
        <f t="shared" si="3"/>
        <v>Grapes</v>
      </c>
      <c r="AB15" s="26" t="str">
        <f t="shared" si="3"/>
        <v>Peaches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8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Peaches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8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Peaches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8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Peaches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9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9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Watermelon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5"/>
        <v>8</v>
      </c>
      <c r="T25" s="12">
        <f t="shared" si="5"/>
        <v>10</v>
      </c>
      <c r="U25" s="12">
        <f t="shared" si="5"/>
        <v>8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Peaches</v>
      </c>
      <c r="AA25" s="26" t="str">
        <f t="shared" si="3"/>
        <v>Grapes</v>
      </c>
      <c r="AB25" s="26" t="str">
        <f t="shared" si="3"/>
        <v>Peaches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5"/>
        <v>8</v>
      </c>
      <c r="T26" s="12">
        <f t="shared" si="5"/>
        <v>10</v>
      </c>
      <c r="U26" s="12">
        <f t="shared" si="5"/>
        <v>8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Peaches</v>
      </c>
      <c r="AA26" s="26" t="str">
        <f t="shared" si="3"/>
        <v>Grapes</v>
      </c>
      <c r="AB26" s="26" t="str">
        <f t="shared" si="3"/>
        <v>Peaches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8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Peaches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8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Peaches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8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Peaches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8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Peaches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8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Peaches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8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Peaches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9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Watermelon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9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Watermelon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7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Apples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10</v>
      </c>
      <c r="T38" s="12">
        <f t="shared" si="5"/>
        <v>7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Grapes</v>
      </c>
      <c r="AA38" s="26" t="str">
        <f t="shared" si="6"/>
        <v>Apples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10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Grapes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9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Watermelon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9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Watermelon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8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Peaches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8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Peaches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7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Apples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7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Apples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8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Peaches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5"/>
        <v>8</v>
      </c>
      <c r="T48" s="12">
        <f t="shared" si="5"/>
        <v>5</v>
      </c>
      <c r="U48" s="12">
        <f t="shared" si="5"/>
        <v>8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Peaches</v>
      </c>
      <c r="AA48" s="26" t="str">
        <f t="shared" si="6"/>
        <v>pentagon</v>
      </c>
      <c r="AB48" s="26" t="str">
        <f t="shared" si="6"/>
        <v>Peaches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5"/>
        <v>8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8</v>
      </c>
      <c r="Z49" s="26" t="str">
        <f t="shared" si="6"/>
        <v>Peaches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8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9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Watermelon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9</v>
      </c>
      <c r="V52" s="12">
        <f t="shared" si="5"/>
        <v>5</v>
      </c>
      <c r="W52" s="12">
        <f t="shared" si="5"/>
        <v>8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Watermelon</v>
      </c>
      <c r="AC52" s="26" t="str">
        <f t="shared" si="6"/>
        <v>pentagon</v>
      </c>
      <c r="AD52" s="26" t="str">
        <f t="shared" si="6"/>
        <v>Peaches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8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Peaches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9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Watermelon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5"/>
        <v>9</v>
      </c>
      <c r="T55" s="12">
        <f t="shared" si="5"/>
        <v>9</v>
      </c>
      <c r="U55" s="12">
        <f t="shared" si="5"/>
        <v>8</v>
      </c>
      <c r="V55" s="12">
        <f t="shared" si="5"/>
        <v>9</v>
      </c>
      <c r="W55" s="12">
        <f t="shared" si="5"/>
        <v>9</v>
      </c>
      <c r="X55" s="12">
        <f t="shared" si="5"/>
        <v>11</v>
      </c>
      <c r="Z55" s="26" t="str">
        <f t="shared" si="6"/>
        <v>Watermelon</v>
      </c>
      <c r="AA55" s="26" t="str">
        <f t="shared" si="6"/>
        <v>Watermelon</v>
      </c>
      <c r="AB55" s="26" t="str">
        <f t="shared" si="6"/>
        <v>Peaches</v>
      </c>
      <c r="AC55" s="26" t="str">
        <f t="shared" si="6"/>
        <v>Watermelon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9</v>
      </c>
      <c r="U56" s="12">
        <f t="shared" si="5"/>
        <v>8</v>
      </c>
      <c r="V56" s="12">
        <f t="shared" si="5"/>
        <v>9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Watermelon</v>
      </c>
      <c r="AB56" s="26" t="str">
        <f t="shared" si="6"/>
        <v>Peaches</v>
      </c>
      <c r="AC56" s="26" t="str">
        <f t="shared" si="6"/>
        <v>Watermelon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7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Apples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si="5"/>
        <v>5</v>
      </c>
      <c r="T60" s="12">
        <f t="shared" ref="T60:X110" si="7">VLOOKUP(M60,$A$4:$I$15,9,FALSE)</f>
        <v>10</v>
      </c>
      <c r="U60" s="12">
        <f t="shared" si="7"/>
        <v>7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Apples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ref="S61:S92" si="8">VLOOKUP(L61,$A$4:$I$15,9,FALSE)</f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8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8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8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8"/>
        <v>10</v>
      </c>
      <c r="T65" s="12">
        <f t="shared" si="7"/>
        <v>9</v>
      </c>
      <c r="U65" s="12">
        <f t="shared" si="7"/>
        <v>8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Watermelon</v>
      </c>
      <c r="AB65" s="26" t="str">
        <f t="shared" si="6"/>
        <v>Peaches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8"/>
        <v>7</v>
      </c>
      <c r="T66" s="12">
        <f t="shared" si="7"/>
        <v>9</v>
      </c>
      <c r="U66" s="12">
        <f t="shared" si="7"/>
        <v>8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Watermelon</v>
      </c>
      <c r="AB66" s="26" t="str">
        <f t="shared" si="6"/>
        <v>Peaches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8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8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9</v>
      </c>
      <c r="X68" s="12">
        <f t="shared" si="7"/>
        <v>10</v>
      </c>
      <c r="Z68" s="26" t="str">
        <f t="shared" ref="Z68:AE99" si="9">VLOOKUP(L68,$A$4:$I$15,2,FALSE)</f>
        <v>Bananas</v>
      </c>
      <c r="AA68" s="26" t="str">
        <f t="shared" si="9"/>
        <v>Peaches</v>
      </c>
      <c r="AB68" s="26" t="str">
        <f t="shared" si="9"/>
        <v>Apples</v>
      </c>
      <c r="AC68" s="26" t="str">
        <f t="shared" si="9"/>
        <v>Bananas</v>
      </c>
      <c r="AD68" s="26" t="str">
        <f t="shared" si="9"/>
        <v>Watermelon</v>
      </c>
      <c r="AE68" s="26" t="str">
        <f t="shared" si="9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8"/>
        <v>11</v>
      </c>
      <c r="T69" s="12">
        <f t="shared" si="7"/>
        <v>9</v>
      </c>
      <c r="U69" s="12">
        <f t="shared" si="7"/>
        <v>3</v>
      </c>
      <c r="V69" s="12">
        <f t="shared" si="7"/>
        <v>11</v>
      </c>
      <c r="W69" s="12">
        <f t="shared" si="7"/>
        <v>9</v>
      </c>
      <c r="X69" s="12">
        <f t="shared" si="7"/>
        <v>3</v>
      </c>
      <c r="Z69" s="26" t="str">
        <f t="shared" si="9"/>
        <v>Bananas</v>
      </c>
      <c r="AA69" s="26" t="str">
        <f t="shared" si="9"/>
        <v>Watermelon</v>
      </c>
      <c r="AB69" s="26" t="str">
        <f t="shared" si="9"/>
        <v>Heart</v>
      </c>
      <c r="AC69" s="26" t="str">
        <f t="shared" si="9"/>
        <v>Bananas</v>
      </c>
      <c r="AD69" s="26" t="str">
        <f t="shared" si="9"/>
        <v>Watermelon</v>
      </c>
      <c r="AE69" s="26" t="str">
        <f t="shared" si="9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8"/>
        <v>5</v>
      </c>
      <c r="T70" s="12">
        <f t="shared" si="7"/>
        <v>9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9"/>
        <v>pentagon</v>
      </c>
      <c r="AA70" s="26" t="str">
        <f t="shared" si="9"/>
        <v>Watermelon</v>
      </c>
      <c r="AB70" s="26" t="str">
        <f t="shared" si="9"/>
        <v>Heart</v>
      </c>
      <c r="AC70" s="26" t="str">
        <f t="shared" si="9"/>
        <v>Rectangle</v>
      </c>
      <c r="AD70" s="26" t="str">
        <f t="shared" si="9"/>
        <v>Grapes</v>
      </c>
      <c r="AE70" s="26" t="str">
        <f t="shared" si="9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8"/>
        <v>5</v>
      </c>
      <c r="T71" s="12">
        <f t="shared" si="7"/>
        <v>11</v>
      </c>
      <c r="U71" s="12">
        <f t="shared" si="7"/>
        <v>8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9"/>
        <v>pentagon</v>
      </c>
      <c r="AA71" s="26" t="str">
        <f t="shared" si="9"/>
        <v>Bananas</v>
      </c>
      <c r="AB71" s="26" t="str">
        <f t="shared" si="9"/>
        <v>Peaches</v>
      </c>
      <c r="AC71" s="26" t="str">
        <f t="shared" si="9"/>
        <v>Rectangle</v>
      </c>
      <c r="AD71" s="26" t="str">
        <f t="shared" si="9"/>
        <v>Grapes</v>
      </c>
      <c r="AE71" s="26" t="str">
        <f t="shared" si="9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8"/>
        <v>7</v>
      </c>
      <c r="T72" s="12">
        <f t="shared" si="7"/>
        <v>11</v>
      </c>
      <c r="U72" s="12">
        <f t="shared" si="7"/>
        <v>8</v>
      </c>
      <c r="V72" s="12">
        <f t="shared" si="7"/>
        <v>11</v>
      </c>
      <c r="W72" s="12">
        <f t="shared" si="7"/>
        <v>9</v>
      </c>
      <c r="X72" s="12">
        <f t="shared" si="7"/>
        <v>10</v>
      </c>
      <c r="Z72" s="26" t="str">
        <f t="shared" si="9"/>
        <v>Apples</v>
      </c>
      <c r="AA72" s="26" t="str">
        <f t="shared" si="9"/>
        <v>Bananas</v>
      </c>
      <c r="AB72" s="26" t="str">
        <f t="shared" si="9"/>
        <v>Peaches</v>
      </c>
      <c r="AC72" s="26" t="str">
        <f t="shared" si="9"/>
        <v>Bananas</v>
      </c>
      <c r="AD72" s="26" t="str">
        <f t="shared" si="9"/>
        <v>Watermelon</v>
      </c>
      <c r="AE72" s="26" t="str">
        <f t="shared" si="9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8"/>
        <v>7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9</v>
      </c>
      <c r="X73" s="12">
        <f t="shared" si="7"/>
        <v>8</v>
      </c>
      <c r="Z73" s="26" t="str">
        <f t="shared" si="9"/>
        <v>Apples</v>
      </c>
      <c r="AA73" s="26" t="str">
        <f t="shared" si="9"/>
        <v>Rectangle</v>
      </c>
      <c r="AB73" s="26" t="str">
        <f t="shared" si="9"/>
        <v>Rectangle</v>
      </c>
      <c r="AC73" s="26" t="str">
        <f t="shared" si="9"/>
        <v>Bananas</v>
      </c>
      <c r="AD73" s="26" t="str">
        <f t="shared" si="9"/>
        <v>Watermelon</v>
      </c>
      <c r="AE73" s="26" t="str">
        <f t="shared" si="9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8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8</v>
      </c>
      <c r="Z74" s="26" t="str">
        <f t="shared" si="9"/>
        <v>Grapes</v>
      </c>
      <c r="AA74" s="26" t="str">
        <f t="shared" si="9"/>
        <v>Rectangle</v>
      </c>
      <c r="AB74" s="26" t="str">
        <f t="shared" si="9"/>
        <v>Rectangle</v>
      </c>
      <c r="AC74" s="26" t="str">
        <f t="shared" si="9"/>
        <v>Heart</v>
      </c>
      <c r="AD74" s="26" t="str">
        <f t="shared" si="9"/>
        <v>Peaches</v>
      </c>
      <c r="AE74" s="26" t="str">
        <f t="shared" si="9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8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9</v>
      </c>
      <c r="Z75" s="26" t="str">
        <f t="shared" si="9"/>
        <v>Grapes</v>
      </c>
      <c r="AA75" s="26" t="str">
        <f t="shared" si="9"/>
        <v>pentagon</v>
      </c>
      <c r="AB75" s="26" t="str">
        <f t="shared" si="9"/>
        <v>Watermelon</v>
      </c>
      <c r="AC75" s="26" t="str">
        <f t="shared" si="9"/>
        <v>Heart</v>
      </c>
      <c r="AD75" s="26" t="str">
        <f t="shared" si="9"/>
        <v>Peaches</v>
      </c>
      <c r="AE75" s="26" t="str">
        <f t="shared" si="9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8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9</v>
      </c>
      <c r="Z76" s="26" t="str">
        <f t="shared" si="9"/>
        <v>Rectangle</v>
      </c>
      <c r="AA76" s="26" t="str">
        <f t="shared" si="9"/>
        <v>pentagon</v>
      </c>
      <c r="AB76" s="26" t="str">
        <f t="shared" si="9"/>
        <v>Watermelon</v>
      </c>
      <c r="AC76" s="26" t="str">
        <f t="shared" si="9"/>
        <v>Bananas</v>
      </c>
      <c r="AD76" s="26" t="str">
        <f t="shared" si="9"/>
        <v>Grapes</v>
      </c>
      <c r="AE76" s="26" t="str">
        <f t="shared" si="9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8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9"/>
        <v>Rectangle</v>
      </c>
      <c r="AA77" s="26" t="str">
        <f t="shared" si="9"/>
        <v>Bananas</v>
      </c>
      <c r="AB77" s="26" t="str">
        <f t="shared" si="9"/>
        <v>pentagon</v>
      </c>
      <c r="AC77" s="26" t="str">
        <f t="shared" si="9"/>
        <v>Bananas</v>
      </c>
      <c r="AD77" s="26" t="str">
        <f t="shared" si="9"/>
        <v>Grapes</v>
      </c>
      <c r="AE77" s="26" t="str">
        <f t="shared" si="9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8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9"/>
        <v>Bananas</v>
      </c>
      <c r="AA78" s="26" t="str">
        <f t="shared" si="9"/>
        <v>Bananas</v>
      </c>
      <c r="AB78" s="26" t="str">
        <f t="shared" si="9"/>
        <v>pentagon</v>
      </c>
      <c r="AC78" s="26" t="str">
        <f t="shared" si="9"/>
        <v>pentagon</v>
      </c>
      <c r="AD78" s="26" t="str">
        <f t="shared" si="9"/>
        <v>Watermelon</v>
      </c>
      <c r="AE78" s="26" t="str">
        <f t="shared" si="9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8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9</v>
      </c>
      <c r="Z79" s="26" t="str">
        <f t="shared" si="9"/>
        <v>Bananas</v>
      </c>
      <c r="AA79" s="26" t="str">
        <f t="shared" si="9"/>
        <v>Apples</v>
      </c>
      <c r="AB79" s="26" t="str">
        <f t="shared" si="9"/>
        <v>Square</v>
      </c>
      <c r="AC79" s="26" t="str">
        <f t="shared" si="9"/>
        <v>pentagon</v>
      </c>
      <c r="AD79" s="26" t="str">
        <f t="shared" si="9"/>
        <v>Watermelon</v>
      </c>
      <c r="AE79" s="26" t="str">
        <f t="shared" si="9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8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8</v>
      </c>
      <c r="X80" s="12">
        <f t="shared" si="7"/>
        <v>9</v>
      </c>
      <c r="Z80" s="26" t="str">
        <f t="shared" si="9"/>
        <v>Square</v>
      </c>
      <c r="AA80" s="26" t="str">
        <f t="shared" si="9"/>
        <v>Apples</v>
      </c>
      <c r="AB80" s="26" t="str">
        <f t="shared" si="9"/>
        <v>Square</v>
      </c>
      <c r="AC80" s="26" t="str">
        <f t="shared" si="9"/>
        <v>Rectangle</v>
      </c>
      <c r="AD80" s="26" t="str">
        <f t="shared" si="9"/>
        <v>Peaches</v>
      </c>
      <c r="AE80" s="26" t="str">
        <f t="shared" si="9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8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8</v>
      </c>
      <c r="X81" s="12">
        <f t="shared" si="7"/>
        <v>3</v>
      </c>
      <c r="Z81" s="26" t="str">
        <f t="shared" si="9"/>
        <v>Square</v>
      </c>
      <c r="AA81" s="26" t="str">
        <f t="shared" si="9"/>
        <v>Bananas</v>
      </c>
      <c r="AB81" s="26" t="str">
        <f t="shared" si="9"/>
        <v>Peaches</v>
      </c>
      <c r="AC81" s="26" t="str">
        <f t="shared" si="9"/>
        <v>Rectangle</v>
      </c>
      <c r="AD81" s="26" t="str">
        <f t="shared" si="9"/>
        <v>Peaches</v>
      </c>
      <c r="AE81" s="26" t="str">
        <f t="shared" si="9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8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9"/>
        <v>Peaches</v>
      </c>
      <c r="AA82" s="26" t="str">
        <f t="shared" si="9"/>
        <v>Bananas</v>
      </c>
      <c r="AB82" s="26" t="str">
        <f t="shared" si="9"/>
        <v>Peaches</v>
      </c>
      <c r="AC82" s="26" t="str">
        <f t="shared" si="9"/>
        <v>Watermelon</v>
      </c>
      <c r="AD82" s="26" t="str">
        <f t="shared" si="9"/>
        <v>pentagon</v>
      </c>
      <c r="AE82" s="26" t="str">
        <f t="shared" si="9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8"/>
        <v>8</v>
      </c>
      <c r="T83" s="12">
        <f t="shared" si="7"/>
        <v>10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10</v>
      </c>
      <c r="Z83" s="26" t="str">
        <f t="shared" si="9"/>
        <v>Peaches</v>
      </c>
      <c r="AA83" s="26" t="str">
        <f t="shared" si="9"/>
        <v>Grapes</v>
      </c>
      <c r="AB83" s="26" t="str">
        <f t="shared" si="9"/>
        <v>Grapes</v>
      </c>
      <c r="AC83" s="26" t="str">
        <f t="shared" si="9"/>
        <v>Watermelon</v>
      </c>
      <c r="AD83" s="26" t="str">
        <f t="shared" si="9"/>
        <v>pentagon</v>
      </c>
      <c r="AE83" s="26" t="str">
        <f t="shared" si="9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8"/>
        <v>11</v>
      </c>
      <c r="T84" s="12">
        <f t="shared" si="7"/>
        <v>10</v>
      </c>
      <c r="U84" s="12">
        <f t="shared" si="7"/>
        <v>10</v>
      </c>
      <c r="V84" s="12">
        <f t="shared" si="7"/>
        <v>7</v>
      </c>
      <c r="W84" s="12">
        <f t="shared" si="7"/>
        <v>10</v>
      </c>
      <c r="X84" s="12">
        <f t="shared" si="7"/>
        <v>10</v>
      </c>
      <c r="Z84" s="26" t="str">
        <f t="shared" si="9"/>
        <v>Bananas</v>
      </c>
      <c r="AA84" s="26" t="str">
        <f t="shared" si="9"/>
        <v>Grapes</v>
      </c>
      <c r="AB84" s="26" t="str">
        <f t="shared" si="9"/>
        <v>Grapes</v>
      </c>
      <c r="AC84" s="26" t="str">
        <f t="shared" si="9"/>
        <v>Apples</v>
      </c>
      <c r="AD84" s="26" t="str">
        <f t="shared" si="9"/>
        <v>Grapes</v>
      </c>
      <c r="AE84" s="26" t="str">
        <f t="shared" si="9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8"/>
        <v>11</v>
      </c>
      <c r="T85" s="12">
        <f t="shared" si="7"/>
        <v>11</v>
      </c>
      <c r="U85" s="12">
        <f t="shared" si="7"/>
        <v>5</v>
      </c>
      <c r="V85" s="12">
        <f t="shared" si="7"/>
        <v>7</v>
      </c>
      <c r="W85" s="12">
        <f t="shared" si="7"/>
        <v>10</v>
      </c>
      <c r="X85" s="12">
        <f t="shared" si="7"/>
        <v>7</v>
      </c>
      <c r="Z85" s="26" t="str">
        <f t="shared" si="9"/>
        <v>Bananas</v>
      </c>
      <c r="AA85" s="26" t="str">
        <f t="shared" si="9"/>
        <v>Bananas</v>
      </c>
      <c r="AB85" s="26" t="str">
        <f t="shared" si="9"/>
        <v>pentagon</v>
      </c>
      <c r="AC85" s="26" t="str">
        <f t="shared" si="9"/>
        <v>Apples</v>
      </c>
      <c r="AD85" s="26" t="str">
        <f t="shared" si="9"/>
        <v>Grapes</v>
      </c>
      <c r="AE85" s="26" t="str">
        <f t="shared" si="9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8"/>
        <v>8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9"/>
        <v>Peaches</v>
      </c>
      <c r="AA86" s="26" t="str">
        <f t="shared" si="9"/>
        <v>Bananas</v>
      </c>
      <c r="AB86" s="26" t="str">
        <f t="shared" si="9"/>
        <v>pentagon</v>
      </c>
      <c r="AC86" s="26" t="str">
        <f t="shared" si="9"/>
        <v>Grapes</v>
      </c>
      <c r="AD86" s="26" t="str">
        <f t="shared" si="9"/>
        <v>Scatter</v>
      </c>
      <c r="AE86" s="26" t="str">
        <f t="shared" si="9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8"/>
        <v>8</v>
      </c>
      <c r="T87" s="12">
        <f t="shared" si="7"/>
        <v>8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9"/>
        <v>Peaches</v>
      </c>
      <c r="AA87" s="26" t="str">
        <f t="shared" si="9"/>
        <v>Peaches</v>
      </c>
      <c r="AB87" s="26" t="str">
        <f t="shared" si="9"/>
        <v>Bananas</v>
      </c>
      <c r="AC87" s="26" t="str">
        <f t="shared" si="9"/>
        <v>Grapes</v>
      </c>
      <c r="AD87" s="26" t="str">
        <f t="shared" si="9"/>
        <v>Bananas</v>
      </c>
      <c r="AE87" s="26" t="str">
        <f t="shared" si="9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8"/>
        <v>7</v>
      </c>
      <c r="T88" s="12">
        <f t="shared" si="7"/>
        <v>8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9"/>
        <v>Apples</v>
      </c>
      <c r="AA88" s="26" t="str">
        <f t="shared" si="9"/>
        <v>Peaches</v>
      </c>
      <c r="AB88" s="26" t="str">
        <f t="shared" si="9"/>
        <v>Bananas</v>
      </c>
      <c r="AC88" s="26" t="str">
        <f t="shared" si="9"/>
        <v>Watermelon</v>
      </c>
      <c r="AD88" s="26" t="str">
        <f t="shared" si="9"/>
        <v>Bananas</v>
      </c>
      <c r="AE88" s="26" t="str">
        <f t="shared" si="9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8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8</v>
      </c>
      <c r="Z89" s="26" t="str">
        <f t="shared" si="9"/>
        <v>Apples</v>
      </c>
      <c r="AA89" s="26" t="str">
        <f t="shared" si="9"/>
        <v>Apples</v>
      </c>
      <c r="AB89" s="26" t="str">
        <f t="shared" si="9"/>
        <v>Watermelon</v>
      </c>
      <c r="AC89" s="26" t="str">
        <f t="shared" si="9"/>
        <v>Watermelon</v>
      </c>
      <c r="AD89" s="26" t="str">
        <f t="shared" si="9"/>
        <v>Grapes</v>
      </c>
      <c r="AE89" s="26" t="str">
        <f t="shared" si="9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8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8</v>
      </c>
      <c r="Z90" s="26" t="str">
        <f t="shared" si="9"/>
        <v>Watermelon</v>
      </c>
      <c r="AA90" s="26" t="str">
        <f t="shared" si="9"/>
        <v>Apples</v>
      </c>
      <c r="AB90" s="26" t="str">
        <f t="shared" si="9"/>
        <v>Watermelon</v>
      </c>
      <c r="AC90" s="26" t="str">
        <f t="shared" si="9"/>
        <v>Bananas</v>
      </c>
      <c r="AD90" s="26" t="str">
        <f t="shared" si="9"/>
        <v>Grapes</v>
      </c>
      <c r="AE90" s="26" t="str">
        <f t="shared" si="9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8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9"/>
        <v>Watermelon</v>
      </c>
      <c r="AA91" s="26" t="str">
        <f t="shared" si="9"/>
        <v>Grapes</v>
      </c>
      <c r="AB91" s="26" t="str">
        <f t="shared" si="9"/>
        <v>Bananas</v>
      </c>
      <c r="AC91" s="26" t="str">
        <f t="shared" si="9"/>
        <v>Bananas</v>
      </c>
      <c r="AD91" s="26" t="str">
        <f t="shared" si="9"/>
        <v>Scatter</v>
      </c>
      <c r="AE91" s="26" t="str">
        <f t="shared" si="9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8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9"/>
        <v>Grapes</v>
      </c>
      <c r="AA92" s="26" t="str">
        <f t="shared" si="9"/>
        <v>Grapes</v>
      </c>
      <c r="AB92" s="26" t="str">
        <f t="shared" si="9"/>
        <v>Bananas</v>
      </c>
      <c r="AC92" s="26" t="str">
        <f t="shared" si="9"/>
        <v>Grapes</v>
      </c>
      <c r="AD92" s="26" t="str">
        <f t="shared" si="9"/>
        <v>Apples</v>
      </c>
      <c r="AE92" s="26" t="str">
        <f t="shared" si="9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ref="S93:S124" si="10">VLOOKUP(L93,$A$4:$I$15,9,FALSE)</f>
        <v>10</v>
      </c>
      <c r="T93" s="12">
        <f t="shared" si="7"/>
        <v>6</v>
      </c>
      <c r="U93" s="12">
        <f t="shared" si="7"/>
        <v>8</v>
      </c>
      <c r="V93" s="12">
        <f t="shared" si="7"/>
        <v>10</v>
      </c>
      <c r="W93" s="12">
        <f t="shared" si="7"/>
        <v>7</v>
      </c>
      <c r="X93" s="12">
        <f t="shared" si="7"/>
        <v>8</v>
      </c>
      <c r="Z93" s="26" t="str">
        <f t="shared" si="9"/>
        <v>Grapes</v>
      </c>
      <c r="AA93" s="26" t="str">
        <f t="shared" si="9"/>
        <v>Rectangle</v>
      </c>
      <c r="AB93" s="26" t="str">
        <f t="shared" si="9"/>
        <v>Peaches</v>
      </c>
      <c r="AC93" s="26" t="str">
        <f t="shared" si="9"/>
        <v>Grapes</v>
      </c>
      <c r="AD93" s="26" t="str">
        <f t="shared" si="9"/>
        <v>Apples</v>
      </c>
      <c r="AE93" s="26" t="str">
        <f t="shared" si="9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10"/>
        <v>11</v>
      </c>
      <c r="T94" s="12">
        <f t="shared" si="7"/>
        <v>6</v>
      </c>
      <c r="U94" s="12">
        <f t="shared" si="7"/>
        <v>8</v>
      </c>
      <c r="V94" s="12">
        <f t="shared" si="7"/>
        <v>6</v>
      </c>
      <c r="W94" s="12">
        <f t="shared" si="7"/>
        <v>6</v>
      </c>
      <c r="X94" s="12">
        <f t="shared" si="7"/>
        <v>8</v>
      </c>
      <c r="Z94" s="26" t="str">
        <f t="shared" si="9"/>
        <v>Bananas</v>
      </c>
      <c r="AA94" s="26" t="str">
        <f t="shared" si="9"/>
        <v>Rectangle</v>
      </c>
      <c r="AB94" s="26" t="str">
        <f t="shared" si="9"/>
        <v>Peaches</v>
      </c>
      <c r="AC94" s="26" t="str">
        <f t="shared" si="9"/>
        <v>Rectangle</v>
      </c>
      <c r="AD94" s="26" t="str">
        <f t="shared" si="9"/>
        <v>Rectangle</v>
      </c>
      <c r="AE94" s="26" t="str">
        <f t="shared" si="9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10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9</v>
      </c>
      <c r="Z95" s="26" t="str">
        <f t="shared" si="9"/>
        <v>Bananas</v>
      </c>
      <c r="AA95" s="26" t="str">
        <f t="shared" si="9"/>
        <v>pentagon</v>
      </c>
      <c r="AB95" s="26" t="str">
        <f t="shared" si="9"/>
        <v>Grapes</v>
      </c>
      <c r="AC95" s="26" t="str">
        <f t="shared" si="9"/>
        <v>Rectangle</v>
      </c>
      <c r="AD95" s="26" t="str">
        <f t="shared" si="9"/>
        <v>Rectangle</v>
      </c>
      <c r="AE95" s="26" t="str">
        <f t="shared" si="9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10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9</v>
      </c>
      <c r="Z96" s="26" t="str">
        <f t="shared" si="9"/>
        <v>Scatter</v>
      </c>
      <c r="AA96" s="26" t="str">
        <f t="shared" si="9"/>
        <v>pentagon</v>
      </c>
      <c r="AB96" s="26" t="str">
        <f t="shared" si="9"/>
        <v>Grapes</v>
      </c>
      <c r="AC96" s="26" t="str">
        <f t="shared" si="9"/>
        <v>Grapes</v>
      </c>
      <c r="AD96" s="26" t="str">
        <f t="shared" si="9"/>
        <v>pentagon</v>
      </c>
      <c r="AE96" s="26" t="str">
        <f t="shared" si="9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10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9"/>
        <v>Grapes</v>
      </c>
      <c r="AA97" s="26" t="str">
        <f t="shared" si="9"/>
        <v>Rectangle</v>
      </c>
      <c r="AB97" s="26" t="str">
        <f t="shared" si="9"/>
        <v>Bananas</v>
      </c>
      <c r="AC97" s="26" t="str">
        <f t="shared" si="9"/>
        <v>Grapes</v>
      </c>
      <c r="AD97" s="26" t="str">
        <f t="shared" si="9"/>
        <v>pentagon</v>
      </c>
      <c r="AE97" s="26" t="str">
        <f t="shared" si="9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10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9"/>
        <v>Grapes</v>
      </c>
      <c r="AA98" s="26" t="str">
        <f t="shared" si="9"/>
        <v>Rectangle</v>
      </c>
      <c r="AB98" s="26" t="str">
        <f t="shared" si="9"/>
        <v>Bananas</v>
      </c>
      <c r="AC98" s="26" t="str">
        <f t="shared" si="9"/>
        <v>Bananas</v>
      </c>
      <c r="AD98" s="26" t="str">
        <f t="shared" si="9"/>
        <v>Grapes</v>
      </c>
      <c r="AE98" s="26" t="str">
        <f t="shared" si="9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10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9"/>
        <v>Bananas</v>
      </c>
      <c r="AA99" s="26" t="str">
        <f t="shared" si="9"/>
        <v>Watermelon</v>
      </c>
      <c r="AB99" s="26" t="str">
        <f t="shared" si="9"/>
        <v>Rectangle</v>
      </c>
      <c r="AC99" s="26" t="str">
        <f t="shared" si="9"/>
        <v>Bananas</v>
      </c>
      <c r="AD99" s="26" t="str">
        <f t="shared" si="9"/>
        <v>Grapes</v>
      </c>
      <c r="AE99" s="26" t="str">
        <f t="shared" si="9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10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11">VLOOKUP(L100,$A$4:$I$15,2,FALSE)</f>
        <v>Bananas</v>
      </c>
      <c r="AA100" s="26" t="str">
        <f t="shared" si="11"/>
        <v>Watermelon</v>
      </c>
      <c r="AB100" s="26" t="str">
        <f t="shared" si="11"/>
        <v>Rectangle</v>
      </c>
      <c r="AC100" s="26" t="str">
        <f t="shared" si="11"/>
        <v>Heart</v>
      </c>
      <c r="AD100" s="26" t="str">
        <f t="shared" si="11"/>
        <v>Apples</v>
      </c>
      <c r="AE100" s="26" t="str">
        <f t="shared" si="11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10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11"/>
        <v>Watermelon</v>
      </c>
      <c r="AA101" s="26" t="str">
        <f t="shared" si="11"/>
        <v>Apples</v>
      </c>
      <c r="AB101" s="26" t="str">
        <f t="shared" si="11"/>
        <v>Heart</v>
      </c>
      <c r="AC101" s="26" t="str">
        <f t="shared" si="11"/>
        <v>Heart</v>
      </c>
      <c r="AD101" s="26" t="str">
        <f t="shared" si="11"/>
        <v>Apples</v>
      </c>
      <c r="AE101" s="26" t="str">
        <f t="shared" si="11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10"/>
        <v>9</v>
      </c>
      <c r="T102" s="12">
        <f t="shared" si="7"/>
        <v>7</v>
      </c>
      <c r="U102" s="12">
        <f t="shared" si="7"/>
        <v>3</v>
      </c>
      <c r="V102" s="12">
        <f t="shared" si="7"/>
        <v>8</v>
      </c>
      <c r="W102" s="12">
        <f t="shared" si="7"/>
        <v>5</v>
      </c>
      <c r="X102" s="12">
        <f t="shared" si="7"/>
        <v>11</v>
      </c>
      <c r="Z102" s="26" t="str">
        <f t="shared" si="11"/>
        <v>Watermelon</v>
      </c>
      <c r="AA102" s="26" t="str">
        <f t="shared" si="11"/>
        <v>Apples</v>
      </c>
      <c r="AB102" s="26" t="str">
        <f t="shared" si="11"/>
        <v>Heart</v>
      </c>
      <c r="AC102" s="26" t="str">
        <f t="shared" si="11"/>
        <v>Peaches</v>
      </c>
      <c r="AD102" s="26" t="str">
        <f t="shared" si="11"/>
        <v>pentagon</v>
      </c>
      <c r="AE102" s="26" t="str">
        <f t="shared" si="11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si="10"/>
        <v>4</v>
      </c>
      <c r="T103" s="12">
        <f t="shared" si="7"/>
        <v>5</v>
      </c>
      <c r="U103" s="12">
        <f t="shared" si="7"/>
        <v>8</v>
      </c>
      <c r="V103" s="12">
        <f t="shared" si="7"/>
        <v>8</v>
      </c>
      <c r="W103" s="12">
        <f t="shared" si="7"/>
        <v>5</v>
      </c>
      <c r="X103" s="12">
        <f t="shared" si="7"/>
        <v>9</v>
      </c>
      <c r="Z103" s="26" t="str">
        <f t="shared" si="11"/>
        <v>Square</v>
      </c>
      <c r="AA103" s="26" t="str">
        <f t="shared" si="11"/>
        <v>pentagon</v>
      </c>
      <c r="AB103" s="26" t="str">
        <f t="shared" si="11"/>
        <v>Peaches</v>
      </c>
      <c r="AC103" s="26" t="str">
        <f t="shared" si="11"/>
        <v>Peaches</v>
      </c>
      <c r="AD103" s="26" t="str">
        <f t="shared" si="11"/>
        <v>pentagon</v>
      </c>
      <c r="AE103" s="26" t="str">
        <f t="shared" si="11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10"/>
        <v>4</v>
      </c>
      <c r="T104" s="12">
        <f t="shared" si="7"/>
        <v>5</v>
      </c>
      <c r="U104" s="12">
        <f t="shared" si="7"/>
        <v>8</v>
      </c>
      <c r="V104" s="12">
        <f t="shared" si="7"/>
        <v>5</v>
      </c>
      <c r="W104" s="12">
        <f t="shared" si="7"/>
        <v>7</v>
      </c>
      <c r="X104" s="12">
        <f t="shared" si="7"/>
        <v>9</v>
      </c>
      <c r="Z104" s="26" t="str">
        <f t="shared" si="11"/>
        <v>Square</v>
      </c>
      <c r="AA104" s="26" t="str">
        <f t="shared" si="11"/>
        <v>pentagon</v>
      </c>
      <c r="AB104" s="26" t="str">
        <f t="shared" si="11"/>
        <v>Peaches</v>
      </c>
      <c r="AC104" s="26" t="str">
        <f t="shared" si="11"/>
        <v>pentagon</v>
      </c>
      <c r="AD104" s="26" t="str">
        <f t="shared" si="11"/>
        <v>Apples</v>
      </c>
      <c r="AE104" s="26" t="str">
        <f t="shared" si="11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0"/>
        <v>8</v>
      </c>
      <c r="T105" s="12">
        <f t="shared" si="7"/>
        <v>8</v>
      </c>
      <c r="U105" s="12">
        <f t="shared" si="7"/>
        <v>10</v>
      </c>
      <c r="V105" s="12">
        <f t="shared" si="7"/>
        <v>5</v>
      </c>
      <c r="W105" s="12">
        <f t="shared" si="7"/>
        <v>7</v>
      </c>
      <c r="X105" s="12">
        <f t="shared" si="7"/>
        <v>11</v>
      </c>
      <c r="Z105" s="26" t="str">
        <f t="shared" si="11"/>
        <v>Peaches</v>
      </c>
      <c r="AA105" s="26" t="str">
        <f t="shared" si="11"/>
        <v>Peaches</v>
      </c>
      <c r="AB105" s="26" t="str">
        <f t="shared" si="11"/>
        <v>Grapes</v>
      </c>
      <c r="AC105" s="26" t="str">
        <f t="shared" si="11"/>
        <v>pentagon</v>
      </c>
      <c r="AD105" s="26" t="str">
        <f t="shared" si="11"/>
        <v>Apples</v>
      </c>
      <c r="AE105" s="26" t="str">
        <f t="shared" si="11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10"/>
        <v>8</v>
      </c>
      <c r="T106" s="12">
        <f t="shared" si="7"/>
        <v>8</v>
      </c>
      <c r="U106" s="12">
        <f t="shared" si="7"/>
        <v>10</v>
      </c>
      <c r="V106" s="12">
        <f t="shared" si="7"/>
        <v>11</v>
      </c>
      <c r="W106" s="12">
        <f t="shared" si="7"/>
        <v>8</v>
      </c>
      <c r="X106" s="12">
        <f t="shared" si="7"/>
        <v>11</v>
      </c>
      <c r="Z106" s="26" t="str">
        <f t="shared" si="11"/>
        <v>Peaches</v>
      </c>
      <c r="AA106" s="26" t="str">
        <f t="shared" si="11"/>
        <v>Peaches</v>
      </c>
      <c r="AB106" s="26" t="str">
        <f t="shared" si="11"/>
        <v>Grapes</v>
      </c>
      <c r="AC106" s="26" t="str">
        <f t="shared" si="11"/>
        <v>Bananas</v>
      </c>
      <c r="AD106" s="26" t="str">
        <f t="shared" si="11"/>
        <v>Peaches</v>
      </c>
      <c r="AE106" s="26" t="str">
        <f t="shared" si="11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10"/>
        <v>10</v>
      </c>
      <c r="T107" s="12">
        <f t="shared" si="7"/>
        <v>7</v>
      </c>
      <c r="U107" s="12">
        <f t="shared" si="7"/>
        <v>3</v>
      </c>
      <c r="V107" s="12">
        <f t="shared" si="7"/>
        <v>11</v>
      </c>
      <c r="W107" s="12">
        <f t="shared" si="7"/>
        <v>8</v>
      </c>
      <c r="X107" s="12">
        <f t="shared" si="7"/>
        <v>3</v>
      </c>
      <c r="Z107" s="26" t="str">
        <f t="shared" si="11"/>
        <v>Grapes</v>
      </c>
      <c r="AA107" s="26" t="str">
        <f t="shared" si="11"/>
        <v>Apples</v>
      </c>
      <c r="AB107" s="26" t="str">
        <f t="shared" si="11"/>
        <v>Heart</v>
      </c>
      <c r="AC107" s="26" t="str">
        <f t="shared" si="11"/>
        <v>Bananas</v>
      </c>
      <c r="AD107" s="26" t="str">
        <f t="shared" si="11"/>
        <v>Peaches</v>
      </c>
      <c r="AE107" s="26" t="str">
        <f t="shared" si="11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10"/>
        <v>10</v>
      </c>
      <c r="T108" s="12">
        <f t="shared" si="7"/>
        <v>7</v>
      </c>
      <c r="U108" s="12">
        <f t="shared" si="7"/>
        <v>3</v>
      </c>
      <c r="V108" s="12">
        <f t="shared" si="7"/>
        <v>10</v>
      </c>
      <c r="W108" s="12">
        <f t="shared" si="7"/>
        <v>9</v>
      </c>
      <c r="X108" s="12">
        <f t="shared" si="7"/>
        <v>3</v>
      </c>
      <c r="Z108" s="26" t="str">
        <f t="shared" si="11"/>
        <v>Grapes</v>
      </c>
      <c r="AA108" s="26" t="str">
        <f t="shared" si="11"/>
        <v>Apples</v>
      </c>
      <c r="AB108" s="26" t="str">
        <f t="shared" si="11"/>
        <v>Heart</v>
      </c>
      <c r="AC108" s="26" t="str">
        <f t="shared" si="11"/>
        <v>Grapes</v>
      </c>
      <c r="AD108" s="26" t="str">
        <f t="shared" si="11"/>
        <v>Watermelon</v>
      </c>
      <c r="AE108" s="26" t="str">
        <f t="shared" si="11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10"/>
        <v>9</v>
      </c>
      <c r="T109" s="12">
        <f t="shared" si="7"/>
        <v>9</v>
      </c>
      <c r="U109" s="12">
        <f t="shared" si="7"/>
        <v>11</v>
      </c>
      <c r="V109" s="12">
        <f t="shared" si="7"/>
        <v>10</v>
      </c>
      <c r="W109" s="12">
        <f t="shared" si="7"/>
        <v>9</v>
      </c>
      <c r="X109" s="12">
        <f t="shared" si="7"/>
        <v>11</v>
      </c>
      <c r="Z109" s="26" t="str">
        <f t="shared" si="11"/>
        <v>Watermelon</v>
      </c>
      <c r="AA109" s="26" t="str">
        <f t="shared" si="11"/>
        <v>Watermelon</v>
      </c>
      <c r="AB109" s="26" t="str">
        <f t="shared" si="11"/>
        <v>Bananas</v>
      </c>
      <c r="AC109" s="26" t="str">
        <f t="shared" si="11"/>
        <v>Grapes</v>
      </c>
      <c r="AD109" s="26" t="str">
        <f t="shared" si="11"/>
        <v>Watermelon</v>
      </c>
      <c r="AE109" s="26" t="str">
        <f t="shared" si="11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0"/>
        <v>9</v>
      </c>
      <c r="T110" s="12">
        <f t="shared" si="7"/>
        <v>9</v>
      </c>
      <c r="U110" s="12">
        <f t="shared" si="7"/>
        <v>11</v>
      </c>
      <c r="V110" s="12">
        <f t="shared" si="7"/>
        <v>11</v>
      </c>
      <c r="W110" s="12">
        <f t="shared" si="7"/>
        <v>10</v>
      </c>
      <c r="X110" s="12">
        <f t="shared" si="7"/>
        <v>11</v>
      </c>
      <c r="Z110" s="26" t="str">
        <f t="shared" si="11"/>
        <v>Watermelon</v>
      </c>
      <c r="AA110" s="26" t="str">
        <f t="shared" si="11"/>
        <v>Watermelon</v>
      </c>
      <c r="AB110" s="26" t="str">
        <f t="shared" si="11"/>
        <v>Bananas</v>
      </c>
      <c r="AC110" s="26" t="str">
        <f t="shared" si="11"/>
        <v>Bananas</v>
      </c>
      <c r="AD110" s="26" t="str">
        <f t="shared" si="11"/>
        <v>Grapes</v>
      </c>
      <c r="AE110" s="26" t="str">
        <f t="shared" si="11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0"/>
        <v>8</v>
      </c>
      <c r="T111" s="12">
        <f t="shared" ref="T111:T124" si="12">VLOOKUP(M111,$A$4:$I$15,9,FALSE)</f>
        <v>7</v>
      </c>
      <c r="U111" s="12">
        <f t="shared" ref="U111:U124" si="13">VLOOKUP(N111,$A$4:$I$15,9,FALSE)</f>
        <v>4</v>
      </c>
      <c r="V111" s="12">
        <f t="shared" ref="V111:V124" si="14">VLOOKUP(O111,$A$4:$I$15,9,FALSE)</f>
        <v>11</v>
      </c>
      <c r="W111" s="12">
        <f t="shared" ref="W111:W124" si="15">VLOOKUP(P111,$A$4:$I$15,9,FALSE)</f>
        <v>10</v>
      </c>
      <c r="X111" s="12">
        <f t="shared" ref="X111:X124" si="16">VLOOKUP(Q111,$A$4:$I$15,9,FALSE)</f>
        <v>9</v>
      </c>
      <c r="Z111" s="26" t="str">
        <f t="shared" si="11"/>
        <v>Peaches</v>
      </c>
      <c r="AA111" s="26" t="str">
        <f t="shared" si="11"/>
        <v>Apples</v>
      </c>
      <c r="AB111" s="26" t="str">
        <f t="shared" si="11"/>
        <v>Square</v>
      </c>
      <c r="AC111" s="26" t="str">
        <f t="shared" si="11"/>
        <v>Bananas</v>
      </c>
      <c r="AD111" s="26" t="str">
        <f t="shared" si="11"/>
        <v>Grapes</v>
      </c>
      <c r="AE111" s="26" t="str">
        <f t="shared" si="11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10"/>
        <v>8</v>
      </c>
      <c r="T112" s="12">
        <f t="shared" si="12"/>
        <v>7</v>
      </c>
      <c r="U112" s="12">
        <f t="shared" si="13"/>
        <v>4</v>
      </c>
      <c r="V112" s="12">
        <f t="shared" si="14"/>
        <v>9</v>
      </c>
      <c r="W112" s="12">
        <f t="shared" si="15"/>
        <v>7</v>
      </c>
      <c r="X112" s="12">
        <f t="shared" si="16"/>
        <v>9</v>
      </c>
      <c r="Z112" s="26" t="str">
        <f t="shared" si="11"/>
        <v>Peaches</v>
      </c>
      <c r="AA112" s="26" t="str">
        <f t="shared" si="11"/>
        <v>Apples</v>
      </c>
      <c r="AB112" s="26" t="str">
        <f t="shared" si="11"/>
        <v>Square</v>
      </c>
      <c r="AC112" s="26" t="str">
        <f t="shared" si="11"/>
        <v>Watermelon</v>
      </c>
      <c r="AD112" s="26" t="str">
        <f t="shared" si="11"/>
        <v>Apples</v>
      </c>
      <c r="AE112" s="26" t="str">
        <f t="shared" si="11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10"/>
        <v>5</v>
      </c>
      <c r="T113" s="12">
        <f t="shared" si="12"/>
        <v>10</v>
      </c>
      <c r="U113" s="12">
        <f t="shared" si="13"/>
        <v>9</v>
      </c>
      <c r="V113" s="12">
        <f t="shared" si="14"/>
        <v>9</v>
      </c>
      <c r="W113" s="12">
        <f t="shared" si="15"/>
        <v>7</v>
      </c>
      <c r="X113" s="12">
        <f t="shared" si="16"/>
        <v>8</v>
      </c>
      <c r="Z113" s="26" t="str">
        <f t="shared" si="11"/>
        <v>pentagon</v>
      </c>
      <c r="AA113" s="26" t="str">
        <f t="shared" si="11"/>
        <v>Grapes</v>
      </c>
      <c r="AB113" s="26" t="str">
        <f t="shared" si="11"/>
        <v>Watermelon</v>
      </c>
      <c r="AC113" s="26" t="str">
        <f t="shared" si="11"/>
        <v>Watermelon</v>
      </c>
      <c r="AD113" s="26" t="str">
        <f t="shared" si="11"/>
        <v>Apples</v>
      </c>
      <c r="AE113" s="26" t="str">
        <f t="shared" si="11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10"/>
        <v>5</v>
      </c>
      <c r="T114" s="12">
        <f t="shared" si="12"/>
        <v>10</v>
      </c>
      <c r="U114" s="12">
        <f t="shared" si="13"/>
        <v>9</v>
      </c>
      <c r="V114" s="12">
        <f t="shared" si="14"/>
        <v>11</v>
      </c>
      <c r="W114" s="12">
        <f t="shared" si="15"/>
        <v>6</v>
      </c>
      <c r="X114" s="12">
        <f t="shared" si="16"/>
        <v>8</v>
      </c>
      <c r="Z114" s="26" t="str">
        <f t="shared" si="11"/>
        <v>pentagon</v>
      </c>
      <c r="AA114" s="26" t="str">
        <f t="shared" si="11"/>
        <v>Grapes</v>
      </c>
      <c r="AB114" s="26" t="str">
        <f t="shared" si="11"/>
        <v>Watermelon</v>
      </c>
      <c r="AC114" s="26" t="str">
        <f t="shared" si="11"/>
        <v>Bananas</v>
      </c>
      <c r="AD114" s="26" t="str">
        <f t="shared" si="11"/>
        <v>Rectangle</v>
      </c>
      <c r="AE114" s="26" t="str">
        <f t="shared" si="11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0"/>
        <v>8</v>
      </c>
      <c r="T115" s="12">
        <f t="shared" si="12"/>
        <v>1</v>
      </c>
      <c r="U115" s="12">
        <f t="shared" si="13"/>
        <v>11</v>
      </c>
      <c r="V115" s="12">
        <f t="shared" si="14"/>
        <v>11</v>
      </c>
      <c r="W115" s="12">
        <f t="shared" si="15"/>
        <v>6</v>
      </c>
      <c r="X115" s="12">
        <f t="shared" si="16"/>
        <v>4</v>
      </c>
      <c r="Z115" s="26" t="str">
        <f t="shared" si="11"/>
        <v>Peaches</v>
      </c>
      <c r="AA115" s="26" t="str">
        <f t="shared" si="11"/>
        <v>Scatter</v>
      </c>
      <c r="AB115" s="26" t="str">
        <f t="shared" si="11"/>
        <v>Bananas</v>
      </c>
      <c r="AC115" s="26" t="str">
        <f t="shared" si="11"/>
        <v>Bananas</v>
      </c>
      <c r="AD115" s="26" t="str">
        <f t="shared" si="11"/>
        <v>Rectangle</v>
      </c>
      <c r="AE115" s="26" t="str">
        <f t="shared" si="11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10"/>
        <v>8</v>
      </c>
      <c r="T116" s="12">
        <f t="shared" si="12"/>
        <v>5</v>
      </c>
      <c r="U116" s="12">
        <f t="shared" si="13"/>
        <v>11</v>
      </c>
      <c r="V116" s="12">
        <f t="shared" si="14"/>
        <v>6</v>
      </c>
      <c r="W116" s="12">
        <f t="shared" si="15"/>
        <v>8</v>
      </c>
      <c r="X116" s="12">
        <f t="shared" si="16"/>
        <v>4</v>
      </c>
      <c r="Z116" s="26" t="str">
        <f t="shared" si="11"/>
        <v>Peaches</v>
      </c>
      <c r="AA116" s="26" t="str">
        <f t="shared" si="11"/>
        <v>pentagon</v>
      </c>
      <c r="AB116" s="26" t="str">
        <f t="shared" si="11"/>
        <v>Bananas</v>
      </c>
      <c r="AC116" s="26" t="str">
        <f t="shared" si="11"/>
        <v>Rectangle</v>
      </c>
      <c r="AD116" s="26" t="str">
        <f t="shared" si="11"/>
        <v>Peaches</v>
      </c>
      <c r="AE116" s="26" t="str">
        <f t="shared" si="11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10"/>
        <v>7</v>
      </c>
      <c r="T117" s="12">
        <f t="shared" si="12"/>
        <v>5</v>
      </c>
      <c r="U117" s="12">
        <f t="shared" si="13"/>
        <v>3</v>
      </c>
      <c r="V117" s="12">
        <f t="shared" si="14"/>
        <v>6</v>
      </c>
      <c r="W117" s="12">
        <f t="shared" si="15"/>
        <v>8</v>
      </c>
      <c r="X117" s="12">
        <f t="shared" si="16"/>
        <v>6</v>
      </c>
      <c r="Z117" s="26" t="str">
        <f t="shared" si="11"/>
        <v>Apples</v>
      </c>
      <c r="AA117" s="26" t="str">
        <f t="shared" si="11"/>
        <v>pentagon</v>
      </c>
      <c r="AB117" s="26" t="str">
        <f t="shared" si="11"/>
        <v>Heart</v>
      </c>
      <c r="AC117" s="26" t="str">
        <f t="shared" si="11"/>
        <v>Rectangle</v>
      </c>
      <c r="AD117" s="26" t="str">
        <f t="shared" si="11"/>
        <v>Peaches</v>
      </c>
      <c r="AE117" s="26" t="str">
        <f t="shared" si="11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0"/>
        <v>7</v>
      </c>
      <c r="T118" s="12">
        <f t="shared" si="12"/>
        <v>10</v>
      </c>
      <c r="U118" s="12">
        <f t="shared" si="13"/>
        <v>3</v>
      </c>
      <c r="V118" s="12">
        <f t="shared" si="14"/>
        <v>10</v>
      </c>
      <c r="W118" s="12">
        <f t="shared" si="15"/>
        <v>9</v>
      </c>
      <c r="X118" s="12">
        <f t="shared" si="16"/>
        <v>6</v>
      </c>
      <c r="Z118" s="26" t="str">
        <f t="shared" si="11"/>
        <v>Apples</v>
      </c>
      <c r="AA118" s="26" t="str">
        <f t="shared" si="11"/>
        <v>Grapes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Watermelon</v>
      </c>
      <c r="AE118" s="26" t="str">
        <f t="shared" si="11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0"/>
        <v>11</v>
      </c>
      <c r="T119" s="12">
        <f t="shared" si="12"/>
        <v>10</v>
      </c>
      <c r="U119" s="12">
        <f t="shared" si="13"/>
        <v>11</v>
      </c>
      <c r="V119" s="12">
        <f t="shared" si="14"/>
        <v>10</v>
      </c>
      <c r="W119" s="12">
        <f t="shared" si="15"/>
        <v>9</v>
      </c>
      <c r="X119" s="12">
        <f t="shared" si="16"/>
        <v>4</v>
      </c>
      <c r="Z119" s="26" t="str">
        <f t="shared" si="11"/>
        <v>Bananas</v>
      </c>
      <c r="AA119" s="26" t="str">
        <f t="shared" si="11"/>
        <v>Grapes</v>
      </c>
      <c r="AB119" s="26" t="str">
        <f t="shared" si="11"/>
        <v>Bananas</v>
      </c>
      <c r="AC119" s="26" t="str">
        <f t="shared" si="11"/>
        <v>Grapes</v>
      </c>
      <c r="AD119" s="26" t="str">
        <f t="shared" si="11"/>
        <v>Watermelon</v>
      </c>
      <c r="AE119" s="26" t="str">
        <f t="shared" si="11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0"/>
        <v>11</v>
      </c>
      <c r="T120" s="12">
        <f t="shared" si="12"/>
        <v>1</v>
      </c>
      <c r="U120" s="12">
        <f t="shared" si="13"/>
        <v>11</v>
      </c>
      <c r="V120" s="12">
        <f t="shared" si="14"/>
        <v>1</v>
      </c>
      <c r="W120" s="12">
        <f t="shared" si="15"/>
        <v>8</v>
      </c>
      <c r="X120" s="12">
        <f t="shared" si="16"/>
        <v>4</v>
      </c>
      <c r="Z120" s="26" t="str">
        <f t="shared" si="11"/>
        <v>Bananas</v>
      </c>
      <c r="AA120" s="26" t="str">
        <f t="shared" si="11"/>
        <v>Scatter</v>
      </c>
      <c r="AB120" s="26" t="str">
        <f t="shared" si="11"/>
        <v>Bananas</v>
      </c>
      <c r="AC120" s="26" t="str">
        <f t="shared" si="11"/>
        <v>Scatter</v>
      </c>
      <c r="AD120" s="26" t="str">
        <f t="shared" si="11"/>
        <v>Peaches</v>
      </c>
      <c r="AE120" s="26" t="str">
        <f t="shared" si="11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10"/>
        <v>7</v>
      </c>
      <c r="T121" s="12">
        <f t="shared" si="12"/>
        <v>8</v>
      </c>
      <c r="U121" s="12">
        <f t="shared" si="13"/>
        <v>7</v>
      </c>
      <c r="V121" s="12">
        <f t="shared" si="14"/>
        <v>11</v>
      </c>
      <c r="W121" s="12">
        <f t="shared" si="15"/>
        <v>8</v>
      </c>
      <c r="X121" s="12">
        <f t="shared" si="16"/>
        <v>8</v>
      </c>
      <c r="Z121" s="26" t="str">
        <f t="shared" si="11"/>
        <v>Apples</v>
      </c>
      <c r="AA121" s="26" t="str">
        <f t="shared" si="11"/>
        <v>Peaches</v>
      </c>
      <c r="AB121" s="26" t="str">
        <f t="shared" si="11"/>
        <v>Apples</v>
      </c>
      <c r="AC121" s="26" t="str">
        <f t="shared" si="11"/>
        <v>Bananas</v>
      </c>
      <c r="AD121" s="26" t="str">
        <f t="shared" si="11"/>
        <v>Peaches</v>
      </c>
      <c r="AE121" s="26" t="str">
        <f t="shared" si="11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10"/>
        <v>7</v>
      </c>
      <c r="T122" s="12">
        <f t="shared" si="12"/>
        <v>8</v>
      </c>
      <c r="U122" s="12">
        <f t="shared" si="13"/>
        <v>7</v>
      </c>
      <c r="V122" s="12">
        <f t="shared" si="14"/>
        <v>11</v>
      </c>
      <c r="W122" s="12">
        <f t="shared" si="15"/>
        <v>11</v>
      </c>
      <c r="X122" s="12">
        <f t="shared" si="16"/>
        <v>8</v>
      </c>
      <c r="Z122" s="26" t="str">
        <f t="shared" si="11"/>
        <v>Apples</v>
      </c>
      <c r="AA122" s="26" t="str">
        <f t="shared" si="11"/>
        <v>Peaches</v>
      </c>
      <c r="AB122" s="26" t="str">
        <f t="shared" si="11"/>
        <v>Apples</v>
      </c>
      <c r="AC122" s="26" t="str">
        <f t="shared" si="11"/>
        <v>Bananas</v>
      </c>
      <c r="AD122" s="26" t="str">
        <f t="shared" si="11"/>
        <v>Bananas</v>
      </c>
      <c r="AE122" s="26" t="str">
        <f t="shared" si="11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0"/>
        <v>11</v>
      </c>
      <c r="T123" s="12">
        <f t="shared" si="12"/>
        <v>9</v>
      </c>
      <c r="U123" s="12">
        <f t="shared" si="13"/>
        <v>10</v>
      </c>
      <c r="V123" s="12">
        <f t="shared" si="14"/>
        <v>9</v>
      </c>
      <c r="W123" s="12">
        <f t="shared" si="15"/>
        <v>11</v>
      </c>
      <c r="X123" s="12">
        <f t="shared" si="16"/>
        <v>11</v>
      </c>
      <c r="Z123" s="26" t="str">
        <f t="shared" si="11"/>
        <v>Bananas</v>
      </c>
      <c r="AA123" s="26" t="str">
        <f t="shared" si="11"/>
        <v>Watermelon</v>
      </c>
      <c r="AB123" s="26" t="str">
        <f t="shared" si="11"/>
        <v>Grapes</v>
      </c>
      <c r="AC123" s="26" t="str">
        <f t="shared" si="11"/>
        <v>Watermelon</v>
      </c>
      <c r="AD123" s="26" t="str">
        <f t="shared" si="11"/>
        <v>Bananas</v>
      </c>
      <c r="AE123" s="26" t="str">
        <f t="shared" si="11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10"/>
        <v>11</v>
      </c>
      <c r="T124" s="12">
        <f t="shared" si="12"/>
        <v>9</v>
      </c>
      <c r="U124" s="12">
        <f t="shared" si="13"/>
        <v>10</v>
      </c>
      <c r="V124" s="12">
        <f t="shared" si="14"/>
        <v>9</v>
      </c>
      <c r="W124" s="12">
        <f t="shared" si="15"/>
        <v>8</v>
      </c>
      <c r="X124" s="12">
        <f t="shared" si="16"/>
        <v>11</v>
      </c>
      <c r="Z124" s="26" t="str">
        <f t="shared" si="11"/>
        <v>Bananas</v>
      </c>
      <c r="AA124" s="26" t="str">
        <f t="shared" si="11"/>
        <v>Watermelon</v>
      </c>
      <c r="AB124" s="26" t="str">
        <f t="shared" si="11"/>
        <v>Grapes</v>
      </c>
      <c r="AC124" s="26" t="str">
        <f t="shared" si="11"/>
        <v>Watermelon</v>
      </c>
      <c r="AD124" s="26" t="str">
        <f t="shared" si="11"/>
        <v>Peaches</v>
      </c>
      <c r="AE124" s="26" t="str">
        <f t="shared" si="11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ref="S125:X167" si="17">VLOOKUP(L125,$A$4:$I$15,9,FALSE)</f>
        <v>10</v>
      </c>
      <c r="T125" s="12">
        <f t="shared" si="17"/>
        <v>8</v>
      </c>
      <c r="U125" s="12">
        <f t="shared" si="17"/>
        <v>8</v>
      </c>
      <c r="V125" s="12">
        <f t="shared" si="17"/>
        <v>4</v>
      </c>
      <c r="W125" s="12">
        <f t="shared" si="17"/>
        <v>8</v>
      </c>
      <c r="X125" s="12">
        <f t="shared" si="17"/>
        <v>7</v>
      </c>
      <c r="Z125" s="26" t="str">
        <f t="shared" si="11"/>
        <v>Grapes</v>
      </c>
      <c r="AA125" s="26" t="str">
        <f t="shared" si="11"/>
        <v>Peaches</v>
      </c>
      <c r="AB125" s="26" t="str">
        <f t="shared" si="11"/>
        <v>Peaches</v>
      </c>
      <c r="AC125" s="26" t="str">
        <f t="shared" si="11"/>
        <v>Square</v>
      </c>
      <c r="AD125" s="26" t="str">
        <f t="shared" si="11"/>
        <v>Peaches</v>
      </c>
      <c r="AE125" s="26" t="str">
        <f t="shared" si="11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17"/>
        <v>10</v>
      </c>
      <c r="T126" s="12">
        <f t="shared" si="17"/>
        <v>8</v>
      </c>
      <c r="U126" s="12">
        <f t="shared" si="17"/>
        <v>8</v>
      </c>
      <c r="V126" s="12">
        <f t="shared" si="17"/>
        <v>4</v>
      </c>
      <c r="W126" s="12">
        <f t="shared" si="17"/>
        <v>5</v>
      </c>
      <c r="X126" s="12">
        <f t="shared" si="17"/>
        <v>7</v>
      </c>
      <c r="Z126" s="26" t="str">
        <f t="shared" si="11"/>
        <v>Grapes</v>
      </c>
      <c r="AA126" s="26" t="str">
        <f t="shared" si="11"/>
        <v>Peaches</v>
      </c>
      <c r="AB126" s="26" t="str">
        <f t="shared" si="11"/>
        <v>Peaches</v>
      </c>
      <c r="AC126" s="26" t="str">
        <f t="shared" si="11"/>
        <v>Square</v>
      </c>
      <c r="AD126" s="26" t="str">
        <f t="shared" si="11"/>
        <v>pentagon</v>
      </c>
      <c r="AE126" s="26" t="str">
        <f t="shared" si="11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7"/>
        <v>6</v>
      </c>
      <c r="T127" s="12">
        <f t="shared" si="17"/>
        <v>4</v>
      </c>
      <c r="U127" s="12">
        <f t="shared" si="17"/>
        <v>6</v>
      </c>
      <c r="V127" s="12">
        <f t="shared" si="17"/>
        <v>5</v>
      </c>
      <c r="W127" s="12">
        <f t="shared" si="17"/>
        <v>5</v>
      </c>
      <c r="X127" s="12">
        <f t="shared" si="17"/>
        <v>1</v>
      </c>
      <c r="Z127" s="26" t="str">
        <f t="shared" si="11"/>
        <v>Rectangle</v>
      </c>
      <c r="AA127" s="26" t="str">
        <f t="shared" si="11"/>
        <v>Square</v>
      </c>
      <c r="AB127" s="26" t="str">
        <f t="shared" si="11"/>
        <v>Rectangle</v>
      </c>
      <c r="AC127" s="26" t="str">
        <f t="shared" si="11"/>
        <v>pentagon</v>
      </c>
      <c r="AD127" s="26" t="str">
        <f t="shared" si="11"/>
        <v>pentagon</v>
      </c>
      <c r="AE127" s="26" t="str">
        <f t="shared" si="11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7"/>
        <v>6</v>
      </c>
      <c r="T128" s="12">
        <f t="shared" si="17"/>
        <v>4</v>
      </c>
      <c r="U128" s="12">
        <f t="shared" si="17"/>
        <v>6</v>
      </c>
      <c r="V128" s="12">
        <f t="shared" si="17"/>
        <v>5</v>
      </c>
      <c r="W128" s="12">
        <f t="shared" si="17"/>
        <v>6</v>
      </c>
      <c r="X128" s="12">
        <f t="shared" si="17"/>
        <v>5</v>
      </c>
      <c r="Z128" s="26" t="str">
        <f t="shared" si="11"/>
        <v>Rectangle</v>
      </c>
      <c r="AA128" s="26" t="str">
        <f t="shared" si="11"/>
        <v>Square</v>
      </c>
      <c r="AB128" s="26" t="str">
        <f t="shared" si="11"/>
        <v>Rectangle</v>
      </c>
      <c r="AC128" s="26" t="str">
        <f t="shared" si="11"/>
        <v>pentagon</v>
      </c>
      <c r="AD128" s="26" t="str">
        <f t="shared" si="11"/>
        <v>Rectangle</v>
      </c>
      <c r="AE128" s="26" t="str">
        <f t="shared" si="11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7"/>
        <v>11</v>
      </c>
      <c r="T129" s="12">
        <f t="shared" si="17"/>
        <v>6</v>
      </c>
      <c r="U129" s="12">
        <f t="shared" si="17"/>
        <v>9</v>
      </c>
      <c r="V129" s="12">
        <f t="shared" si="17"/>
        <v>10</v>
      </c>
      <c r="W129" s="12">
        <f t="shared" si="17"/>
        <v>6</v>
      </c>
      <c r="X129" s="12">
        <f t="shared" si="17"/>
        <v>5</v>
      </c>
      <c r="Z129" s="26" t="str">
        <f t="shared" si="11"/>
        <v>Bananas</v>
      </c>
      <c r="AA129" s="26" t="str">
        <f t="shared" si="11"/>
        <v>Rectangle</v>
      </c>
      <c r="AB129" s="26" t="str">
        <f t="shared" si="11"/>
        <v>Watermelon</v>
      </c>
      <c r="AC129" s="26" t="str">
        <f t="shared" si="11"/>
        <v>Grapes</v>
      </c>
      <c r="AD129" s="26" t="str">
        <f t="shared" si="11"/>
        <v>Rectangle</v>
      </c>
      <c r="AE129" s="26" t="str">
        <f t="shared" si="11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7"/>
        <v>11</v>
      </c>
      <c r="T130" s="12">
        <f t="shared" si="17"/>
        <v>6</v>
      </c>
      <c r="U130" s="12">
        <f t="shared" si="17"/>
        <v>9</v>
      </c>
      <c r="V130" s="12">
        <f t="shared" si="17"/>
        <v>10</v>
      </c>
      <c r="W130" s="12">
        <f t="shared" si="17"/>
        <v>9</v>
      </c>
      <c r="X130" s="12">
        <f t="shared" si="17"/>
        <v>11</v>
      </c>
      <c r="Z130" s="26" t="str">
        <f t="shared" si="11"/>
        <v>Bananas</v>
      </c>
      <c r="AA130" s="26" t="str">
        <f t="shared" si="11"/>
        <v>Rectangle</v>
      </c>
      <c r="AB130" s="26" t="str">
        <f t="shared" si="11"/>
        <v>Watermelon</v>
      </c>
      <c r="AC130" s="26" t="str">
        <f t="shared" si="11"/>
        <v>Grapes</v>
      </c>
      <c r="AD130" s="26" t="str">
        <f t="shared" si="11"/>
        <v>Watermelon</v>
      </c>
      <c r="AE130" s="26" t="str">
        <f t="shared" si="11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17"/>
        <v>10</v>
      </c>
      <c r="T131" s="12">
        <f t="shared" si="17"/>
        <v>9</v>
      </c>
      <c r="U131" s="12">
        <f t="shared" si="17"/>
        <v>8</v>
      </c>
      <c r="V131" s="12">
        <f t="shared" si="17"/>
        <v>9</v>
      </c>
      <c r="W131" s="12">
        <f t="shared" si="17"/>
        <v>9</v>
      </c>
      <c r="X131" s="12">
        <f t="shared" si="17"/>
        <v>11</v>
      </c>
      <c r="Z131" s="26" t="str">
        <f t="shared" si="11"/>
        <v>Grapes</v>
      </c>
      <c r="AA131" s="26" t="str">
        <f t="shared" si="11"/>
        <v>Watermelon</v>
      </c>
      <c r="AB131" s="26" t="str">
        <f t="shared" si="11"/>
        <v>Peaches</v>
      </c>
      <c r="AC131" s="26" t="str">
        <f t="shared" si="11"/>
        <v>Watermelon</v>
      </c>
      <c r="AD131" s="26" t="str">
        <f t="shared" si="11"/>
        <v>Watermelon</v>
      </c>
      <c r="AE131" s="26" t="str">
        <f t="shared" si="11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17"/>
        <v>10</v>
      </c>
      <c r="T132" s="12">
        <f t="shared" si="17"/>
        <v>9</v>
      </c>
      <c r="U132" s="12">
        <f t="shared" si="17"/>
        <v>8</v>
      </c>
      <c r="V132" s="12">
        <f t="shared" si="17"/>
        <v>9</v>
      </c>
      <c r="W132" s="12">
        <f t="shared" si="17"/>
        <v>4</v>
      </c>
      <c r="X132" s="12">
        <f t="shared" si="17"/>
        <v>9</v>
      </c>
      <c r="Z132" s="26" t="str">
        <f t="shared" ref="Z132:AE163" si="18">VLOOKUP(L132,$A$4:$I$15,2,FALSE)</f>
        <v>Grapes</v>
      </c>
      <c r="AA132" s="26" t="str">
        <f t="shared" si="18"/>
        <v>Watermelon</v>
      </c>
      <c r="AB132" s="26" t="str">
        <f t="shared" si="18"/>
        <v>Peaches</v>
      </c>
      <c r="AC132" s="26" t="str">
        <f t="shared" si="18"/>
        <v>Watermelon</v>
      </c>
      <c r="AD132" s="26" t="str">
        <f t="shared" si="18"/>
        <v>Square</v>
      </c>
      <c r="AE132" s="26" t="str">
        <f t="shared" si="18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7"/>
        <v>6</v>
      </c>
      <c r="T133" s="12">
        <f t="shared" si="17"/>
        <v>10</v>
      </c>
      <c r="U133" s="12">
        <f t="shared" si="17"/>
        <v>11</v>
      </c>
      <c r="V133" s="12">
        <f t="shared" si="17"/>
        <v>6</v>
      </c>
      <c r="W133" s="12">
        <f t="shared" si="17"/>
        <v>4</v>
      </c>
      <c r="X133" s="12">
        <f t="shared" si="17"/>
        <v>9</v>
      </c>
      <c r="Z133" s="26" t="str">
        <f t="shared" si="18"/>
        <v>Rectangle</v>
      </c>
      <c r="AA133" s="26" t="str">
        <f t="shared" si="18"/>
        <v>Grapes</v>
      </c>
      <c r="AB133" s="26" t="str">
        <f t="shared" si="18"/>
        <v>Bananas</v>
      </c>
      <c r="AC133" s="26" t="str">
        <f t="shared" si="18"/>
        <v>Rectangle</v>
      </c>
      <c r="AD133" s="26" t="str">
        <f t="shared" si="18"/>
        <v>Square</v>
      </c>
      <c r="AE133" s="26" t="str">
        <f t="shared" si="18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7"/>
        <v>6</v>
      </c>
      <c r="T134" s="12">
        <f t="shared" si="17"/>
        <v>10</v>
      </c>
      <c r="U134" s="12">
        <f t="shared" si="17"/>
        <v>11</v>
      </c>
      <c r="V134" s="12">
        <f t="shared" si="17"/>
        <v>6</v>
      </c>
      <c r="W134" s="12">
        <f t="shared" si="17"/>
        <v>11</v>
      </c>
      <c r="X134" s="12">
        <f t="shared" si="17"/>
        <v>1</v>
      </c>
      <c r="Z134" s="26" t="str">
        <f t="shared" si="18"/>
        <v>Rectangle</v>
      </c>
      <c r="AA134" s="26" t="str">
        <f t="shared" si="18"/>
        <v>Grapes</v>
      </c>
      <c r="AB134" s="26" t="str">
        <f t="shared" si="18"/>
        <v>Bananas</v>
      </c>
      <c r="AC134" s="26" t="str">
        <f t="shared" si="18"/>
        <v>Rectangle</v>
      </c>
      <c r="AD134" s="26" t="str">
        <f t="shared" si="18"/>
        <v>Bananas</v>
      </c>
      <c r="AE134" s="26" t="str">
        <f t="shared" si="18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7"/>
        <v>7</v>
      </c>
      <c r="T135" s="12">
        <f t="shared" si="17"/>
        <v>1</v>
      </c>
      <c r="U135" s="12">
        <f t="shared" si="17"/>
        <v>9</v>
      </c>
      <c r="V135" s="12">
        <f t="shared" si="17"/>
        <v>10</v>
      </c>
      <c r="W135" s="12">
        <f t="shared" si="17"/>
        <v>11</v>
      </c>
      <c r="X135" s="12">
        <f t="shared" si="17"/>
        <v>6</v>
      </c>
      <c r="Z135" s="26" t="str">
        <f t="shared" si="18"/>
        <v>Apples</v>
      </c>
      <c r="AA135" s="26" t="str">
        <f t="shared" si="18"/>
        <v>Scatter</v>
      </c>
      <c r="AB135" s="26" t="str">
        <f t="shared" si="18"/>
        <v>Watermelon</v>
      </c>
      <c r="AC135" s="26" t="str">
        <f t="shared" si="18"/>
        <v>Grapes</v>
      </c>
      <c r="AD135" s="26" t="str">
        <f t="shared" si="18"/>
        <v>Bananas</v>
      </c>
      <c r="AE135" s="26" t="str">
        <f t="shared" si="18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7"/>
        <v>7</v>
      </c>
      <c r="T136" s="12">
        <f t="shared" si="17"/>
        <v>7</v>
      </c>
      <c r="U136" s="12">
        <f t="shared" si="17"/>
        <v>9</v>
      </c>
      <c r="V136" s="12">
        <f t="shared" si="17"/>
        <v>10</v>
      </c>
      <c r="W136" s="12">
        <f t="shared" si="17"/>
        <v>4</v>
      </c>
      <c r="X136" s="12">
        <f t="shared" si="17"/>
        <v>6</v>
      </c>
      <c r="Z136" s="26" t="str">
        <f t="shared" si="18"/>
        <v>Apples</v>
      </c>
      <c r="AA136" s="26" t="str">
        <f t="shared" si="18"/>
        <v>Apples</v>
      </c>
      <c r="AB136" s="26" t="str">
        <f t="shared" si="18"/>
        <v>Watermelon</v>
      </c>
      <c r="AC136" s="26" t="str">
        <f t="shared" si="18"/>
        <v>Grapes</v>
      </c>
      <c r="AD136" s="26" t="str">
        <f t="shared" si="18"/>
        <v>Square</v>
      </c>
      <c r="AE136" s="26" t="str">
        <f t="shared" si="18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7"/>
        <v>10</v>
      </c>
      <c r="T137" s="12">
        <f t="shared" si="17"/>
        <v>7</v>
      </c>
      <c r="U137" s="12">
        <f t="shared" si="17"/>
        <v>11</v>
      </c>
      <c r="V137" s="12">
        <f t="shared" si="17"/>
        <v>11</v>
      </c>
      <c r="W137" s="12">
        <f t="shared" si="17"/>
        <v>4</v>
      </c>
      <c r="X137" s="12">
        <f t="shared" si="17"/>
        <v>7</v>
      </c>
      <c r="Z137" s="26" t="str">
        <f t="shared" si="18"/>
        <v>Grapes</v>
      </c>
      <c r="AA137" s="26" t="str">
        <f t="shared" si="18"/>
        <v>Apples</v>
      </c>
      <c r="AB137" s="26" t="str">
        <f t="shared" si="18"/>
        <v>Bananas</v>
      </c>
      <c r="AC137" s="26" t="str">
        <f t="shared" si="18"/>
        <v>Bananas</v>
      </c>
      <c r="AD137" s="26" t="str">
        <f t="shared" si="18"/>
        <v>Square</v>
      </c>
      <c r="AE137" s="26" t="str">
        <f t="shared" si="18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7"/>
        <v>10</v>
      </c>
      <c r="T138" s="12">
        <f t="shared" si="17"/>
        <v>11</v>
      </c>
      <c r="U138" s="12">
        <f t="shared" si="17"/>
        <v>11</v>
      </c>
      <c r="V138" s="12">
        <f t="shared" si="17"/>
        <v>11</v>
      </c>
      <c r="W138" s="12">
        <f t="shared" si="17"/>
        <v>11</v>
      </c>
      <c r="X138" s="12">
        <f t="shared" si="17"/>
        <v>7</v>
      </c>
      <c r="Z138" s="26" t="str">
        <f t="shared" si="18"/>
        <v>Grapes</v>
      </c>
      <c r="AA138" s="26" t="str">
        <f t="shared" si="18"/>
        <v>Bananas</v>
      </c>
      <c r="AB138" s="26" t="str">
        <f t="shared" si="18"/>
        <v>Bananas</v>
      </c>
      <c r="AC138" s="26" t="str">
        <f t="shared" si="18"/>
        <v>Bananas</v>
      </c>
      <c r="AD138" s="26" t="str">
        <f t="shared" si="18"/>
        <v>Bananas</v>
      </c>
      <c r="AE138" s="26" t="str">
        <f t="shared" si="18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17"/>
        <v>11</v>
      </c>
      <c r="T139" s="12">
        <f t="shared" si="17"/>
        <v>11</v>
      </c>
      <c r="U139" s="12">
        <f t="shared" si="17"/>
        <v>6</v>
      </c>
      <c r="V139" s="12">
        <f t="shared" si="17"/>
        <v>8</v>
      </c>
      <c r="W139" s="12">
        <f t="shared" si="17"/>
        <v>11</v>
      </c>
      <c r="X139" s="12">
        <f t="shared" si="17"/>
        <v>9</v>
      </c>
      <c r="Z139" s="26" t="str">
        <f t="shared" si="18"/>
        <v>Bananas</v>
      </c>
      <c r="AA139" s="26" t="str">
        <f t="shared" si="18"/>
        <v>Bananas</v>
      </c>
      <c r="AB139" s="26" t="str">
        <f t="shared" si="18"/>
        <v>Rectangle</v>
      </c>
      <c r="AC139" s="26" t="str">
        <f t="shared" si="18"/>
        <v>Peaches</v>
      </c>
      <c r="AD139" s="26" t="str">
        <f t="shared" si="18"/>
        <v>Bananas</v>
      </c>
      <c r="AE139" s="26" t="str">
        <f t="shared" si="18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17"/>
        <v>11</v>
      </c>
      <c r="T140" s="12">
        <f t="shared" si="17"/>
        <v>6</v>
      </c>
      <c r="U140" s="12">
        <f t="shared" si="17"/>
        <v>6</v>
      </c>
      <c r="V140" s="12">
        <f t="shared" si="17"/>
        <v>8</v>
      </c>
      <c r="W140" s="12">
        <f t="shared" si="17"/>
        <v>4</v>
      </c>
      <c r="X140" s="12">
        <f t="shared" si="17"/>
        <v>9</v>
      </c>
      <c r="Z140" s="26" t="str">
        <f t="shared" si="18"/>
        <v>Bananas</v>
      </c>
      <c r="AA140" s="26" t="str">
        <f t="shared" si="18"/>
        <v>Rectangle</v>
      </c>
      <c r="AB140" s="26" t="str">
        <f t="shared" si="18"/>
        <v>Rectangle</v>
      </c>
      <c r="AC140" s="26" t="str">
        <f t="shared" si="18"/>
        <v>Peaches</v>
      </c>
      <c r="AD140" s="26" t="str">
        <f t="shared" si="18"/>
        <v>Square</v>
      </c>
      <c r="AE140" s="26" t="str">
        <f t="shared" si="18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7"/>
        <v>10</v>
      </c>
      <c r="T141" s="12">
        <f t="shared" si="17"/>
        <v>6</v>
      </c>
      <c r="U141" s="12">
        <f t="shared" si="17"/>
        <v>7</v>
      </c>
      <c r="V141" s="12">
        <f t="shared" si="17"/>
        <v>11</v>
      </c>
      <c r="W141" s="12">
        <f t="shared" si="17"/>
        <v>4</v>
      </c>
      <c r="X141" s="12">
        <f t="shared" si="17"/>
        <v>1</v>
      </c>
      <c r="Z141" s="26" t="str">
        <f t="shared" si="18"/>
        <v>Grapes</v>
      </c>
      <c r="AA141" s="26" t="str">
        <f t="shared" si="18"/>
        <v>Rectangle</v>
      </c>
      <c r="AB141" s="26" t="str">
        <f t="shared" si="18"/>
        <v>Apples</v>
      </c>
      <c r="AC141" s="26" t="str">
        <f t="shared" si="18"/>
        <v>Bananas</v>
      </c>
      <c r="AD141" s="26" t="str">
        <f t="shared" si="18"/>
        <v>Square</v>
      </c>
      <c r="AE141" s="26" t="str">
        <f t="shared" si="18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7"/>
        <v>10</v>
      </c>
      <c r="T142" s="12">
        <f t="shared" si="17"/>
        <v>9</v>
      </c>
      <c r="U142" s="12">
        <f t="shared" si="17"/>
        <v>7</v>
      </c>
      <c r="V142" s="12">
        <f t="shared" si="17"/>
        <v>11</v>
      </c>
      <c r="W142" s="12">
        <f t="shared" si="17"/>
        <v>9</v>
      </c>
      <c r="X142" s="12">
        <f t="shared" si="17"/>
        <v>7</v>
      </c>
      <c r="Z142" s="26" t="str">
        <f t="shared" si="18"/>
        <v>Grapes</v>
      </c>
      <c r="AA142" s="26" t="str">
        <f t="shared" si="18"/>
        <v>Watermelon</v>
      </c>
      <c r="AB142" s="26" t="str">
        <f t="shared" si="18"/>
        <v>Apples</v>
      </c>
      <c r="AC142" s="26" t="str">
        <f t="shared" si="18"/>
        <v>Bananas</v>
      </c>
      <c r="AD142" s="26" t="str">
        <f t="shared" si="18"/>
        <v>Watermelon</v>
      </c>
      <c r="AE142" s="26" t="str">
        <f t="shared" si="18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17"/>
        <v>6</v>
      </c>
      <c r="T143" s="12">
        <f t="shared" si="17"/>
        <v>9</v>
      </c>
      <c r="U143" s="12">
        <f t="shared" si="17"/>
        <v>10</v>
      </c>
      <c r="V143" s="12">
        <f t="shared" si="17"/>
        <v>5</v>
      </c>
      <c r="W143" s="12">
        <f t="shared" si="17"/>
        <v>9</v>
      </c>
      <c r="X143" s="12">
        <f t="shared" si="17"/>
        <v>7</v>
      </c>
      <c r="Z143" s="26" t="str">
        <f t="shared" si="18"/>
        <v>Rectangle</v>
      </c>
      <c r="AA143" s="26" t="str">
        <f t="shared" si="18"/>
        <v>Watermelon</v>
      </c>
      <c r="AB143" s="26" t="str">
        <f t="shared" si="18"/>
        <v>Grapes</v>
      </c>
      <c r="AC143" s="26" t="str">
        <f t="shared" si="18"/>
        <v>pentagon</v>
      </c>
      <c r="AD143" s="26" t="str">
        <f t="shared" si="18"/>
        <v>Watermelon</v>
      </c>
      <c r="AE143" s="26" t="str">
        <f t="shared" si="18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17"/>
        <v>6</v>
      </c>
      <c r="T144" s="12">
        <f t="shared" si="17"/>
        <v>4</v>
      </c>
      <c r="U144" s="12">
        <f t="shared" si="17"/>
        <v>10</v>
      </c>
      <c r="V144" s="12">
        <f t="shared" si="17"/>
        <v>5</v>
      </c>
      <c r="W144" s="12">
        <f t="shared" si="17"/>
        <v>8</v>
      </c>
      <c r="X144" s="12">
        <f t="shared" si="17"/>
        <v>10</v>
      </c>
      <c r="Z144" s="26" t="str">
        <f t="shared" si="18"/>
        <v>Rectangle</v>
      </c>
      <c r="AA144" s="26" t="str">
        <f t="shared" si="18"/>
        <v>Square</v>
      </c>
      <c r="AB144" s="26" t="str">
        <f t="shared" si="18"/>
        <v>Grapes</v>
      </c>
      <c r="AC144" s="26" t="str">
        <f t="shared" si="18"/>
        <v>pentagon</v>
      </c>
      <c r="AD144" s="26" t="str">
        <f t="shared" si="18"/>
        <v>Peaches</v>
      </c>
      <c r="AE144" s="26" t="str">
        <f t="shared" si="18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17"/>
        <v>10</v>
      </c>
      <c r="T145" s="12">
        <f t="shared" si="17"/>
        <v>4</v>
      </c>
      <c r="U145" s="12">
        <f t="shared" si="17"/>
        <v>11</v>
      </c>
      <c r="V145" s="12">
        <f t="shared" si="17"/>
        <v>10</v>
      </c>
      <c r="W145" s="12">
        <f t="shared" si="17"/>
        <v>8</v>
      </c>
      <c r="X145" s="12">
        <f t="shared" si="17"/>
        <v>10</v>
      </c>
      <c r="Z145" s="26" t="str">
        <f t="shared" si="18"/>
        <v>Grapes</v>
      </c>
      <c r="AA145" s="26" t="str">
        <f t="shared" si="18"/>
        <v>Square</v>
      </c>
      <c r="AB145" s="26" t="str">
        <f t="shared" si="18"/>
        <v>Bananas</v>
      </c>
      <c r="AC145" s="26" t="str">
        <f t="shared" si="18"/>
        <v>Grapes</v>
      </c>
      <c r="AD145" s="26" t="str">
        <f t="shared" si="18"/>
        <v>Peaches</v>
      </c>
      <c r="AE145" s="26" t="str">
        <f t="shared" si="18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17"/>
        <v>10</v>
      </c>
      <c r="T146" s="12">
        <f t="shared" si="17"/>
        <v>9</v>
      </c>
      <c r="U146" s="12">
        <f t="shared" si="17"/>
        <v>11</v>
      </c>
      <c r="V146" s="12">
        <f t="shared" si="17"/>
        <v>10</v>
      </c>
      <c r="W146" s="12">
        <f t="shared" si="17"/>
        <v>9</v>
      </c>
      <c r="X146" s="12">
        <f t="shared" si="17"/>
        <v>11</v>
      </c>
      <c r="Z146" s="26" t="str">
        <f t="shared" si="18"/>
        <v>Grapes</v>
      </c>
      <c r="AA146" s="26" t="str">
        <f t="shared" si="18"/>
        <v>Watermelon</v>
      </c>
      <c r="AB146" s="26" t="str">
        <f t="shared" si="18"/>
        <v>Bananas</v>
      </c>
      <c r="AC146" s="26" t="str">
        <f t="shared" si="18"/>
        <v>Grapes</v>
      </c>
      <c r="AD146" s="26" t="str">
        <f t="shared" si="18"/>
        <v>Watermelon</v>
      </c>
      <c r="AE146" s="26" t="str">
        <f t="shared" si="18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7"/>
        <v>9</v>
      </c>
      <c r="T147" s="12">
        <f t="shared" si="17"/>
        <v>9</v>
      </c>
      <c r="U147" s="12">
        <f t="shared" si="17"/>
        <v>8</v>
      </c>
      <c r="V147" s="12">
        <f t="shared" si="17"/>
        <v>9</v>
      </c>
      <c r="W147" s="12">
        <f t="shared" si="17"/>
        <v>9</v>
      </c>
      <c r="X147" s="12">
        <f t="shared" si="17"/>
        <v>11</v>
      </c>
      <c r="Z147" s="26" t="str">
        <f t="shared" si="18"/>
        <v>Watermelon</v>
      </c>
      <c r="AA147" s="26" t="str">
        <f t="shared" si="18"/>
        <v>Watermelon</v>
      </c>
      <c r="AB147" s="26" t="str">
        <f t="shared" si="18"/>
        <v>Peaches</v>
      </c>
      <c r="AC147" s="26" t="str">
        <f t="shared" si="18"/>
        <v>Watermelon</v>
      </c>
      <c r="AD147" s="26" t="str">
        <f t="shared" si="18"/>
        <v>Watermelon</v>
      </c>
      <c r="AE147" s="26" t="str">
        <f t="shared" si="18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7"/>
        <v>9</v>
      </c>
      <c r="T148" s="12">
        <f t="shared" si="17"/>
        <v>8</v>
      </c>
      <c r="U148" s="12">
        <f t="shared" si="17"/>
        <v>8</v>
      </c>
      <c r="V148" s="12">
        <f t="shared" si="17"/>
        <v>9</v>
      </c>
      <c r="W148" s="12">
        <f t="shared" si="17"/>
        <v>3</v>
      </c>
      <c r="X148" s="12">
        <f t="shared" si="17"/>
        <v>5</v>
      </c>
      <c r="Z148" s="26" t="str">
        <f t="shared" si="18"/>
        <v>Watermelon</v>
      </c>
      <c r="AA148" s="26" t="str">
        <f t="shared" si="18"/>
        <v>Peaches</v>
      </c>
      <c r="AB148" s="26" t="str">
        <f t="shared" si="18"/>
        <v>Peaches</v>
      </c>
      <c r="AC148" s="26" t="str">
        <f t="shared" si="18"/>
        <v>Watermelon</v>
      </c>
      <c r="AD148" s="26" t="str">
        <f t="shared" si="18"/>
        <v>Heart</v>
      </c>
      <c r="AE148" s="26" t="str">
        <f t="shared" si="18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7"/>
        <v>7</v>
      </c>
      <c r="T149" s="12">
        <f t="shared" si="17"/>
        <v>8</v>
      </c>
      <c r="U149" s="12">
        <f t="shared" si="17"/>
        <v>4</v>
      </c>
      <c r="V149" s="12">
        <f t="shared" si="17"/>
        <v>6</v>
      </c>
      <c r="W149" s="12">
        <f t="shared" si="17"/>
        <v>3</v>
      </c>
      <c r="X149" s="12">
        <f t="shared" si="17"/>
        <v>5</v>
      </c>
      <c r="Z149" s="26" t="str">
        <f t="shared" si="18"/>
        <v>Apples</v>
      </c>
      <c r="AA149" s="26" t="str">
        <f t="shared" si="18"/>
        <v>Peaches</v>
      </c>
      <c r="AB149" s="26" t="str">
        <f t="shared" si="18"/>
        <v>Square</v>
      </c>
      <c r="AC149" s="26" t="str">
        <f t="shared" si="18"/>
        <v>Rectangle</v>
      </c>
      <c r="AD149" s="26" t="str">
        <f t="shared" si="18"/>
        <v>Heart</v>
      </c>
      <c r="AE149" s="26" t="str">
        <f t="shared" si="18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7"/>
        <v>7</v>
      </c>
      <c r="T150" s="12">
        <f t="shared" si="17"/>
        <v>11</v>
      </c>
      <c r="U150" s="12">
        <f t="shared" si="17"/>
        <v>4</v>
      </c>
      <c r="V150" s="12">
        <f t="shared" si="17"/>
        <v>6</v>
      </c>
      <c r="W150" s="12">
        <f t="shared" si="17"/>
        <v>7</v>
      </c>
      <c r="X150" s="12">
        <f t="shared" si="17"/>
        <v>4</v>
      </c>
      <c r="Z150" s="26" t="str">
        <f t="shared" si="18"/>
        <v>Apples</v>
      </c>
      <c r="AA150" s="26" t="str">
        <f t="shared" si="18"/>
        <v>Bananas</v>
      </c>
      <c r="AB150" s="26" t="str">
        <f t="shared" si="18"/>
        <v>Square</v>
      </c>
      <c r="AC150" s="26" t="str">
        <f t="shared" si="18"/>
        <v>Rectangle</v>
      </c>
      <c r="AD150" s="26" t="str">
        <f t="shared" si="18"/>
        <v>Apples</v>
      </c>
      <c r="AE150" s="26" t="str">
        <f t="shared" si="18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7"/>
        <v>10</v>
      </c>
      <c r="T151" s="12">
        <f t="shared" si="17"/>
        <v>11</v>
      </c>
      <c r="U151" s="12">
        <f t="shared" si="17"/>
        <v>8</v>
      </c>
      <c r="V151" s="12">
        <f t="shared" si="17"/>
        <v>11</v>
      </c>
      <c r="W151" s="12">
        <f t="shared" si="17"/>
        <v>7</v>
      </c>
      <c r="X151" s="12">
        <f t="shared" si="17"/>
        <v>4</v>
      </c>
      <c r="Z151" s="26" t="str">
        <f t="shared" si="18"/>
        <v>Grapes</v>
      </c>
      <c r="AA151" s="26" t="str">
        <f t="shared" si="18"/>
        <v>Bananas</v>
      </c>
      <c r="AB151" s="26" t="str">
        <f t="shared" si="18"/>
        <v>Peaches</v>
      </c>
      <c r="AC151" s="26" t="str">
        <f t="shared" si="18"/>
        <v>Bananas</v>
      </c>
      <c r="AD151" s="26" t="str">
        <f t="shared" si="18"/>
        <v>Apples</v>
      </c>
      <c r="AE151" s="26" t="str">
        <f t="shared" si="18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7"/>
        <v>10</v>
      </c>
      <c r="T152" s="12">
        <f t="shared" si="17"/>
        <v>8</v>
      </c>
      <c r="U152" s="12">
        <f t="shared" si="17"/>
        <v>8</v>
      </c>
      <c r="V152" s="12">
        <f t="shared" si="17"/>
        <v>11</v>
      </c>
      <c r="W152" s="12">
        <f t="shared" si="17"/>
        <v>9</v>
      </c>
      <c r="X152" s="12">
        <f t="shared" si="17"/>
        <v>8</v>
      </c>
      <c r="Z152" s="26" t="str">
        <f t="shared" si="18"/>
        <v>Grapes</v>
      </c>
      <c r="AA152" s="26" t="str">
        <f t="shared" si="18"/>
        <v>Peaches</v>
      </c>
      <c r="AB152" s="26" t="str">
        <f t="shared" si="18"/>
        <v>Peaches</v>
      </c>
      <c r="AC152" s="26" t="str">
        <f t="shared" si="18"/>
        <v>Bananas</v>
      </c>
      <c r="AD152" s="26" t="str">
        <f t="shared" si="18"/>
        <v>Watermelon</v>
      </c>
      <c r="AE152" s="26" t="str">
        <f t="shared" si="18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7"/>
        <v>5</v>
      </c>
      <c r="T153" s="12">
        <f t="shared" si="17"/>
        <v>8</v>
      </c>
      <c r="U153" s="12">
        <f t="shared" si="17"/>
        <v>6</v>
      </c>
      <c r="V153" s="12">
        <f t="shared" si="17"/>
        <v>4</v>
      </c>
      <c r="W153" s="12">
        <f t="shared" si="17"/>
        <v>9</v>
      </c>
      <c r="X153" s="12">
        <f t="shared" si="17"/>
        <v>8</v>
      </c>
      <c r="Z153" s="26" t="str">
        <f t="shared" si="18"/>
        <v>pentagon</v>
      </c>
      <c r="AA153" s="26" t="str">
        <f t="shared" si="18"/>
        <v>Peaches</v>
      </c>
      <c r="AB153" s="26" t="str">
        <f t="shared" si="18"/>
        <v>Rectangle</v>
      </c>
      <c r="AC153" s="26" t="str">
        <f t="shared" si="18"/>
        <v>Square</v>
      </c>
      <c r="AD153" s="26" t="str">
        <f t="shared" si="18"/>
        <v>Watermelon</v>
      </c>
      <c r="AE153" s="26" t="str">
        <f t="shared" si="18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7"/>
        <v>5</v>
      </c>
      <c r="T154" s="12">
        <f t="shared" si="17"/>
        <v>10</v>
      </c>
      <c r="U154" s="12">
        <f t="shared" si="17"/>
        <v>6</v>
      </c>
      <c r="V154" s="12">
        <f t="shared" si="17"/>
        <v>4</v>
      </c>
      <c r="W154" s="12">
        <f t="shared" si="17"/>
        <v>5</v>
      </c>
      <c r="X154" s="12">
        <f t="shared" si="17"/>
        <v>7</v>
      </c>
      <c r="Z154" s="26" t="str">
        <f t="shared" si="18"/>
        <v>pentagon</v>
      </c>
      <c r="AA154" s="26" t="str">
        <f t="shared" si="18"/>
        <v>Grapes</v>
      </c>
      <c r="AB154" s="26" t="str">
        <f t="shared" si="18"/>
        <v>Rectangle</v>
      </c>
      <c r="AC154" s="26" t="str">
        <f t="shared" si="18"/>
        <v>Square</v>
      </c>
      <c r="AD154" s="26" t="str">
        <f t="shared" si="18"/>
        <v>pentagon</v>
      </c>
      <c r="AE154" s="26" t="str">
        <f t="shared" si="18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7"/>
        <v>6</v>
      </c>
      <c r="T155" s="12">
        <f t="shared" si="17"/>
        <v>10</v>
      </c>
      <c r="U155" s="12">
        <f t="shared" si="17"/>
        <v>10</v>
      </c>
      <c r="V155" s="12">
        <f t="shared" si="17"/>
        <v>1</v>
      </c>
      <c r="W155" s="12">
        <f t="shared" si="17"/>
        <v>5</v>
      </c>
      <c r="X155" s="12">
        <f t="shared" si="17"/>
        <v>7</v>
      </c>
      <c r="Z155" s="26" t="str">
        <f t="shared" si="18"/>
        <v>Rectangle</v>
      </c>
      <c r="AA155" s="26" t="str">
        <f t="shared" si="18"/>
        <v>Grapes</v>
      </c>
      <c r="AB155" s="26" t="str">
        <f t="shared" si="18"/>
        <v>Grapes</v>
      </c>
      <c r="AC155" s="26" t="str">
        <f t="shared" si="18"/>
        <v>Scatter</v>
      </c>
      <c r="AD155" s="26" t="str">
        <f t="shared" si="18"/>
        <v>pentagon</v>
      </c>
      <c r="AE155" s="26" t="str">
        <f t="shared" si="18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17"/>
        <v>6</v>
      </c>
      <c r="T156" s="12">
        <f t="shared" si="17"/>
        <v>8</v>
      </c>
      <c r="U156" s="12">
        <f t="shared" si="17"/>
        <v>10</v>
      </c>
      <c r="V156" s="12">
        <f t="shared" si="17"/>
        <v>3</v>
      </c>
      <c r="W156" s="12">
        <f t="shared" si="17"/>
        <v>10</v>
      </c>
      <c r="X156" s="12">
        <f t="shared" si="17"/>
        <v>10</v>
      </c>
      <c r="Z156" s="26" t="str">
        <f t="shared" si="18"/>
        <v>Rectangle</v>
      </c>
      <c r="AA156" s="26" t="str">
        <f t="shared" si="18"/>
        <v>Peaches</v>
      </c>
      <c r="AB156" s="26" t="str">
        <f t="shared" si="18"/>
        <v>Grapes</v>
      </c>
      <c r="AC156" s="26" t="str">
        <f t="shared" si="18"/>
        <v>Heart</v>
      </c>
      <c r="AD156" s="26" t="str">
        <f t="shared" si="18"/>
        <v>Grapes</v>
      </c>
      <c r="AE156" s="26" t="str">
        <f t="shared" si="18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17"/>
        <v>10</v>
      </c>
      <c r="T157" s="12">
        <f t="shared" si="17"/>
        <v>8</v>
      </c>
      <c r="U157" s="12">
        <f t="shared" si="17"/>
        <v>8</v>
      </c>
      <c r="V157" s="12">
        <f t="shared" si="17"/>
        <v>3</v>
      </c>
      <c r="W157" s="12">
        <f t="shared" si="17"/>
        <v>10</v>
      </c>
      <c r="X157" s="12">
        <f t="shared" si="17"/>
        <v>10</v>
      </c>
      <c r="Z157" s="26" t="str">
        <f t="shared" si="18"/>
        <v>Grapes</v>
      </c>
      <c r="AA157" s="26" t="str">
        <f t="shared" si="18"/>
        <v>Peaches</v>
      </c>
      <c r="AB157" s="26" t="str">
        <f t="shared" si="18"/>
        <v>Peaches</v>
      </c>
      <c r="AC157" s="26" t="str">
        <f t="shared" si="18"/>
        <v>Heart</v>
      </c>
      <c r="AD157" s="26" t="str">
        <f t="shared" si="18"/>
        <v>Grapes</v>
      </c>
      <c r="AE157" s="26" t="str">
        <f t="shared" si="18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17"/>
        <v>10</v>
      </c>
      <c r="T158" s="12">
        <f t="shared" si="17"/>
        <v>11</v>
      </c>
      <c r="U158" s="12">
        <f t="shared" si="17"/>
        <v>8</v>
      </c>
      <c r="V158" s="12">
        <f t="shared" si="17"/>
        <v>10</v>
      </c>
      <c r="W158" s="12">
        <f t="shared" si="17"/>
        <v>9</v>
      </c>
      <c r="X158" s="12">
        <f t="shared" si="17"/>
        <v>9</v>
      </c>
      <c r="Z158" s="26" t="str">
        <f t="shared" si="18"/>
        <v>Grapes</v>
      </c>
      <c r="AA158" s="26" t="str">
        <f t="shared" si="18"/>
        <v>Bananas</v>
      </c>
      <c r="AB158" s="26" t="str">
        <f t="shared" si="18"/>
        <v>Peaches</v>
      </c>
      <c r="AC158" s="26" t="str">
        <f t="shared" si="18"/>
        <v>Grapes</v>
      </c>
      <c r="AD158" s="26" t="str">
        <f t="shared" si="18"/>
        <v>Watermelon</v>
      </c>
      <c r="AE158" s="26" t="str">
        <f t="shared" si="18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17"/>
        <v>7</v>
      </c>
      <c r="T159" s="12">
        <f t="shared" si="17"/>
        <v>11</v>
      </c>
      <c r="U159" s="12">
        <f t="shared" si="17"/>
        <v>4</v>
      </c>
      <c r="V159" s="12">
        <f t="shared" si="17"/>
        <v>10</v>
      </c>
      <c r="W159" s="12">
        <f t="shared" si="17"/>
        <v>9</v>
      </c>
      <c r="X159" s="12">
        <f t="shared" si="17"/>
        <v>9</v>
      </c>
      <c r="Z159" s="26" t="str">
        <f t="shared" si="18"/>
        <v>Apples</v>
      </c>
      <c r="AA159" s="26" t="str">
        <f t="shared" si="18"/>
        <v>Bananas</v>
      </c>
      <c r="AB159" s="26" t="str">
        <f t="shared" si="18"/>
        <v>Square</v>
      </c>
      <c r="AC159" s="26" t="str">
        <f t="shared" si="18"/>
        <v>Grapes</v>
      </c>
      <c r="AD159" s="26" t="str">
        <f t="shared" si="18"/>
        <v>Watermelon</v>
      </c>
      <c r="AE159" s="26" t="str">
        <f t="shared" si="18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17"/>
        <v>7</v>
      </c>
      <c r="T160" s="12">
        <f t="shared" si="17"/>
        <v>9</v>
      </c>
      <c r="U160" s="12">
        <f t="shared" si="17"/>
        <v>4</v>
      </c>
      <c r="V160" s="12">
        <f t="shared" si="17"/>
        <v>5</v>
      </c>
      <c r="W160" s="12">
        <f t="shared" si="17"/>
        <v>5</v>
      </c>
      <c r="X160" s="12">
        <f t="shared" si="17"/>
        <v>8</v>
      </c>
      <c r="Z160" s="26" t="str">
        <f t="shared" si="18"/>
        <v>Apples</v>
      </c>
      <c r="AA160" s="26" t="str">
        <f t="shared" si="18"/>
        <v>Watermelon</v>
      </c>
      <c r="AB160" s="26" t="str">
        <f t="shared" si="18"/>
        <v>Square</v>
      </c>
      <c r="AC160" s="26" t="str">
        <f t="shared" si="18"/>
        <v>pentagon</v>
      </c>
      <c r="AD160" s="26" t="str">
        <f t="shared" si="18"/>
        <v>pentagon</v>
      </c>
      <c r="AE160" s="26" t="str">
        <f t="shared" si="18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17"/>
        <v>11</v>
      </c>
      <c r="T161" s="12">
        <f t="shared" si="17"/>
        <v>9</v>
      </c>
      <c r="U161" s="12">
        <f t="shared" si="17"/>
        <v>8</v>
      </c>
      <c r="V161" s="12">
        <f t="shared" si="17"/>
        <v>5</v>
      </c>
      <c r="W161" s="12">
        <f t="shared" si="17"/>
        <v>5</v>
      </c>
      <c r="X161" s="12">
        <f t="shared" si="17"/>
        <v>8</v>
      </c>
      <c r="Z161" s="26" t="str">
        <f t="shared" si="18"/>
        <v>Bananas</v>
      </c>
      <c r="AA161" s="26" t="str">
        <f t="shared" si="18"/>
        <v>Watermelon</v>
      </c>
      <c r="AB161" s="26" t="str">
        <f t="shared" si="18"/>
        <v>Peaches</v>
      </c>
      <c r="AC161" s="26" t="str">
        <f t="shared" si="18"/>
        <v>pentagon</v>
      </c>
      <c r="AD161" s="26" t="str">
        <f t="shared" si="18"/>
        <v>pentagon</v>
      </c>
      <c r="AE161" s="26" t="str">
        <f t="shared" si="18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7"/>
        <v>11</v>
      </c>
      <c r="T162" s="12">
        <f t="shared" si="17"/>
        <v>11</v>
      </c>
      <c r="U162" s="12">
        <f t="shared" si="17"/>
        <v>8</v>
      </c>
      <c r="V162" s="12">
        <f t="shared" si="17"/>
        <v>7</v>
      </c>
      <c r="W162" s="12">
        <f t="shared" si="17"/>
        <v>6</v>
      </c>
      <c r="X162" s="12">
        <f t="shared" si="17"/>
        <v>9</v>
      </c>
      <c r="Z162" s="26" t="str">
        <f t="shared" si="18"/>
        <v>Bananas</v>
      </c>
      <c r="AA162" s="26" t="str">
        <f t="shared" si="18"/>
        <v>Bananas</v>
      </c>
      <c r="AB162" s="26" t="str">
        <f t="shared" si="18"/>
        <v>Peaches</v>
      </c>
      <c r="AC162" s="26" t="str">
        <f t="shared" si="18"/>
        <v>Apples</v>
      </c>
      <c r="AD162" s="26" t="str">
        <f t="shared" si="18"/>
        <v>Rectangle</v>
      </c>
      <c r="AE162" s="26" t="str">
        <f t="shared" si="18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17"/>
        <v>8</v>
      </c>
      <c r="T163" s="12">
        <f t="shared" si="17"/>
        <v>11</v>
      </c>
      <c r="U163" s="12">
        <f t="shared" si="17"/>
        <v>10</v>
      </c>
      <c r="V163" s="12">
        <f t="shared" si="17"/>
        <v>7</v>
      </c>
      <c r="W163" s="12">
        <f t="shared" si="17"/>
        <v>6</v>
      </c>
      <c r="X163" s="12">
        <f t="shared" si="17"/>
        <v>9</v>
      </c>
      <c r="Z163" s="26" t="str">
        <f t="shared" si="18"/>
        <v>Peaches</v>
      </c>
      <c r="AA163" s="26" t="str">
        <f t="shared" si="18"/>
        <v>Bananas</v>
      </c>
      <c r="AB163" s="26" t="str">
        <f t="shared" si="18"/>
        <v>Grapes</v>
      </c>
      <c r="AC163" s="26" t="str">
        <f t="shared" si="18"/>
        <v>Apples</v>
      </c>
      <c r="AD163" s="26" t="str">
        <f t="shared" si="18"/>
        <v>Rectangle</v>
      </c>
      <c r="AE163" s="26" t="str">
        <f t="shared" si="18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17"/>
        <v>8</v>
      </c>
      <c r="T164" s="12">
        <f t="shared" si="17"/>
        <v>1</v>
      </c>
      <c r="U164" s="12">
        <f t="shared" si="17"/>
        <v>10</v>
      </c>
      <c r="V164" s="12">
        <f t="shared" si="17"/>
        <v>3</v>
      </c>
      <c r="W164" s="12">
        <f t="shared" si="17"/>
        <v>10</v>
      </c>
      <c r="X164" s="12">
        <f t="shared" si="17"/>
        <v>6</v>
      </c>
      <c r="Z164" s="26" t="str">
        <f t="shared" ref="Z164:AE195" si="19">VLOOKUP(L164,$A$4:$I$15,2,FALSE)</f>
        <v>Peaches</v>
      </c>
      <c r="AA164" s="26" t="str">
        <f t="shared" si="19"/>
        <v>Scatter</v>
      </c>
      <c r="AB164" s="26" t="str">
        <f t="shared" si="19"/>
        <v>Grapes</v>
      </c>
      <c r="AC164" s="26" t="str">
        <f t="shared" si="19"/>
        <v>Heart</v>
      </c>
      <c r="AD164" s="26" t="str">
        <f t="shared" si="19"/>
        <v>Grapes</v>
      </c>
      <c r="AE164" s="26" t="str">
        <f t="shared" si="19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7"/>
        <v>10</v>
      </c>
      <c r="T165" s="12">
        <f t="shared" si="17"/>
        <v>6</v>
      </c>
      <c r="U165" s="12">
        <f t="shared" si="17"/>
        <v>1</v>
      </c>
      <c r="V165" s="12">
        <f t="shared" si="17"/>
        <v>3</v>
      </c>
      <c r="W165" s="12">
        <f t="shared" si="17"/>
        <v>10</v>
      </c>
      <c r="X165" s="12">
        <f t="shared" si="17"/>
        <v>6</v>
      </c>
      <c r="Z165" s="26" t="str">
        <f t="shared" si="19"/>
        <v>Grapes</v>
      </c>
      <c r="AA165" s="26" t="str">
        <f t="shared" si="19"/>
        <v>Rectangle</v>
      </c>
      <c r="AB165" s="26" t="str">
        <f t="shared" si="19"/>
        <v>Scatter</v>
      </c>
      <c r="AC165" s="26" t="str">
        <f t="shared" si="19"/>
        <v>Heart</v>
      </c>
      <c r="AD165" s="26" t="str">
        <f t="shared" si="19"/>
        <v>Grapes</v>
      </c>
      <c r="AE165" s="26" t="str">
        <f t="shared" si="19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17"/>
        <v>10</v>
      </c>
      <c r="T166" s="12">
        <f t="shared" si="17"/>
        <v>6</v>
      </c>
      <c r="U166" s="12">
        <f t="shared" si="17"/>
        <v>4</v>
      </c>
      <c r="V166" s="12">
        <f t="shared" si="17"/>
        <v>5</v>
      </c>
      <c r="W166" s="12">
        <f t="shared" si="17"/>
        <v>11</v>
      </c>
      <c r="X166" s="12">
        <f t="shared" si="17"/>
        <v>10</v>
      </c>
      <c r="Z166" s="26" t="str">
        <f t="shared" si="19"/>
        <v>Grapes</v>
      </c>
      <c r="AA166" s="26" t="str">
        <f t="shared" si="19"/>
        <v>Rectangle</v>
      </c>
      <c r="AB166" s="26" t="str">
        <f t="shared" si="19"/>
        <v>Square</v>
      </c>
      <c r="AC166" s="26" t="str">
        <f t="shared" si="19"/>
        <v>pentagon</v>
      </c>
      <c r="AD166" s="26" t="str">
        <f t="shared" si="19"/>
        <v>Bananas</v>
      </c>
      <c r="AE166" s="26" t="str">
        <f t="shared" si="19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si="17"/>
        <v>9</v>
      </c>
      <c r="T167" s="12">
        <f t="shared" si="17"/>
        <v>10</v>
      </c>
      <c r="U167" s="12">
        <f t="shared" si="17"/>
        <v>4</v>
      </c>
      <c r="V167" s="12">
        <f t="shared" ref="V167:X197" si="20">VLOOKUP(O167,$A$4:$I$15,9,FALSE)</f>
        <v>5</v>
      </c>
      <c r="W167" s="12">
        <f t="shared" si="20"/>
        <v>11</v>
      </c>
      <c r="X167" s="12">
        <f t="shared" si="20"/>
        <v>10</v>
      </c>
      <c r="Z167" s="26" t="str">
        <f t="shared" si="19"/>
        <v>Watermelon</v>
      </c>
      <c r="AA167" s="26" t="str">
        <f t="shared" si="19"/>
        <v>Grapes</v>
      </c>
      <c r="AB167" s="26" t="str">
        <f t="shared" si="19"/>
        <v>Square</v>
      </c>
      <c r="AC167" s="26" t="str">
        <f t="shared" si="19"/>
        <v>pentagon</v>
      </c>
      <c r="AD167" s="26" t="str">
        <f t="shared" si="19"/>
        <v>Bananas</v>
      </c>
      <c r="AE167" s="26" t="str">
        <f t="shared" si="19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ref="S168:U197" si="21">VLOOKUP(L168,$A$4:$I$15,9,FALSE)</f>
        <v>9</v>
      </c>
      <c r="T168" s="12">
        <f t="shared" si="21"/>
        <v>10</v>
      </c>
      <c r="U168" s="12">
        <f t="shared" si="21"/>
        <v>9</v>
      </c>
      <c r="V168" s="12">
        <f t="shared" si="20"/>
        <v>7</v>
      </c>
      <c r="W168" s="12">
        <f t="shared" si="20"/>
        <v>8</v>
      </c>
      <c r="X168" s="12">
        <f t="shared" si="20"/>
        <v>7</v>
      </c>
      <c r="Z168" s="26" t="str">
        <f t="shared" si="19"/>
        <v>Watermelon</v>
      </c>
      <c r="AA168" s="26" t="str">
        <f t="shared" si="19"/>
        <v>Grapes</v>
      </c>
      <c r="AB168" s="26" t="str">
        <f t="shared" si="19"/>
        <v>Watermelon</v>
      </c>
      <c r="AC168" s="26" t="str">
        <f t="shared" si="19"/>
        <v>Apples</v>
      </c>
      <c r="AD168" s="26" t="str">
        <f t="shared" si="19"/>
        <v>Peaches</v>
      </c>
      <c r="AE168" s="26" t="str">
        <f t="shared" si="19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21"/>
        <v>4</v>
      </c>
      <c r="T169" s="12">
        <f t="shared" si="21"/>
        <v>6</v>
      </c>
      <c r="U169" s="12">
        <f t="shared" si="21"/>
        <v>9</v>
      </c>
      <c r="V169" s="12">
        <f t="shared" si="20"/>
        <v>7</v>
      </c>
      <c r="W169" s="12">
        <f t="shared" si="20"/>
        <v>8</v>
      </c>
      <c r="X169" s="12">
        <f t="shared" si="20"/>
        <v>7</v>
      </c>
      <c r="Z169" s="26" t="str">
        <f t="shared" si="19"/>
        <v>Square</v>
      </c>
      <c r="AA169" s="26" t="str">
        <f t="shared" si="19"/>
        <v>Rectangle</v>
      </c>
      <c r="AB169" s="26" t="str">
        <f t="shared" si="19"/>
        <v>Watermelon</v>
      </c>
      <c r="AC169" s="26" t="str">
        <f t="shared" si="19"/>
        <v>Apples</v>
      </c>
      <c r="AD169" s="26" t="str">
        <f t="shared" si="19"/>
        <v>Peaches</v>
      </c>
      <c r="AE169" s="26" t="str">
        <f t="shared" si="19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21"/>
        <v>4</v>
      </c>
      <c r="T170" s="12">
        <f t="shared" si="21"/>
        <v>6</v>
      </c>
      <c r="U170" s="12">
        <f t="shared" si="21"/>
        <v>7</v>
      </c>
      <c r="V170" s="12">
        <f t="shared" si="20"/>
        <v>10</v>
      </c>
      <c r="W170" s="12">
        <f t="shared" si="20"/>
        <v>9</v>
      </c>
      <c r="X170" s="12">
        <f t="shared" si="20"/>
        <v>6</v>
      </c>
      <c r="Z170" s="26" t="str">
        <f t="shared" si="19"/>
        <v>Square</v>
      </c>
      <c r="AA170" s="26" t="str">
        <f t="shared" si="19"/>
        <v>Rectangle</v>
      </c>
      <c r="AB170" s="26" t="str">
        <f t="shared" si="19"/>
        <v>Apples</v>
      </c>
      <c r="AC170" s="26" t="str">
        <f t="shared" si="19"/>
        <v>Grapes</v>
      </c>
      <c r="AD170" s="26" t="str">
        <f t="shared" si="19"/>
        <v>Watermelon</v>
      </c>
      <c r="AE170" s="26" t="str">
        <f t="shared" si="19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21"/>
        <v>9</v>
      </c>
      <c r="T171" s="12">
        <f t="shared" si="21"/>
        <v>11</v>
      </c>
      <c r="U171" s="12">
        <f t="shared" si="21"/>
        <v>7</v>
      </c>
      <c r="V171" s="12">
        <f t="shared" si="20"/>
        <v>10</v>
      </c>
      <c r="W171" s="12">
        <f t="shared" si="20"/>
        <v>9</v>
      </c>
      <c r="X171" s="12">
        <f t="shared" si="20"/>
        <v>6</v>
      </c>
      <c r="Z171" s="26" t="str">
        <f t="shared" si="19"/>
        <v>Watermelon</v>
      </c>
      <c r="AA171" s="26" t="str">
        <f t="shared" si="19"/>
        <v>Bananas</v>
      </c>
      <c r="AB171" s="26" t="str">
        <f t="shared" si="19"/>
        <v>Apples</v>
      </c>
      <c r="AC171" s="26" t="str">
        <f t="shared" si="19"/>
        <v>Grapes</v>
      </c>
      <c r="AD171" s="26" t="str">
        <f t="shared" si="19"/>
        <v>Watermelon</v>
      </c>
      <c r="AE171" s="26" t="str">
        <f t="shared" si="19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21"/>
        <v>9</v>
      </c>
      <c r="T172" s="12">
        <f t="shared" si="21"/>
        <v>11</v>
      </c>
      <c r="U172" s="12">
        <f t="shared" si="21"/>
        <v>9</v>
      </c>
      <c r="V172" s="12">
        <f t="shared" si="20"/>
        <v>5</v>
      </c>
      <c r="W172" s="12">
        <f t="shared" si="20"/>
        <v>10</v>
      </c>
      <c r="X172" s="12">
        <f t="shared" si="20"/>
        <v>11</v>
      </c>
      <c r="Z172" s="26" t="str">
        <f t="shared" si="19"/>
        <v>Watermelon</v>
      </c>
      <c r="AA172" s="26" t="str">
        <f t="shared" si="19"/>
        <v>Bananas</v>
      </c>
      <c r="AB172" s="26" t="str">
        <f t="shared" si="19"/>
        <v>Watermelon</v>
      </c>
      <c r="AC172" s="26" t="str">
        <f t="shared" si="19"/>
        <v>pentagon</v>
      </c>
      <c r="AD172" s="26" t="str">
        <f t="shared" si="19"/>
        <v>Grapes</v>
      </c>
      <c r="AE172" s="26" t="str">
        <f t="shared" si="19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21"/>
        <v>11</v>
      </c>
      <c r="T173" s="12">
        <f t="shared" si="21"/>
        <v>9</v>
      </c>
      <c r="U173" s="12">
        <f t="shared" si="21"/>
        <v>9</v>
      </c>
      <c r="V173" s="12">
        <f t="shared" si="20"/>
        <v>5</v>
      </c>
      <c r="W173" s="12">
        <f t="shared" si="20"/>
        <v>10</v>
      </c>
      <c r="X173" s="12">
        <f t="shared" si="20"/>
        <v>11</v>
      </c>
      <c r="Z173" s="26" t="str">
        <f t="shared" si="19"/>
        <v>Bananas</v>
      </c>
      <c r="AA173" s="26" t="str">
        <f t="shared" si="19"/>
        <v>Watermelon</v>
      </c>
      <c r="AB173" s="26" t="str">
        <f t="shared" si="19"/>
        <v>Watermelon</v>
      </c>
      <c r="AC173" s="26" t="str">
        <f t="shared" si="19"/>
        <v>pentagon</v>
      </c>
      <c r="AD173" s="26" t="str">
        <f t="shared" si="19"/>
        <v>Grapes</v>
      </c>
      <c r="AE173" s="26" t="str">
        <f t="shared" si="19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21"/>
        <v>11</v>
      </c>
      <c r="T174" s="12">
        <f t="shared" si="21"/>
        <v>9</v>
      </c>
      <c r="U174" s="12">
        <f t="shared" si="21"/>
        <v>4</v>
      </c>
      <c r="V174" s="12">
        <f t="shared" si="20"/>
        <v>10</v>
      </c>
      <c r="W174" s="12">
        <f t="shared" si="20"/>
        <v>9</v>
      </c>
      <c r="X174" s="12">
        <f t="shared" si="20"/>
        <v>4</v>
      </c>
      <c r="Z174" s="26" t="str">
        <f t="shared" si="19"/>
        <v>Bananas</v>
      </c>
      <c r="AA174" s="26" t="str">
        <f t="shared" si="19"/>
        <v>Watermelon</v>
      </c>
      <c r="AB174" s="26" t="str">
        <f t="shared" si="19"/>
        <v>Square</v>
      </c>
      <c r="AC174" s="26" t="str">
        <f t="shared" si="19"/>
        <v>Grapes</v>
      </c>
      <c r="AD174" s="26" t="str">
        <f t="shared" si="19"/>
        <v>Watermelon</v>
      </c>
      <c r="AE174" s="26" t="str">
        <f t="shared" si="19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21"/>
        <v>5</v>
      </c>
      <c r="T175" s="12">
        <f t="shared" si="21"/>
        <v>11</v>
      </c>
      <c r="U175" s="12">
        <f t="shared" si="21"/>
        <v>4</v>
      </c>
      <c r="V175" s="12">
        <f t="shared" si="20"/>
        <v>10</v>
      </c>
      <c r="W175" s="12">
        <f t="shared" si="20"/>
        <v>9</v>
      </c>
      <c r="X175" s="12">
        <f t="shared" si="20"/>
        <v>4</v>
      </c>
      <c r="Z175" s="26" t="str">
        <f t="shared" si="19"/>
        <v>pentagon</v>
      </c>
      <c r="AA175" s="26" t="str">
        <f t="shared" si="19"/>
        <v>Bananas</v>
      </c>
      <c r="AB175" s="26" t="str">
        <f t="shared" si="19"/>
        <v>Square</v>
      </c>
      <c r="AC175" s="26" t="str">
        <f t="shared" si="19"/>
        <v>Grapes</v>
      </c>
      <c r="AD175" s="26" t="str">
        <f t="shared" si="19"/>
        <v>Watermelon</v>
      </c>
      <c r="AE175" s="26" t="str">
        <f t="shared" si="19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21"/>
        <v>5</v>
      </c>
      <c r="T176" s="12">
        <f t="shared" si="21"/>
        <v>11</v>
      </c>
      <c r="U176" s="12">
        <f t="shared" si="21"/>
        <v>9</v>
      </c>
      <c r="V176" s="12">
        <f t="shared" si="20"/>
        <v>11</v>
      </c>
      <c r="W176" s="12">
        <f t="shared" si="20"/>
        <v>7</v>
      </c>
      <c r="X176" s="12">
        <f t="shared" si="20"/>
        <v>9</v>
      </c>
      <c r="Z176" s="26" t="str">
        <f t="shared" si="19"/>
        <v>pentagon</v>
      </c>
      <c r="AA176" s="26" t="str">
        <f t="shared" si="19"/>
        <v>Bananas</v>
      </c>
      <c r="AB176" s="26" t="str">
        <f t="shared" si="19"/>
        <v>Watermelon</v>
      </c>
      <c r="AC176" s="26" t="str">
        <f t="shared" si="19"/>
        <v>Bananas</v>
      </c>
      <c r="AD176" s="26" t="str">
        <f t="shared" si="19"/>
        <v>Apples</v>
      </c>
      <c r="AE176" s="26" t="str">
        <f t="shared" si="19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21"/>
        <v>1</v>
      </c>
      <c r="T177" s="12">
        <f t="shared" si="21"/>
        <v>3</v>
      </c>
      <c r="U177" s="12">
        <f t="shared" si="21"/>
        <v>9</v>
      </c>
      <c r="V177" s="12">
        <f t="shared" si="20"/>
        <v>11</v>
      </c>
      <c r="W177" s="12">
        <f t="shared" si="20"/>
        <v>7</v>
      </c>
      <c r="X177" s="12">
        <f t="shared" si="20"/>
        <v>9</v>
      </c>
      <c r="Z177" s="26" t="str">
        <f t="shared" si="19"/>
        <v>Scatter</v>
      </c>
      <c r="AA177" s="26" t="str">
        <f t="shared" si="19"/>
        <v>Heart</v>
      </c>
      <c r="AB177" s="26" t="str">
        <f t="shared" si="19"/>
        <v>Watermelon</v>
      </c>
      <c r="AC177" s="26" t="str">
        <f t="shared" si="19"/>
        <v>Bananas</v>
      </c>
      <c r="AD177" s="26" t="str">
        <f t="shared" si="19"/>
        <v>Apples</v>
      </c>
      <c r="AE177" s="26" t="str">
        <f t="shared" si="19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21"/>
        <v>11</v>
      </c>
      <c r="T178" s="12">
        <f t="shared" si="21"/>
        <v>3</v>
      </c>
      <c r="U178" s="12">
        <f t="shared" si="21"/>
        <v>7</v>
      </c>
      <c r="V178" s="12">
        <f t="shared" si="20"/>
        <v>8</v>
      </c>
      <c r="W178" s="12">
        <f t="shared" si="20"/>
        <v>10</v>
      </c>
      <c r="X178" s="12">
        <f t="shared" si="20"/>
        <v>7</v>
      </c>
      <c r="Z178" s="26" t="str">
        <f t="shared" si="19"/>
        <v>Bananas</v>
      </c>
      <c r="AA178" s="26" t="str">
        <f t="shared" si="19"/>
        <v>Heart</v>
      </c>
      <c r="AB178" s="26" t="str">
        <f t="shared" si="19"/>
        <v>Apples</v>
      </c>
      <c r="AC178" s="26" t="str">
        <f t="shared" si="19"/>
        <v>Peaches</v>
      </c>
      <c r="AD178" s="26" t="str">
        <f t="shared" si="19"/>
        <v>Grapes</v>
      </c>
      <c r="AE178" s="26" t="str">
        <f t="shared" si="19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21"/>
        <v>11</v>
      </c>
      <c r="T179" s="12">
        <f t="shared" si="21"/>
        <v>8</v>
      </c>
      <c r="U179" s="12">
        <f t="shared" si="21"/>
        <v>7</v>
      </c>
      <c r="V179" s="12">
        <f t="shared" si="20"/>
        <v>8</v>
      </c>
      <c r="W179" s="12">
        <f t="shared" si="20"/>
        <v>10</v>
      </c>
      <c r="X179" s="12">
        <f t="shared" si="20"/>
        <v>7</v>
      </c>
      <c r="Z179" s="26" t="str">
        <f t="shared" si="19"/>
        <v>Bananas</v>
      </c>
      <c r="AA179" s="26" t="str">
        <f t="shared" si="19"/>
        <v>Peaches</v>
      </c>
      <c r="AB179" s="26" t="str">
        <f t="shared" si="19"/>
        <v>Apples</v>
      </c>
      <c r="AC179" s="26" t="str">
        <f t="shared" si="19"/>
        <v>Peaches</v>
      </c>
      <c r="AD179" s="26" t="str">
        <f t="shared" si="19"/>
        <v>Grapes</v>
      </c>
      <c r="AE179" s="26" t="str">
        <f t="shared" si="19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1"/>
        <v>9</v>
      </c>
      <c r="T180" s="12">
        <f t="shared" si="21"/>
        <v>8</v>
      </c>
      <c r="U180" s="12">
        <f t="shared" si="21"/>
        <v>10</v>
      </c>
      <c r="V180" s="12">
        <f t="shared" si="20"/>
        <v>6</v>
      </c>
      <c r="W180" s="12">
        <f t="shared" si="20"/>
        <v>4</v>
      </c>
      <c r="X180" s="12">
        <f t="shared" si="20"/>
        <v>11</v>
      </c>
      <c r="Z180" s="26" t="str">
        <f t="shared" si="19"/>
        <v>Watermelon</v>
      </c>
      <c r="AA180" s="26" t="str">
        <f t="shared" si="19"/>
        <v>Peaches</v>
      </c>
      <c r="AB180" s="26" t="str">
        <f t="shared" si="19"/>
        <v>Grapes</v>
      </c>
      <c r="AC180" s="26" t="str">
        <f t="shared" si="19"/>
        <v>Rectangle</v>
      </c>
      <c r="AD180" s="26" t="str">
        <f t="shared" si="19"/>
        <v>Square</v>
      </c>
      <c r="AE180" s="26" t="str">
        <f t="shared" si="19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1"/>
        <v>9</v>
      </c>
      <c r="T181" s="12">
        <f t="shared" si="21"/>
        <v>11</v>
      </c>
      <c r="U181" s="12">
        <f t="shared" si="21"/>
        <v>10</v>
      </c>
      <c r="V181" s="12">
        <f t="shared" si="20"/>
        <v>6</v>
      </c>
      <c r="W181" s="12">
        <f t="shared" si="20"/>
        <v>4</v>
      </c>
      <c r="X181" s="12">
        <f t="shared" si="20"/>
        <v>11</v>
      </c>
      <c r="Z181" s="26" t="str">
        <f t="shared" si="19"/>
        <v>Watermelon</v>
      </c>
      <c r="AA181" s="26" t="str">
        <f t="shared" si="19"/>
        <v>Bananas</v>
      </c>
      <c r="AB181" s="26" t="str">
        <f t="shared" si="19"/>
        <v>Grapes</v>
      </c>
      <c r="AC181" s="26" t="str">
        <f t="shared" si="19"/>
        <v>Rectangle</v>
      </c>
      <c r="AD181" s="26" t="str">
        <f t="shared" si="19"/>
        <v>Square</v>
      </c>
      <c r="AE181" s="26" t="str">
        <f t="shared" si="19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1"/>
        <v>3</v>
      </c>
      <c r="T182" s="12">
        <f t="shared" si="21"/>
        <v>11</v>
      </c>
      <c r="U182" s="12">
        <f t="shared" si="21"/>
        <v>5</v>
      </c>
      <c r="V182" s="12">
        <f t="shared" si="20"/>
        <v>10</v>
      </c>
      <c r="W182" s="12">
        <f t="shared" si="20"/>
        <v>10</v>
      </c>
      <c r="X182" s="12">
        <f t="shared" si="20"/>
        <v>5</v>
      </c>
      <c r="Z182" s="26" t="str">
        <f t="shared" si="19"/>
        <v>Heart</v>
      </c>
      <c r="AA182" s="26" t="str">
        <f t="shared" si="19"/>
        <v>Bananas</v>
      </c>
      <c r="AB182" s="26" t="str">
        <f t="shared" si="19"/>
        <v>pentagon</v>
      </c>
      <c r="AC182" s="26" t="str">
        <f t="shared" si="19"/>
        <v>Grapes</v>
      </c>
      <c r="AD182" s="26" t="str">
        <f t="shared" si="19"/>
        <v>Grapes</v>
      </c>
      <c r="AE182" s="26" t="str">
        <f t="shared" si="19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1"/>
        <v>3</v>
      </c>
      <c r="T183" s="12">
        <f t="shared" si="21"/>
        <v>7</v>
      </c>
      <c r="U183" s="12">
        <f t="shared" si="21"/>
        <v>5</v>
      </c>
      <c r="V183" s="12">
        <f t="shared" si="20"/>
        <v>10</v>
      </c>
      <c r="W183" s="12">
        <f t="shared" si="20"/>
        <v>10</v>
      </c>
      <c r="X183" s="12">
        <f t="shared" si="20"/>
        <v>5</v>
      </c>
      <c r="Z183" s="26" t="str">
        <f t="shared" si="19"/>
        <v>Heart</v>
      </c>
      <c r="AA183" s="26" t="str">
        <f t="shared" si="19"/>
        <v>Apples</v>
      </c>
      <c r="AB183" s="26" t="str">
        <f t="shared" si="19"/>
        <v>pentagon</v>
      </c>
      <c r="AC183" s="26" t="str">
        <f t="shared" si="19"/>
        <v>Grapes</v>
      </c>
      <c r="AD183" s="26" t="str">
        <f t="shared" si="19"/>
        <v>Grapes</v>
      </c>
      <c r="AE183" s="26" t="str">
        <f t="shared" si="19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1"/>
        <v>7</v>
      </c>
      <c r="T184" s="12">
        <f t="shared" si="21"/>
        <v>7</v>
      </c>
      <c r="U184" s="12">
        <f t="shared" si="21"/>
        <v>7</v>
      </c>
      <c r="V184" s="12">
        <f t="shared" si="20"/>
        <v>11</v>
      </c>
      <c r="W184" s="12">
        <f t="shared" si="20"/>
        <v>11</v>
      </c>
      <c r="X184" s="12">
        <f t="shared" si="20"/>
        <v>8</v>
      </c>
      <c r="Z184" s="26" t="str">
        <f t="shared" si="19"/>
        <v>Apples</v>
      </c>
      <c r="AA184" s="26" t="str">
        <f t="shared" si="19"/>
        <v>Apples</v>
      </c>
      <c r="AB184" s="26" t="str">
        <f t="shared" si="19"/>
        <v>Apples</v>
      </c>
      <c r="AC184" s="26" t="str">
        <f t="shared" si="19"/>
        <v>Bananas</v>
      </c>
      <c r="AD184" s="26" t="str">
        <f t="shared" si="19"/>
        <v>Bananas</v>
      </c>
      <c r="AE184" s="26" t="str">
        <f t="shared" si="19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1"/>
        <v>7</v>
      </c>
      <c r="T185" s="12">
        <f t="shared" si="21"/>
        <v>4</v>
      </c>
      <c r="U185" s="12">
        <f t="shared" si="21"/>
        <v>7</v>
      </c>
      <c r="V185" s="12">
        <f t="shared" si="20"/>
        <v>11</v>
      </c>
      <c r="W185" s="12">
        <f t="shared" si="20"/>
        <v>11</v>
      </c>
      <c r="X185" s="12">
        <f t="shared" si="20"/>
        <v>8</v>
      </c>
      <c r="Z185" s="26" t="str">
        <f t="shared" si="19"/>
        <v>Apples</v>
      </c>
      <c r="AA185" s="26" t="str">
        <f t="shared" si="19"/>
        <v>Square</v>
      </c>
      <c r="AB185" s="26" t="str">
        <f t="shared" si="19"/>
        <v>Apples</v>
      </c>
      <c r="AC185" s="26" t="str">
        <f t="shared" si="19"/>
        <v>Bananas</v>
      </c>
      <c r="AD185" s="26" t="str">
        <f t="shared" si="19"/>
        <v>Bananas</v>
      </c>
      <c r="AE185" s="26" t="str">
        <f t="shared" si="19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21"/>
        <v>3</v>
      </c>
      <c r="T186" s="12">
        <f t="shared" si="21"/>
        <v>4</v>
      </c>
      <c r="U186" s="12">
        <f t="shared" si="21"/>
        <v>10</v>
      </c>
      <c r="V186" s="12">
        <f t="shared" si="20"/>
        <v>7</v>
      </c>
      <c r="W186" s="12">
        <f t="shared" si="20"/>
        <v>9</v>
      </c>
      <c r="X186" s="12">
        <f t="shared" si="20"/>
        <v>9</v>
      </c>
      <c r="Z186" s="26" t="str">
        <f t="shared" si="19"/>
        <v>Heart</v>
      </c>
      <c r="AA186" s="26" t="str">
        <f t="shared" si="19"/>
        <v>Square</v>
      </c>
      <c r="AB186" s="26" t="str">
        <f t="shared" si="19"/>
        <v>Grapes</v>
      </c>
      <c r="AC186" s="26" t="str">
        <f t="shared" si="19"/>
        <v>Apples</v>
      </c>
      <c r="AD186" s="26" t="str">
        <f t="shared" si="19"/>
        <v>Watermelon</v>
      </c>
      <c r="AE186" s="26" t="str">
        <f t="shared" si="19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21"/>
        <v>3</v>
      </c>
      <c r="T187" s="12">
        <f t="shared" si="21"/>
        <v>7</v>
      </c>
      <c r="U187" s="12">
        <f t="shared" si="21"/>
        <v>10</v>
      </c>
      <c r="V187" s="12">
        <f t="shared" si="20"/>
        <v>7</v>
      </c>
      <c r="W187" s="12">
        <f t="shared" si="20"/>
        <v>9</v>
      </c>
      <c r="X187" s="12">
        <f t="shared" si="20"/>
        <v>9</v>
      </c>
      <c r="Z187" s="26" t="str">
        <f t="shared" si="19"/>
        <v>Heart</v>
      </c>
      <c r="AA187" s="26" t="str">
        <f t="shared" si="19"/>
        <v>Apples</v>
      </c>
      <c r="AB187" s="26" t="str">
        <f t="shared" si="19"/>
        <v>Grapes</v>
      </c>
      <c r="AC187" s="26" t="str">
        <f t="shared" si="19"/>
        <v>Apples</v>
      </c>
      <c r="AD187" s="26" t="str">
        <f t="shared" si="19"/>
        <v>Watermelon</v>
      </c>
      <c r="AE187" s="26" t="str">
        <f t="shared" si="19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1"/>
        <v>9</v>
      </c>
      <c r="T188" s="12">
        <f t="shared" si="21"/>
        <v>7</v>
      </c>
      <c r="U188" s="12">
        <f t="shared" si="21"/>
        <v>4</v>
      </c>
      <c r="V188" s="12">
        <f t="shared" si="20"/>
        <v>10</v>
      </c>
      <c r="W188" s="12">
        <f t="shared" si="20"/>
        <v>11</v>
      </c>
      <c r="X188" s="12">
        <f t="shared" si="20"/>
        <v>6</v>
      </c>
      <c r="Z188" s="26" t="str">
        <f t="shared" si="19"/>
        <v>Watermelon</v>
      </c>
      <c r="AA188" s="26" t="str">
        <f t="shared" si="19"/>
        <v>Apples</v>
      </c>
      <c r="AB188" s="26" t="str">
        <f t="shared" si="19"/>
        <v>Square</v>
      </c>
      <c r="AC188" s="26" t="str">
        <f t="shared" si="19"/>
        <v>Grapes</v>
      </c>
      <c r="AD188" s="26" t="str">
        <f t="shared" si="19"/>
        <v>Bananas</v>
      </c>
      <c r="AE188" s="26" t="str">
        <f t="shared" si="19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1"/>
        <v>9</v>
      </c>
      <c r="T189" s="12">
        <f t="shared" si="21"/>
        <v>3</v>
      </c>
      <c r="U189" s="12">
        <f t="shared" si="21"/>
        <v>4</v>
      </c>
      <c r="V189" s="12">
        <f t="shared" si="20"/>
        <v>10</v>
      </c>
      <c r="W189" s="12">
        <f t="shared" si="20"/>
        <v>11</v>
      </c>
      <c r="X189" s="12">
        <f t="shared" si="20"/>
        <v>6</v>
      </c>
      <c r="Z189" s="26" t="str">
        <f t="shared" si="19"/>
        <v>Watermelon</v>
      </c>
      <c r="AA189" s="26" t="str">
        <f t="shared" si="19"/>
        <v>Heart</v>
      </c>
      <c r="AB189" s="26" t="str">
        <f t="shared" si="19"/>
        <v>Square</v>
      </c>
      <c r="AC189" s="26" t="str">
        <f t="shared" si="19"/>
        <v>Grapes</v>
      </c>
      <c r="AD189" s="26" t="str">
        <f t="shared" si="19"/>
        <v>Bananas</v>
      </c>
      <c r="AE189" s="26" t="str">
        <f t="shared" si="19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si="21"/>
        <v>10</v>
      </c>
      <c r="T190" s="12">
        <f t="shared" si="21"/>
        <v>3</v>
      </c>
      <c r="U190" s="12">
        <f t="shared" si="21"/>
        <v>10</v>
      </c>
      <c r="V190" s="12">
        <f t="shared" si="20"/>
        <v>7</v>
      </c>
      <c r="W190" s="12">
        <f t="shared" si="20"/>
        <v>9</v>
      </c>
      <c r="X190" s="12">
        <f t="shared" si="20"/>
        <v>4</v>
      </c>
      <c r="Z190" s="26" t="str">
        <f t="shared" si="19"/>
        <v>Grapes</v>
      </c>
      <c r="AA190" s="26" t="str">
        <f t="shared" si="19"/>
        <v>Heart</v>
      </c>
      <c r="AB190" s="26" t="str">
        <f t="shared" si="19"/>
        <v>Grapes</v>
      </c>
      <c r="AC190" s="26" t="str">
        <f t="shared" si="19"/>
        <v>Apples</v>
      </c>
      <c r="AD190" s="26" t="str">
        <f t="shared" si="19"/>
        <v>Watermelon</v>
      </c>
      <c r="AE190" s="26" t="str">
        <f t="shared" si="19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21"/>
        <v>10</v>
      </c>
      <c r="T191" s="12">
        <f t="shared" si="21"/>
        <v>9</v>
      </c>
      <c r="U191" s="12">
        <f t="shared" si="21"/>
        <v>10</v>
      </c>
      <c r="V191" s="12">
        <f t="shared" si="20"/>
        <v>7</v>
      </c>
      <c r="W191" s="12">
        <f t="shared" si="20"/>
        <v>9</v>
      </c>
      <c r="X191" s="12">
        <f t="shared" si="20"/>
        <v>4</v>
      </c>
      <c r="Z191" s="26" t="str">
        <f t="shared" si="19"/>
        <v>Grapes</v>
      </c>
      <c r="AA191" s="26" t="str">
        <f t="shared" si="19"/>
        <v>Watermelon</v>
      </c>
      <c r="AB191" s="26" t="str">
        <f t="shared" si="19"/>
        <v>Grapes</v>
      </c>
      <c r="AC191" s="26" t="str">
        <f t="shared" si="19"/>
        <v>Apples</v>
      </c>
      <c r="AD191" s="26" t="str">
        <f t="shared" si="19"/>
        <v>Watermelon</v>
      </c>
      <c r="AE191" s="26" t="str">
        <f t="shared" si="19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1"/>
        <v>5</v>
      </c>
      <c r="T192" s="12">
        <f t="shared" si="21"/>
        <v>9</v>
      </c>
      <c r="U192" s="12">
        <f t="shared" si="21"/>
        <v>3</v>
      </c>
      <c r="V192" s="12">
        <f t="shared" si="20"/>
        <v>11</v>
      </c>
      <c r="W192" s="12">
        <f t="shared" si="20"/>
        <v>1</v>
      </c>
      <c r="X192" s="12">
        <f t="shared" si="20"/>
        <v>9</v>
      </c>
      <c r="Z192" s="26" t="str">
        <f t="shared" si="19"/>
        <v>pentagon</v>
      </c>
      <c r="AA192" s="26" t="str">
        <f t="shared" si="19"/>
        <v>Watermelon</v>
      </c>
      <c r="AB192" s="26" t="str">
        <f t="shared" si="19"/>
        <v>Heart</v>
      </c>
      <c r="AC192" s="26" t="str">
        <f t="shared" si="19"/>
        <v>Bananas</v>
      </c>
      <c r="AD192" s="26" t="str">
        <f t="shared" si="19"/>
        <v>Scatter</v>
      </c>
      <c r="AE192" s="26" t="str">
        <f t="shared" si="19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1"/>
        <v>5</v>
      </c>
      <c r="T193" s="12">
        <f t="shared" si="21"/>
        <v>1</v>
      </c>
      <c r="U193" s="12">
        <f t="shared" si="21"/>
        <v>3</v>
      </c>
      <c r="V193" s="12">
        <f t="shared" si="20"/>
        <v>11</v>
      </c>
      <c r="W193" s="12">
        <f t="shared" si="20"/>
        <v>8</v>
      </c>
      <c r="X193" s="12">
        <f t="shared" si="20"/>
        <v>9</v>
      </c>
      <c r="Z193" s="26" t="str">
        <f t="shared" si="19"/>
        <v>pentagon</v>
      </c>
      <c r="AA193" s="26" t="str">
        <f t="shared" si="19"/>
        <v>Scatter</v>
      </c>
      <c r="AB193" s="26" t="str">
        <f t="shared" si="19"/>
        <v>Heart</v>
      </c>
      <c r="AC193" s="26" t="str">
        <f t="shared" si="19"/>
        <v>Bananas</v>
      </c>
      <c r="AD193" s="26" t="str">
        <f t="shared" si="19"/>
        <v>Peaches</v>
      </c>
      <c r="AE193" s="26" t="str">
        <f t="shared" si="19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1"/>
        <v>8</v>
      </c>
      <c r="T194" s="12">
        <f t="shared" si="21"/>
        <v>10</v>
      </c>
      <c r="U194" s="12">
        <f t="shared" si="21"/>
        <v>7</v>
      </c>
      <c r="V194" s="12">
        <f t="shared" si="20"/>
        <v>6</v>
      </c>
      <c r="W194" s="12">
        <f t="shared" si="20"/>
        <v>8</v>
      </c>
      <c r="X194" s="12">
        <f t="shared" si="20"/>
        <v>6</v>
      </c>
      <c r="Z194" s="26" t="str">
        <f t="shared" si="19"/>
        <v>Peaches</v>
      </c>
      <c r="AA194" s="26" t="str">
        <f t="shared" si="19"/>
        <v>Grapes</v>
      </c>
      <c r="AB194" s="26" t="str">
        <f t="shared" si="19"/>
        <v>Apples</v>
      </c>
      <c r="AC194" s="26" t="str">
        <f t="shared" si="19"/>
        <v>Rectangle</v>
      </c>
      <c r="AD194" s="26" t="str">
        <f t="shared" si="19"/>
        <v>Peaches</v>
      </c>
      <c r="AE194" s="26" t="str">
        <f t="shared" si="19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1"/>
        <v>8</v>
      </c>
      <c r="T195" s="12">
        <f t="shared" si="21"/>
        <v>10</v>
      </c>
      <c r="U195" s="12">
        <f t="shared" si="21"/>
        <v>7</v>
      </c>
      <c r="V195" s="12">
        <f t="shared" si="20"/>
        <v>6</v>
      </c>
      <c r="W195" s="12">
        <f t="shared" si="20"/>
        <v>9</v>
      </c>
      <c r="X195" s="12">
        <f t="shared" si="20"/>
        <v>6</v>
      </c>
      <c r="Z195" s="26" t="str">
        <f t="shared" si="19"/>
        <v>Peaches</v>
      </c>
      <c r="AA195" s="26" t="str">
        <f t="shared" si="19"/>
        <v>Grapes</v>
      </c>
      <c r="AB195" s="26" t="str">
        <f t="shared" si="19"/>
        <v>Apples</v>
      </c>
      <c r="AC195" s="26" t="str">
        <f t="shared" si="19"/>
        <v>Rectangle</v>
      </c>
      <c r="AD195" s="26" t="str">
        <f t="shared" si="19"/>
        <v>Watermelon</v>
      </c>
      <c r="AE195" s="26" t="str">
        <f t="shared" si="19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1"/>
        <v>7</v>
      </c>
      <c r="T196" s="12">
        <f t="shared" si="21"/>
        <v>11</v>
      </c>
      <c r="U196" s="12">
        <f t="shared" si="21"/>
        <v>6</v>
      </c>
      <c r="V196" s="12">
        <f t="shared" si="20"/>
        <v>10</v>
      </c>
      <c r="W196" s="12">
        <f t="shared" si="20"/>
        <v>9</v>
      </c>
      <c r="X196" s="12">
        <f t="shared" si="20"/>
        <v>8</v>
      </c>
      <c r="Z196" s="26" t="str">
        <f t="shared" ref="Z196:AE197" si="22">VLOOKUP(L196,$A$4:$I$15,2,FALSE)</f>
        <v>Apples</v>
      </c>
      <c r="AA196" s="26" t="str">
        <f t="shared" si="22"/>
        <v>Bananas</v>
      </c>
      <c r="AB196" s="26" t="str">
        <f t="shared" si="22"/>
        <v>Rectangle</v>
      </c>
      <c r="AC196" s="26" t="str">
        <f t="shared" si="22"/>
        <v>Grapes</v>
      </c>
      <c r="AD196" s="26" t="str">
        <f t="shared" si="22"/>
        <v>Watermelon</v>
      </c>
      <c r="AE196" s="26" t="str">
        <f t="shared" si="22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1"/>
        <v>7</v>
      </c>
      <c r="T197" s="12">
        <f t="shared" si="21"/>
        <v>11</v>
      </c>
      <c r="U197" s="12">
        <f t="shared" si="21"/>
        <v>6</v>
      </c>
      <c r="V197" s="12">
        <f t="shared" si="20"/>
        <v>10</v>
      </c>
      <c r="W197" s="12">
        <f t="shared" si="20"/>
        <v>11</v>
      </c>
      <c r="X197" s="12">
        <f t="shared" si="20"/>
        <v>8</v>
      </c>
      <c r="Z197" s="26" t="str">
        <f t="shared" si="22"/>
        <v>Apples</v>
      </c>
      <c r="AA197" s="26" t="str">
        <f t="shared" si="22"/>
        <v>Bananas</v>
      </c>
      <c r="AB197" s="26" t="str">
        <f t="shared" si="22"/>
        <v>Rectangle</v>
      </c>
      <c r="AC197" s="26" t="str">
        <f t="shared" si="22"/>
        <v>Grapes</v>
      </c>
      <c r="AD197" s="26" t="str">
        <f t="shared" si="22"/>
        <v>Bananas</v>
      </c>
      <c r="AE197" s="26" t="str">
        <f t="shared" si="22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S203" si="23">VLOOKUP(L198,$A$4:$I$15,9,FALSE)</f>
        <v>10</v>
      </c>
      <c r="T198" s="12">
        <f t="shared" ref="T198:T203" si="24">VLOOKUP(M198,$A$4:$I$15,9,FALSE)</f>
        <v>4</v>
      </c>
      <c r="U198" s="12">
        <f t="shared" ref="U198:U203" si="25">VLOOKUP(N198,$A$4:$I$15,9,FALSE)</f>
        <v>4</v>
      </c>
      <c r="V198" s="12">
        <f t="shared" ref="V198:V203" si="26">VLOOKUP(O198,$A$4:$I$15,9,FALSE)</f>
        <v>11</v>
      </c>
      <c r="W198" s="12">
        <f t="shared" ref="W198:W203" si="27">VLOOKUP(P198,$A$4:$I$15,9,FALSE)</f>
        <v>11</v>
      </c>
      <c r="X198" s="12">
        <f t="shared" ref="X198:X203" si="28">VLOOKUP(Q198,$A$4:$I$15,9,FALSE)</f>
        <v>6</v>
      </c>
      <c r="Z198" s="26" t="str">
        <f t="shared" ref="Z198:Z203" si="29">VLOOKUP(L198,$A$4:$I$15,2,FALSE)</f>
        <v>Grapes</v>
      </c>
      <c r="AA198" s="26" t="str">
        <f t="shared" ref="AA198:AA203" si="30">VLOOKUP(M198,$A$4:$I$15,2,FALSE)</f>
        <v>Square</v>
      </c>
      <c r="AB198" s="26" t="str">
        <f t="shared" ref="AB198:AB203" si="31">VLOOKUP(N198,$A$4:$I$15,2,FALSE)</f>
        <v>Square</v>
      </c>
      <c r="AC198" s="26" t="str">
        <f t="shared" ref="AC198:AC203" si="32">VLOOKUP(O198,$A$4:$I$15,2,FALSE)</f>
        <v>Bananas</v>
      </c>
      <c r="AD198" s="26" t="str">
        <f t="shared" ref="AD198:AD203" si="33">VLOOKUP(P198,$A$4:$I$15,2,FALSE)</f>
        <v>Bananas</v>
      </c>
      <c r="AE198" s="26" t="str">
        <f t="shared" ref="AE198:AE203" si="34">VLOOKUP(Q198,$A$4:$I$15,2,FALSE)</f>
        <v>Rectangle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23"/>
        <v>10</v>
      </c>
      <c r="T199" s="12">
        <f t="shared" si="24"/>
        <v>4</v>
      </c>
      <c r="U199" s="12">
        <f t="shared" si="25"/>
        <v>4</v>
      </c>
      <c r="V199" s="12">
        <f t="shared" si="26"/>
        <v>11</v>
      </c>
      <c r="W199" s="12">
        <f t="shared" si="27"/>
        <v>9</v>
      </c>
      <c r="X199" s="12">
        <f t="shared" si="28"/>
        <v>6</v>
      </c>
      <c r="Z199" s="26" t="str">
        <f t="shared" si="29"/>
        <v>Grapes</v>
      </c>
      <c r="AA199" s="26" t="str">
        <f t="shared" si="30"/>
        <v>Square</v>
      </c>
      <c r="AB199" s="26" t="str">
        <f t="shared" si="31"/>
        <v>Square</v>
      </c>
      <c r="AC199" s="26" t="str">
        <f t="shared" si="32"/>
        <v>Bananas</v>
      </c>
      <c r="AD199" s="26" t="str">
        <f t="shared" si="33"/>
        <v>Watermelon</v>
      </c>
      <c r="AE199" s="26" t="str">
        <f t="shared" si="34"/>
        <v>Rectangle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23"/>
        <v>4</v>
      </c>
      <c r="T200" s="12">
        <f t="shared" si="24"/>
        <v>7</v>
      </c>
      <c r="U200" s="12">
        <f t="shared" si="25"/>
        <v>11</v>
      </c>
      <c r="V200" s="12">
        <f t="shared" si="26"/>
        <v>4</v>
      </c>
      <c r="W200" s="12">
        <f t="shared" si="27"/>
        <v>9</v>
      </c>
      <c r="X200" s="12">
        <f t="shared" si="28"/>
        <v>9</v>
      </c>
      <c r="Z200" s="26" t="str">
        <f t="shared" si="29"/>
        <v>Square</v>
      </c>
      <c r="AA200" s="26" t="str">
        <f t="shared" si="30"/>
        <v>Apples</v>
      </c>
      <c r="AB200" s="26" t="str">
        <f t="shared" si="31"/>
        <v>Bananas</v>
      </c>
      <c r="AC200" s="26" t="str">
        <f t="shared" si="32"/>
        <v>Square</v>
      </c>
      <c r="AD200" s="26" t="str">
        <f t="shared" si="33"/>
        <v>Watermelon</v>
      </c>
      <c r="AE200" s="26" t="str">
        <f t="shared" si="34"/>
        <v>Watermelon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23"/>
        <v>4</v>
      </c>
      <c r="T201" s="12">
        <f t="shared" si="24"/>
        <v>7</v>
      </c>
      <c r="U201" s="12">
        <f t="shared" si="25"/>
        <v>11</v>
      </c>
      <c r="V201" s="12">
        <f t="shared" si="26"/>
        <v>4</v>
      </c>
      <c r="W201" s="12">
        <f t="shared" si="27"/>
        <v>1</v>
      </c>
      <c r="X201" s="12">
        <f t="shared" si="28"/>
        <v>9</v>
      </c>
      <c r="Z201" s="26" t="str">
        <f t="shared" si="29"/>
        <v>Square</v>
      </c>
      <c r="AA201" s="26" t="str">
        <f t="shared" si="30"/>
        <v>Apples</v>
      </c>
      <c r="AB201" s="26" t="str">
        <f t="shared" si="31"/>
        <v>Bananas</v>
      </c>
      <c r="AC201" s="26" t="str">
        <f t="shared" si="32"/>
        <v>Square</v>
      </c>
      <c r="AD201" s="26" t="str">
        <f t="shared" si="33"/>
        <v>Scatter</v>
      </c>
      <c r="AE201" s="26" t="str">
        <f t="shared" si="34"/>
        <v>Watermelon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23"/>
        <v>10</v>
      </c>
      <c r="T202" s="12">
        <f t="shared" si="24"/>
        <v>11</v>
      </c>
      <c r="U202" s="12">
        <f t="shared" si="25"/>
        <v>7</v>
      </c>
      <c r="V202" s="12">
        <f t="shared" si="26"/>
        <v>11</v>
      </c>
      <c r="W202" s="12">
        <f t="shared" si="27"/>
        <v>11</v>
      </c>
      <c r="X202" s="12">
        <f t="shared" si="28"/>
        <v>4</v>
      </c>
      <c r="Z202" s="26" t="str">
        <f t="shared" si="29"/>
        <v>Grapes</v>
      </c>
      <c r="AA202" s="26" t="str">
        <f t="shared" si="30"/>
        <v>Bananas</v>
      </c>
      <c r="AB202" s="26" t="str">
        <f t="shared" si="31"/>
        <v>Apples</v>
      </c>
      <c r="AC202" s="26" t="str">
        <f t="shared" si="32"/>
        <v>Bananas</v>
      </c>
      <c r="AD202" s="26" t="str">
        <f t="shared" si="33"/>
        <v>Bananas</v>
      </c>
      <c r="AE202" s="26" t="str">
        <f t="shared" si="34"/>
        <v>Square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23"/>
        <v>10</v>
      </c>
      <c r="T203" s="12">
        <f t="shared" si="24"/>
        <v>11</v>
      </c>
      <c r="U203" s="12">
        <f t="shared" si="25"/>
        <v>7</v>
      </c>
      <c r="V203" s="12">
        <f t="shared" si="26"/>
        <v>11</v>
      </c>
      <c r="W203" s="12">
        <f t="shared" si="27"/>
        <v>11</v>
      </c>
      <c r="X203" s="12">
        <f t="shared" si="28"/>
        <v>4</v>
      </c>
      <c r="Z203" s="26" t="str">
        <f t="shared" si="29"/>
        <v>Grapes</v>
      </c>
      <c r="AA203" s="26" t="str">
        <f t="shared" si="30"/>
        <v>Bananas</v>
      </c>
      <c r="AB203" s="26" t="str">
        <f t="shared" si="31"/>
        <v>Apples</v>
      </c>
      <c r="AC203" s="26" t="str">
        <f t="shared" si="32"/>
        <v>Bananas</v>
      </c>
      <c r="AD203" s="26" t="str">
        <f t="shared" si="33"/>
        <v>Bananas</v>
      </c>
      <c r="AE203" s="26" t="str">
        <f t="shared" si="34"/>
        <v>Square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80" priority="1" operator="equal">
      <formula>"TE"</formula>
    </cfRule>
    <cfRule type="cellIs" dxfId="79" priority="2" operator="equal">
      <formula>"J"</formula>
    </cfRule>
    <cfRule type="cellIs" dxfId="78" priority="3" operator="equal">
      <formula>"Q"</formula>
    </cfRule>
    <cfRule type="cellIs" dxfId="77" priority="4" operator="equal">
      <formula>"K"</formula>
    </cfRule>
    <cfRule type="cellIs" dxfId="76" priority="5" operator="equal">
      <formula>"A"</formula>
    </cfRule>
    <cfRule type="cellIs" dxfId="75" priority="6" operator="equal">
      <formula>"M4"</formula>
    </cfRule>
    <cfRule type="cellIs" dxfId="74" priority="7" operator="equal">
      <formula>"M3"</formula>
    </cfRule>
    <cfRule type="cellIs" dxfId="73" priority="8" operator="equal">
      <formula>"M2"</formula>
    </cfRule>
    <cfRule type="cellIs" dxfId="72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34DF-4491-49A1-B2E4-B9C6A40820DF}">
  <sheetPr codeName="工作表10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60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ref="S6:X60" si="5">VLOOKUP(L6,$A$4:$I$15,9,FALSE)</f>
        <v>4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Square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8</v>
      </c>
      <c r="E7" s="36">
        <f t="shared" si="1"/>
        <v>22</v>
      </c>
      <c r="F7" s="36">
        <f t="shared" si="1"/>
        <v>18</v>
      </c>
      <c r="G7" s="36">
        <f t="shared" si="1"/>
        <v>8</v>
      </c>
      <c r="H7" s="36">
        <f t="shared" si="1"/>
        <v>8</v>
      </c>
      <c r="I7" s="11">
        <v>3</v>
      </c>
      <c r="K7" s="42">
        <v>3</v>
      </c>
      <c r="L7" s="50" t="s">
        <v>60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4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Square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30</v>
      </c>
      <c r="D8" s="36">
        <f t="shared" si="1"/>
        <v>30</v>
      </c>
      <c r="E8" s="36">
        <f t="shared" si="1"/>
        <v>38</v>
      </c>
      <c r="F8" s="36">
        <f t="shared" si="1"/>
        <v>20</v>
      </c>
      <c r="G8" s="36">
        <f t="shared" si="1"/>
        <v>24</v>
      </c>
      <c r="H8" s="36">
        <f t="shared" si="1"/>
        <v>34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18</v>
      </c>
      <c r="D9" s="36">
        <f t="shared" si="1"/>
        <v>18</v>
      </c>
      <c r="E9" s="36">
        <f t="shared" si="1"/>
        <v>18</v>
      </c>
      <c r="F9" s="36">
        <f t="shared" si="1"/>
        <v>26</v>
      </c>
      <c r="G9" s="36">
        <f t="shared" si="1"/>
        <v>24</v>
      </c>
      <c r="H9" s="36">
        <f t="shared" si="1"/>
        <v>18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62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6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Rectangle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24</v>
      </c>
      <c r="D10" s="36">
        <f t="shared" si="1"/>
        <v>26</v>
      </c>
      <c r="E10" s="36">
        <f t="shared" si="1"/>
        <v>26</v>
      </c>
      <c r="F10" s="36">
        <f t="shared" si="1"/>
        <v>30</v>
      </c>
      <c r="G10" s="36">
        <f t="shared" si="1"/>
        <v>26</v>
      </c>
      <c r="H10" s="36">
        <f t="shared" si="1"/>
        <v>32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61</v>
      </c>
      <c r="O10" s="50" t="s">
        <v>35</v>
      </c>
      <c r="P10" s="50" t="s">
        <v>26</v>
      </c>
      <c r="Q10" s="50" t="s">
        <v>62</v>
      </c>
      <c r="S10" s="12">
        <f t="shared" si="5"/>
        <v>4</v>
      </c>
      <c r="T10" s="12">
        <f t="shared" si="2"/>
        <v>5</v>
      </c>
      <c r="U10" s="12">
        <f t="shared" si="2"/>
        <v>5</v>
      </c>
      <c r="V10" s="12">
        <f t="shared" si="2"/>
        <v>11</v>
      </c>
      <c r="W10" s="12">
        <f t="shared" si="2"/>
        <v>3</v>
      </c>
      <c r="X10" s="12">
        <f t="shared" si="2"/>
        <v>6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pentagon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Rectangle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20</v>
      </c>
      <c r="D11" s="36">
        <f t="shared" si="1"/>
        <v>18</v>
      </c>
      <c r="E11" s="36">
        <f t="shared" si="1"/>
        <v>16</v>
      </c>
      <c r="F11" s="36">
        <f t="shared" si="1"/>
        <v>6</v>
      </c>
      <c r="G11" s="36">
        <f t="shared" si="1"/>
        <v>14</v>
      </c>
      <c r="H11" s="36">
        <f t="shared" si="1"/>
        <v>16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61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5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6</v>
      </c>
      <c r="D12" s="36">
        <f t="shared" si="1"/>
        <v>6</v>
      </c>
      <c r="E12" s="36">
        <f t="shared" si="1"/>
        <v>10</v>
      </c>
      <c r="F12" s="36">
        <f t="shared" si="1"/>
        <v>4</v>
      </c>
      <c r="G12" s="36">
        <f t="shared" si="1"/>
        <v>12</v>
      </c>
      <c r="H12" s="36">
        <f t="shared" si="1"/>
        <v>14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18</v>
      </c>
      <c r="D13" s="36">
        <f t="shared" si="1"/>
        <v>24</v>
      </c>
      <c r="E13" s="36">
        <f t="shared" si="1"/>
        <v>14</v>
      </c>
      <c r="F13" s="36">
        <f t="shared" si="1"/>
        <v>18</v>
      </c>
      <c r="G13" s="36">
        <f t="shared" si="1"/>
        <v>40</v>
      </c>
      <c r="H13" s="36">
        <f t="shared" si="1"/>
        <v>30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34</v>
      </c>
      <c r="D14" s="36">
        <f t="shared" si="1"/>
        <v>24</v>
      </c>
      <c r="E14" s="36">
        <f t="shared" si="1"/>
        <v>24</v>
      </c>
      <c r="F14" s="36">
        <f t="shared" si="1"/>
        <v>28</v>
      </c>
      <c r="G14" s="36">
        <f t="shared" si="1"/>
        <v>18</v>
      </c>
      <c r="H14" s="36">
        <f t="shared" si="1"/>
        <v>16</v>
      </c>
      <c r="I14" s="11">
        <v>10</v>
      </c>
      <c r="K14" s="42">
        <v>10</v>
      </c>
      <c r="L14" s="50" t="s">
        <v>62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6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Rectangle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62</v>
      </c>
      <c r="M15" s="50" t="s">
        <v>34</v>
      </c>
      <c r="N15" s="50" t="s">
        <v>60</v>
      </c>
      <c r="O15" s="50" t="s">
        <v>35</v>
      </c>
      <c r="P15" s="50" t="s">
        <v>30</v>
      </c>
      <c r="Q15" s="50" t="s">
        <v>24</v>
      </c>
      <c r="S15" s="12">
        <f t="shared" si="5"/>
        <v>6</v>
      </c>
      <c r="T15" s="12">
        <f t="shared" si="2"/>
        <v>10</v>
      </c>
      <c r="U15" s="12">
        <f t="shared" si="2"/>
        <v>4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Rectangle</v>
      </c>
      <c r="AA15" s="26" t="str">
        <f t="shared" si="3"/>
        <v>Grapes</v>
      </c>
      <c r="AB15" s="26" t="str">
        <f t="shared" si="3"/>
        <v>Square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60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4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Square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60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4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Square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60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4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Square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61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5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pentagon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61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5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pentagon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60</v>
      </c>
      <c r="M25" s="50" t="s">
        <v>34</v>
      </c>
      <c r="N25" s="50" t="s">
        <v>60</v>
      </c>
      <c r="O25" s="50" t="s">
        <v>24</v>
      </c>
      <c r="P25" s="50" t="s">
        <v>33</v>
      </c>
      <c r="Q25" s="50" t="s">
        <v>23</v>
      </c>
      <c r="S25" s="12">
        <f t="shared" si="5"/>
        <v>4</v>
      </c>
      <c r="T25" s="12">
        <f t="shared" si="5"/>
        <v>10</v>
      </c>
      <c r="U25" s="12">
        <f t="shared" si="5"/>
        <v>4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Square</v>
      </c>
      <c r="AA25" s="26" t="str">
        <f t="shared" si="3"/>
        <v>Grapes</v>
      </c>
      <c r="AB25" s="26" t="str">
        <f t="shared" si="3"/>
        <v>Square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60</v>
      </c>
      <c r="M26" s="50" t="s">
        <v>34</v>
      </c>
      <c r="N26" s="50" t="s">
        <v>60</v>
      </c>
      <c r="O26" s="50" t="s">
        <v>27</v>
      </c>
      <c r="P26" s="50" t="s">
        <v>27</v>
      </c>
      <c r="Q26" s="50" t="s">
        <v>23</v>
      </c>
      <c r="S26" s="12">
        <f t="shared" si="5"/>
        <v>4</v>
      </c>
      <c r="T26" s="12">
        <f t="shared" si="5"/>
        <v>10</v>
      </c>
      <c r="U26" s="12">
        <f t="shared" si="5"/>
        <v>4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Square</v>
      </c>
      <c r="AA26" s="26" t="str">
        <f t="shared" si="3"/>
        <v>Grapes</v>
      </c>
      <c r="AB26" s="26" t="str">
        <f t="shared" si="3"/>
        <v>Square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60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4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Square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60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4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Square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60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4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Square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60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4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Square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60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4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Square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60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4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Square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61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5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pentagon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61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5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pentagon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59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3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Heart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62</v>
      </c>
      <c r="M38" s="50" t="s">
        <v>59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6</v>
      </c>
      <c r="T38" s="12">
        <f t="shared" si="5"/>
        <v>3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Rectangle</v>
      </c>
      <c r="AA38" s="26" t="str">
        <f t="shared" si="6"/>
        <v>Heart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62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6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Rectangle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61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5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pentagon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61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5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pentagon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60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4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Square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60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4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Square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59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3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Heart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59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3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Heart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60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4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Square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60</v>
      </c>
      <c r="M48" s="50" t="s">
        <v>23</v>
      </c>
      <c r="N48" s="50" t="s">
        <v>60</v>
      </c>
      <c r="O48" s="50" t="s">
        <v>24</v>
      </c>
      <c r="P48" s="50" t="s">
        <v>35</v>
      </c>
      <c r="Q48" s="50" t="s">
        <v>34</v>
      </c>
      <c r="S48" s="12">
        <f t="shared" si="5"/>
        <v>4</v>
      </c>
      <c r="T48" s="12">
        <f t="shared" si="5"/>
        <v>5</v>
      </c>
      <c r="U48" s="12">
        <f t="shared" si="5"/>
        <v>4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Square</v>
      </c>
      <c r="AA48" s="26" t="str">
        <f t="shared" si="6"/>
        <v>pentagon</v>
      </c>
      <c r="AB48" s="26" t="str">
        <f t="shared" si="6"/>
        <v>Square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60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60</v>
      </c>
      <c r="S49" s="12">
        <f t="shared" si="5"/>
        <v>4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4</v>
      </c>
      <c r="Z49" s="26" t="str">
        <f t="shared" si="6"/>
        <v>Square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Square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60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4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Square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61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5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pentagon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61</v>
      </c>
      <c r="O52" s="50" t="s">
        <v>23</v>
      </c>
      <c r="P52" s="50" t="s">
        <v>60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5</v>
      </c>
      <c r="V52" s="12">
        <f t="shared" si="5"/>
        <v>5</v>
      </c>
      <c r="W52" s="12">
        <f t="shared" si="5"/>
        <v>4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pentagon</v>
      </c>
      <c r="AC52" s="26" t="str">
        <f t="shared" si="6"/>
        <v>pentagon</v>
      </c>
      <c r="AD52" s="26" t="str">
        <f t="shared" si="6"/>
        <v>Square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60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4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Square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61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5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pentagon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61</v>
      </c>
      <c r="M55" s="50" t="s">
        <v>61</v>
      </c>
      <c r="N55" s="50" t="s">
        <v>60</v>
      </c>
      <c r="O55" s="50" t="s">
        <v>61</v>
      </c>
      <c r="P55" s="50" t="s">
        <v>33</v>
      </c>
      <c r="Q55" s="50" t="s">
        <v>35</v>
      </c>
      <c r="S55" s="12">
        <f t="shared" si="5"/>
        <v>5</v>
      </c>
      <c r="T55" s="12">
        <f t="shared" si="5"/>
        <v>5</v>
      </c>
      <c r="U55" s="12">
        <f t="shared" si="5"/>
        <v>4</v>
      </c>
      <c r="V55" s="12">
        <f t="shared" si="5"/>
        <v>5</v>
      </c>
      <c r="W55" s="12">
        <f t="shared" si="5"/>
        <v>9</v>
      </c>
      <c r="X55" s="12">
        <f t="shared" si="5"/>
        <v>11</v>
      </c>
      <c r="Z55" s="26" t="str">
        <f t="shared" si="6"/>
        <v>pentagon</v>
      </c>
      <c r="AA55" s="26" t="str">
        <f t="shared" si="6"/>
        <v>pentagon</v>
      </c>
      <c r="AB55" s="26" t="str">
        <f t="shared" si="6"/>
        <v>Square</v>
      </c>
      <c r="AC55" s="26" t="str">
        <f t="shared" si="6"/>
        <v>pentagon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61</v>
      </c>
      <c r="N56" s="50" t="s">
        <v>60</v>
      </c>
      <c r="O56" s="50" t="s">
        <v>61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5</v>
      </c>
      <c r="U56" s="12">
        <f t="shared" si="5"/>
        <v>4</v>
      </c>
      <c r="V56" s="12">
        <f t="shared" si="5"/>
        <v>5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pentagon</v>
      </c>
      <c r="AB56" s="26" t="str">
        <f t="shared" si="6"/>
        <v>Square</v>
      </c>
      <c r="AC56" s="26" t="str">
        <f t="shared" si="6"/>
        <v>pentagon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59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3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Heart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59</v>
      </c>
      <c r="O60" s="50" t="s">
        <v>33</v>
      </c>
      <c r="P60" s="50" t="s">
        <v>30</v>
      </c>
      <c r="Q60" s="50" t="s">
        <v>27</v>
      </c>
      <c r="S60" s="12">
        <f t="shared" si="5"/>
        <v>5</v>
      </c>
      <c r="T60" s="12">
        <f t="shared" ref="T60:X107" si="7">VLOOKUP(M60,$A$4:$I$15,9,FALSE)</f>
        <v>10</v>
      </c>
      <c r="U60" s="12">
        <f t="shared" si="7"/>
        <v>3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Heart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ref="S61:S107" si="8">VLOOKUP(L61,$A$4:$I$15,9,FALSE)</f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8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8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8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61</v>
      </c>
      <c r="N65" s="50" t="s">
        <v>60</v>
      </c>
      <c r="O65" s="50" t="s">
        <v>26</v>
      </c>
      <c r="P65" s="50" t="s">
        <v>24</v>
      </c>
      <c r="Q65" s="50" t="s">
        <v>35</v>
      </c>
      <c r="S65" s="12">
        <f t="shared" si="8"/>
        <v>10</v>
      </c>
      <c r="T65" s="12">
        <f t="shared" si="7"/>
        <v>5</v>
      </c>
      <c r="U65" s="12">
        <f t="shared" si="7"/>
        <v>4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pentagon</v>
      </c>
      <c r="AB65" s="26" t="str">
        <f t="shared" si="6"/>
        <v>Square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61</v>
      </c>
      <c r="N66" s="50" t="s">
        <v>60</v>
      </c>
      <c r="O66" s="50" t="s">
        <v>33</v>
      </c>
      <c r="P66" s="50" t="s">
        <v>35</v>
      </c>
      <c r="Q66" s="50" t="s">
        <v>35</v>
      </c>
      <c r="S66" s="12">
        <f t="shared" si="8"/>
        <v>7</v>
      </c>
      <c r="T66" s="12">
        <f t="shared" si="7"/>
        <v>5</v>
      </c>
      <c r="U66" s="12">
        <f t="shared" si="7"/>
        <v>4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pentagon</v>
      </c>
      <c r="AB66" s="26" t="str">
        <f t="shared" si="6"/>
        <v>Square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8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61</v>
      </c>
      <c r="Q68" s="50" t="s">
        <v>34</v>
      </c>
      <c r="S68" s="12">
        <f t="shared" si="8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5</v>
      </c>
      <c r="X68" s="12">
        <f t="shared" si="7"/>
        <v>10</v>
      </c>
      <c r="Z68" s="26" t="str">
        <f t="shared" ref="Z68:AE99" si="9">VLOOKUP(L68,$A$4:$I$15,2,FALSE)</f>
        <v>Bananas</v>
      </c>
      <c r="AA68" s="26" t="str">
        <f t="shared" si="9"/>
        <v>Peaches</v>
      </c>
      <c r="AB68" s="26" t="str">
        <f t="shared" si="9"/>
        <v>Apples</v>
      </c>
      <c r="AC68" s="26" t="str">
        <f t="shared" si="9"/>
        <v>Bananas</v>
      </c>
      <c r="AD68" s="26" t="str">
        <f t="shared" si="9"/>
        <v>pentagon</v>
      </c>
      <c r="AE68" s="26" t="str">
        <f t="shared" si="9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61</v>
      </c>
      <c r="N69" s="50" t="s">
        <v>26</v>
      </c>
      <c r="O69" s="50" t="s">
        <v>35</v>
      </c>
      <c r="P69" s="50" t="s">
        <v>61</v>
      </c>
      <c r="Q69" s="50" t="s">
        <v>26</v>
      </c>
      <c r="S69" s="12">
        <f t="shared" si="8"/>
        <v>11</v>
      </c>
      <c r="T69" s="12">
        <f t="shared" si="7"/>
        <v>5</v>
      </c>
      <c r="U69" s="12">
        <f t="shared" si="7"/>
        <v>3</v>
      </c>
      <c r="V69" s="12">
        <f t="shared" si="7"/>
        <v>11</v>
      </c>
      <c r="W69" s="12">
        <f t="shared" si="7"/>
        <v>5</v>
      </c>
      <c r="X69" s="12">
        <f t="shared" si="7"/>
        <v>3</v>
      </c>
      <c r="Z69" s="26" t="str">
        <f t="shared" si="9"/>
        <v>Bananas</v>
      </c>
      <c r="AA69" s="26" t="str">
        <f t="shared" si="9"/>
        <v>pentagon</v>
      </c>
      <c r="AB69" s="26" t="str">
        <f t="shared" si="9"/>
        <v>Heart</v>
      </c>
      <c r="AC69" s="26" t="str">
        <f t="shared" si="9"/>
        <v>Bananas</v>
      </c>
      <c r="AD69" s="26" t="str">
        <f t="shared" si="9"/>
        <v>pentagon</v>
      </c>
      <c r="AE69" s="26" t="str">
        <f t="shared" si="9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61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8"/>
        <v>5</v>
      </c>
      <c r="T70" s="12">
        <f t="shared" si="7"/>
        <v>5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9"/>
        <v>pentagon</v>
      </c>
      <c r="AA70" s="26" t="str">
        <f t="shared" si="9"/>
        <v>pentagon</v>
      </c>
      <c r="AB70" s="26" t="str">
        <f t="shared" si="9"/>
        <v>Heart</v>
      </c>
      <c r="AC70" s="26" t="str">
        <f t="shared" si="9"/>
        <v>Rectangle</v>
      </c>
      <c r="AD70" s="26" t="str">
        <f t="shared" si="9"/>
        <v>Grapes</v>
      </c>
      <c r="AE70" s="26" t="str">
        <f t="shared" si="9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60</v>
      </c>
      <c r="O71" s="50" t="s">
        <v>24</v>
      </c>
      <c r="P71" s="50" t="s">
        <v>34</v>
      </c>
      <c r="Q71" s="50" t="s">
        <v>34</v>
      </c>
      <c r="S71" s="12">
        <f t="shared" si="8"/>
        <v>5</v>
      </c>
      <c r="T71" s="12">
        <f t="shared" si="7"/>
        <v>11</v>
      </c>
      <c r="U71" s="12">
        <f t="shared" si="7"/>
        <v>4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9"/>
        <v>pentagon</v>
      </c>
      <c r="AA71" s="26" t="str">
        <f t="shared" si="9"/>
        <v>Bananas</v>
      </c>
      <c r="AB71" s="26" t="str">
        <f t="shared" si="9"/>
        <v>Square</v>
      </c>
      <c r="AC71" s="26" t="str">
        <f t="shared" si="9"/>
        <v>Rectangle</v>
      </c>
      <c r="AD71" s="26" t="str">
        <f t="shared" si="9"/>
        <v>Grapes</v>
      </c>
      <c r="AE71" s="26" t="str">
        <f t="shared" si="9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59</v>
      </c>
      <c r="M72" s="50" t="s">
        <v>35</v>
      </c>
      <c r="N72" s="50" t="s">
        <v>60</v>
      </c>
      <c r="O72" s="50" t="s">
        <v>35</v>
      </c>
      <c r="P72" s="50" t="s">
        <v>61</v>
      </c>
      <c r="Q72" s="50" t="s">
        <v>34</v>
      </c>
      <c r="S72" s="12">
        <f t="shared" si="8"/>
        <v>3</v>
      </c>
      <c r="T72" s="12">
        <f t="shared" si="7"/>
        <v>11</v>
      </c>
      <c r="U72" s="12">
        <f t="shared" si="7"/>
        <v>4</v>
      </c>
      <c r="V72" s="12">
        <f t="shared" si="7"/>
        <v>11</v>
      </c>
      <c r="W72" s="12">
        <f t="shared" si="7"/>
        <v>5</v>
      </c>
      <c r="X72" s="12">
        <f t="shared" si="7"/>
        <v>10</v>
      </c>
      <c r="Z72" s="26" t="str">
        <f t="shared" si="9"/>
        <v>Heart</v>
      </c>
      <c r="AA72" s="26" t="str">
        <f t="shared" si="9"/>
        <v>Bananas</v>
      </c>
      <c r="AB72" s="26" t="str">
        <f t="shared" si="9"/>
        <v>Square</v>
      </c>
      <c r="AC72" s="26" t="str">
        <f t="shared" si="9"/>
        <v>Bananas</v>
      </c>
      <c r="AD72" s="26" t="str">
        <f t="shared" si="9"/>
        <v>pentagon</v>
      </c>
      <c r="AE72" s="26" t="str">
        <f t="shared" si="9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59</v>
      </c>
      <c r="M73" s="50" t="s">
        <v>24</v>
      </c>
      <c r="N73" s="50" t="s">
        <v>24</v>
      </c>
      <c r="O73" s="50" t="s">
        <v>35</v>
      </c>
      <c r="P73" s="50" t="s">
        <v>61</v>
      </c>
      <c r="Q73" s="50" t="s">
        <v>60</v>
      </c>
      <c r="S73" s="12">
        <f t="shared" si="8"/>
        <v>3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5</v>
      </c>
      <c r="X73" s="12">
        <f t="shared" si="7"/>
        <v>4</v>
      </c>
      <c r="Z73" s="26" t="str">
        <f t="shared" si="9"/>
        <v>Heart</v>
      </c>
      <c r="AA73" s="26" t="str">
        <f t="shared" si="9"/>
        <v>Rectangle</v>
      </c>
      <c r="AB73" s="26" t="str">
        <f t="shared" si="9"/>
        <v>Rectangle</v>
      </c>
      <c r="AC73" s="26" t="str">
        <f t="shared" si="9"/>
        <v>Bananas</v>
      </c>
      <c r="AD73" s="26" t="str">
        <f t="shared" si="9"/>
        <v>pentagon</v>
      </c>
      <c r="AE73" s="26" t="str">
        <f t="shared" si="9"/>
        <v>Square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60</v>
      </c>
      <c r="S74" s="12">
        <f t="shared" si="8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4</v>
      </c>
      <c r="Z74" s="26" t="str">
        <f t="shared" si="9"/>
        <v>Grapes</v>
      </c>
      <c r="AA74" s="26" t="str">
        <f t="shared" si="9"/>
        <v>Rectangle</v>
      </c>
      <c r="AB74" s="26" t="str">
        <f t="shared" si="9"/>
        <v>Rectangle</v>
      </c>
      <c r="AC74" s="26" t="str">
        <f t="shared" si="9"/>
        <v>Heart</v>
      </c>
      <c r="AD74" s="26" t="str">
        <f t="shared" si="9"/>
        <v>Peaches</v>
      </c>
      <c r="AE74" s="26" t="str">
        <f t="shared" si="9"/>
        <v>Square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61</v>
      </c>
      <c r="S75" s="12">
        <f t="shared" si="8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5</v>
      </c>
      <c r="Z75" s="26" t="str">
        <f t="shared" si="9"/>
        <v>Grapes</v>
      </c>
      <c r="AA75" s="26" t="str">
        <f t="shared" si="9"/>
        <v>pentagon</v>
      </c>
      <c r="AB75" s="26" t="str">
        <f t="shared" si="9"/>
        <v>Watermelon</v>
      </c>
      <c r="AC75" s="26" t="str">
        <f t="shared" si="9"/>
        <v>Heart</v>
      </c>
      <c r="AD75" s="26" t="str">
        <f t="shared" si="9"/>
        <v>Peaches</v>
      </c>
      <c r="AE75" s="26" t="str">
        <f t="shared" si="9"/>
        <v>pentagon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61</v>
      </c>
      <c r="S76" s="12">
        <f t="shared" si="8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5</v>
      </c>
      <c r="Z76" s="26" t="str">
        <f t="shared" si="9"/>
        <v>Rectangle</v>
      </c>
      <c r="AA76" s="26" t="str">
        <f t="shared" si="9"/>
        <v>pentagon</v>
      </c>
      <c r="AB76" s="26" t="str">
        <f t="shared" si="9"/>
        <v>Watermelon</v>
      </c>
      <c r="AC76" s="26" t="str">
        <f t="shared" si="9"/>
        <v>Bananas</v>
      </c>
      <c r="AD76" s="26" t="str">
        <f t="shared" si="9"/>
        <v>Grapes</v>
      </c>
      <c r="AE76" s="26" t="str">
        <f t="shared" si="9"/>
        <v>pentagon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8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9"/>
        <v>Rectangle</v>
      </c>
      <c r="AA77" s="26" t="str">
        <f t="shared" si="9"/>
        <v>Bananas</v>
      </c>
      <c r="AB77" s="26" t="str">
        <f t="shared" si="9"/>
        <v>pentagon</v>
      </c>
      <c r="AC77" s="26" t="str">
        <f t="shared" si="9"/>
        <v>Bananas</v>
      </c>
      <c r="AD77" s="26" t="str">
        <f t="shared" si="9"/>
        <v>Grapes</v>
      </c>
      <c r="AE77" s="26" t="str">
        <f t="shared" si="9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8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9"/>
        <v>Bananas</v>
      </c>
      <c r="AA78" s="26" t="str">
        <f t="shared" si="9"/>
        <v>Bananas</v>
      </c>
      <c r="AB78" s="26" t="str">
        <f t="shared" si="9"/>
        <v>pentagon</v>
      </c>
      <c r="AC78" s="26" t="str">
        <f t="shared" si="9"/>
        <v>pentagon</v>
      </c>
      <c r="AD78" s="26" t="str">
        <f t="shared" si="9"/>
        <v>Watermelon</v>
      </c>
      <c r="AE78" s="26" t="str">
        <f t="shared" si="9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61</v>
      </c>
      <c r="S79" s="12">
        <f t="shared" si="8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5</v>
      </c>
      <c r="Z79" s="26" t="str">
        <f t="shared" si="9"/>
        <v>Bananas</v>
      </c>
      <c r="AA79" s="26" t="str">
        <f t="shared" si="9"/>
        <v>Apples</v>
      </c>
      <c r="AB79" s="26" t="str">
        <f t="shared" si="9"/>
        <v>Square</v>
      </c>
      <c r="AC79" s="26" t="str">
        <f t="shared" si="9"/>
        <v>pentagon</v>
      </c>
      <c r="AD79" s="26" t="str">
        <f t="shared" si="9"/>
        <v>Watermelon</v>
      </c>
      <c r="AE79" s="26" t="str">
        <f t="shared" si="9"/>
        <v>pentagon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60</v>
      </c>
      <c r="Q80" s="50" t="s">
        <v>61</v>
      </c>
      <c r="S80" s="12">
        <f t="shared" si="8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4</v>
      </c>
      <c r="X80" s="12">
        <f t="shared" si="7"/>
        <v>5</v>
      </c>
      <c r="Z80" s="26" t="str">
        <f t="shared" si="9"/>
        <v>Square</v>
      </c>
      <c r="AA80" s="26" t="str">
        <f t="shared" si="9"/>
        <v>Apples</v>
      </c>
      <c r="AB80" s="26" t="str">
        <f t="shared" si="9"/>
        <v>Square</v>
      </c>
      <c r="AC80" s="26" t="str">
        <f t="shared" si="9"/>
        <v>Rectangle</v>
      </c>
      <c r="AD80" s="26" t="str">
        <f t="shared" si="9"/>
        <v>Square</v>
      </c>
      <c r="AE80" s="26" t="str">
        <f t="shared" si="9"/>
        <v>pentagon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60</v>
      </c>
      <c r="Q81" s="50" t="s">
        <v>26</v>
      </c>
      <c r="S81" s="12">
        <f t="shared" si="8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4</v>
      </c>
      <c r="X81" s="12">
        <f t="shared" si="7"/>
        <v>3</v>
      </c>
      <c r="Z81" s="26" t="str">
        <f t="shared" si="9"/>
        <v>Square</v>
      </c>
      <c r="AA81" s="26" t="str">
        <f t="shared" si="9"/>
        <v>Bananas</v>
      </c>
      <c r="AB81" s="26" t="str">
        <f t="shared" si="9"/>
        <v>Peaches</v>
      </c>
      <c r="AC81" s="26" t="str">
        <f t="shared" si="9"/>
        <v>Rectangle</v>
      </c>
      <c r="AD81" s="26" t="str">
        <f t="shared" si="9"/>
        <v>Square</v>
      </c>
      <c r="AE81" s="26" t="str">
        <f t="shared" si="9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8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9"/>
        <v>Peaches</v>
      </c>
      <c r="AA82" s="26" t="str">
        <f t="shared" si="9"/>
        <v>Bananas</v>
      </c>
      <c r="AB82" s="26" t="str">
        <f t="shared" si="9"/>
        <v>Peaches</v>
      </c>
      <c r="AC82" s="26" t="str">
        <f t="shared" si="9"/>
        <v>Watermelon</v>
      </c>
      <c r="AD82" s="26" t="str">
        <f t="shared" si="9"/>
        <v>pentagon</v>
      </c>
      <c r="AE82" s="26" t="str">
        <f t="shared" si="9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62</v>
      </c>
      <c r="N83" s="50" t="s">
        <v>34</v>
      </c>
      <c r="O83" s="50" t="s">
        <v>33</v>
      </c>
      <c r="P83" s="50" t="s">
        <v>23</v>
      </c>
      <c r="Q83" s="50" t="s">
        <v>62</v>
      </c>
      <c r="S83" s="12">
        <f t="shared" si="8"/>
        <v>8</v>
      </c>
      <c r="T83" s="12">
        <f t="shared" si="7"/>
        <v>6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6</v>
      </c>
      <c r="Z83" s="26" t="str">
        <f t="shared" si="9"/>
        <v>Peaches</v>
      </c>
      <c r="AA83" s="26" t="str">
        <f t="shared" si="9"/>
        <v>Rectangle</v>
      </c>
      <c r="AB83" s="26" t="str">
        <f t="shared" si="9"/>
        <v>Grapes</v>
      </c>
      <c r="AC83" s="26" t="str">
        <f t="shared" si="9"/>
        <v>Watermelon</v>
      </c>
      <c r="AD83" s="26" t="str">
        <f t="shared" si="9"/>
        <v>pentagon</v>
      </c>
      <c r="AE83" s="26" t="str">
        <f t="shared" si="9"/>
        <v>Rectangle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62</v>
      </c>
      <c r="N84" s="50" t="s">
        <v>34</v>
      </c>
      <c r="O84" s="50" t="s">
        <v>59</v>
      </c>
      <c r="P84" s="50" t="s">
        <v>34</v>
      </c>
      <c r="Q84" s="50" t="s">
        <v>62</v>
      </c>
      <c r="S84" s="12">
        <f t="shared" si="8"/>
        <v>11</v>
      </c>
      <c r="T84" s="12">
        <f t="shared" si="7"/>
        <v>6</v>
      </c>
      <c r="U84" s="12">
        <f t="shared" si="7"/>
        <v>10</v>
      </c>
      <c r="V84" s="12">
        <f t="shared" si="7"/>
        <v>3</v>
      </c>
      <c r="W84" s="12">
        <f t="shared" si="7"/>
        <v>10</v>
      </c>
      <c r="X84" s="12">
        <f t="shared" si="7"/>
        <v>6</v>
      </c>
      <c r="Z84" s="26" t="str">
        <f t="shared" si="9"/>
        <v>Bananas</v>
      </c>
      <c r="AA84" s="26" t="str">
        <f t="shared" si="9"/>
        <v>Rectangle</v>
      </c>
      <c r="AB84" s="26" t="str">
        <f t="shared" si="9"/>
        <v>Grapes</v>
      </c>
      <c r="AC84" s="26" t="str">
        <f t="shared" si="9"/>
        <v>Heart</v>
      </c>
      <c r="AD84" s="26" t="str">
        <f t="shared" si="9"/>
        <v>Grapes</v>
      </c>
      <c r="AE84" s="26" t="str">
        <f t="shared" si="9"/>
        <v>Rectangle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59</v>
      </c>
      <c r="P85" s="50" t="s">
        <v>34</v>
      </c>
      <c r="Q85" s="50" t="s">
        <v>30</v>
      </c>
      <c r="S85" s="12">
        <f t="shared" si="8"/>
        <v>11</v>
      </c>
      <c r="T85" s="12">
        <f t="shared" si="7"/>
        <v>11</v>
      </c>
      <c r="U85" s="12">
        <f t="shared" si="7"/>
        <v>5</v>
      </c>
      <c r="V85" s="12">
        <f t="shared" si="7"/>
        <v>3</v>
      </c>
      <c r="W85" s="12">
        <f t="shared" si="7"/>
        <v>10</v>
      </c>
      <c r="X85" s="12">
        <f t="shared" si="7"/>
        <v>7</v>
      </c>
      <c r="Z85" s="26" t="str">
        <f t="shared" si="9"/>
        <v>Bananas</v>
      </c>
      <c r="AA85" s="26" t="str">
        <f t="shared" si="9"/>
        <v>Bananas</v>
      </c>
      <c r="AB85" s="26" t="str">
        <f t="shared" si="9"/>
        <v>pentagon</v>
      </c>
      <c r="AC85" s="26" t="str">
        <f t="shared" si="9"/>
        <v>Heart</v>
      </c>
      <c r="AD85" s="26" t="str">
        <f t="shared" si="9"/>
        <v>Grapes</v>
      </c>
      <c r="AE85" s="26" t="str">
        <f t="shared" si="9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60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8"/>
        <v>4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9"/>
        <v>Square</v>
      </c>
      <c r="AA86" s="26" t="str">
        <f t="shared" si="9"/>
        <v>Bananas</v>
      </c>
      <c r="AB86" s="26" t="str">
        <f t="shared" si="9"/>
        <v>pentagon</v>
      </c>
      <c r="AC86" s="26" t="str">
        <f t="shared" si="9"/>
        <v>Grapes</v>
      </c>
      <c r="AD86" s="26" t="str">
        <f t="shared" si="9"/>
        <v>Scatter</v>
      </c>
      <c r="AE86" s="26" t="str">
        <f t="shared" si="9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60</v>
      </c>
      <c r="M87" s="50" t="s">
        <v>60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8"/>
        <v>4</v>
      </c>
      <c r="T87" s="12">
        <f t="shared" si="7"/>
        <v>4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9"/>
        <v>Square</v>
      </c>
      <c r="AA87" s="26" t="str">
        <f t="shared" si="9"/>
        <v>Square</v>
      </c>
      <c r="AB87" s="26" t="str">
        <f t="shared" si="9"/>
        <v>Bananas</v>
      </c>
      <c r="AC87" s="26" t="str">
        <f t="shared" si="9"/>
        <v>Grapes</v>
      </c>
      <c r="AD87" s="26" t="str">
        <f t="shared" si="9"/>
        <v>Bananas</v>
      </c>
      <c r="AE87" s="26" t="str">
        <f t="shared" si="9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60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8"/>
        <v>7</v>
      </c>
      <c r="T88" s="12">
        <f t="shared" si="7"/>
        <v>4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9"/>
        <v>Apples</v>
      </c>
      <c r="AA88" s="26" t="str">
        <f t="shared" si="9"/>
        <v>Square</v>
      </c>
      <c r="AB88" s="26" t="str">
        <f t="shared" si="9"/>
        <v>Bananas</v>
      </c>
      <c r="AC88" s="26" t="str">
        <f t="shared" si="9"/>
        <v>Watermelon</v>
      </c>
      <c r="AD88" s="26" t="str">
        <f t="shared" si="9"/>
        <v>Bananas</v>
      </c>
      <c r="AE88" s="26" t="str">
        <f t="shared" si="9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60</v>
      </c>
      <c r="S89" s="12">
        <f t="shared" si="8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4</v>
      </c>
      <c r="Z89" s="26" t="str">
        <f t="shared" si="9"/>
        <v>Apples</v>
      </c>
      <c r="AA89" s="26" t="str">
        <f t="shared" si="9"/>
        <v>Apples</v>
      </c>
      <c r="AB89" s="26" t="str">
        <f t="shared" si="9"/>
        <v>Watermelon</v>
      </c>
      <c r="AC89" s="26" t="str">
        <f t="shared" si="9"/>
        <v>Watermelon</v>
      </c>
      <c r="AD89" s="26" t="str">
        <f t="shared" si="9"/>
        <v>Grapes</v>
      </c>
      <c r="AE89" s="26" t="str">
        <f t="shared" si="9"/>
        <v>Square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60</v>
      </c>
      <c r="S90" s="12">
        <f t="shared" si="8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4</v>
      </c>
      <c r="Z90" s="26" t="str">
        <f t="shared" si="9"/>
        <v>Watermelon</v>
      </c>
      <c r="AA90" s="26" t="str">
        <f t="shared" si="9"/>
        <v>Apples</v>
      </c>
      <c r="AB90" s="26" t="str">
        <f t="shared" si="9"/>
        <v>Watermelon</v>
      </c>
      <c r="AC90" s="26" t="str">
        <f t="shared" si="9"/>
        <v>Bananas</v>
      </c>
      <c r="AD90" s="26" t="str">
        <f t="shared" si="9"/>
        <v>Grapes</v>
      </c>
      <c r="AE90" s="26" t="str">
        <f t="shared" si="9"/>
        <v>Square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8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9"/>
        <v>Watermelon</v>
      </c>
      <c r="AA91" s="26" t="str">
        <f t="shared" si="9"/>
        <v>Grapes</v>
      </c>
      <c r="AB91" s="26" t="str">
        <f t="shared" si="9"/>
        <v>Bananas</v>
      </c>
      <c r="AC91" s="26" t="str">
        <f t="shared" si="9"/>
        <v>Bananas</v>
      </c>
      <c r="AD91" s="26" t="str">
        <f t="shared" si="9"/>
        <v>Scatter</v>
      </c>
      <c r="AE91" s="26" t="str">
        <f t="shared" si="9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8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9"/>
        <v>Grapes</v>
      </c>
      <c r="AA92" s="26" t="str">
        <f t="shared" si="9"/>
        <v>Grapes</v>
      </c>
      <c r="AB92" s="26" t="str">
        <f t="shared" si="9"/>
        <v>Bananas</v>
      </c>
      <c r="AC92" s="26" t="str">
        <f t="shared" si="9"/>
        <v>Grapes</v>
      </c>
      <c r="AD92" s="26" t="str">
        <f t="shared" si="9"/>
        <v>Apples</v>
      </c>
      <c r="AE92" s="26" t="str">
        <f t="shared" si="9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60</v>
      </c>
      <c r="O93" s="50" t="s">
        <v>34</v>
      </c>
      <c r="P93" s="50" t="s">
        <v>30</v>
      </c>
      <c r="Q93" s="50" t="s">
        <v>60</v>
      </c>
      <c r="S93" s="12">
        <f t="shared" si="8"/>
        <v>10</v>
      </c>
      <c r="T93" s="12">
        <f t="shared" si="7"/>
        <v>6</v>
      </c>
      <c r="U93" s="12">
        <f t="shared" si="7"/>
        <v>4</v>
      </c>
      <c r="V93" s="12">
        <f t="shared" si="7"/>
        <v>10</v>
      </c>
      <c r="W93" s="12">
        <f t="shared" si="7"/>
        <v>7</v>
      </c>
      <c r="X93" s="12">
        <f t="shared" si="7"/>
        <v>4</v>
      </c>
      <c r="Z93" s="26" t="str">
        <f t="shared" si="9"/>
        <v>Grapes</v>
      </c>
      <c r="AA93" s="26" t="str">
        <f t="shared" si="9"/>
        <v>Rectangle</v>
      </c>
      <c r="AB93" s="26" t="str">
        <f t="shared" si="9"/>
        <v>Square</v>
      </c>
      <c r="AC93" s="26" t="str">
        <f t="shared" si="9"/>
        <v>Grapes</v>
      </c>
      <c r="AD93" s="26" t="str">
        <f t="shared" si="9"/>
        <v>Apples</v>
      </c>
      <c r="AE93" s="26" t="str">
        <f t="shared" si="9"/>
        <v>Square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60</v>
      </c>
      <c r="O94" s="50" t="s">
        <v>24</v>
      </c>
      <c r="P94" s="50" t="s">
        <v>24</v>
      </c>
      <c r="Q94" s="50" t="s">
        <v>60</v>
      </c>
      <c r="S94" s="12">
        <f t="shared" si="8"/>
        <v>11</v>
      </c>
      <c r="T94" s="12">
        <f t="shared" si="7"/>
        <v>6</v>
      </c>
      <c r="U94" s="12">
        <f t="shared" si="7"/>
        <v>4</v>
      </c>
      <c r="V94" s="12">
        <f t="shared" si="7"/>
        <v>6</v>
      </c>
      <c r="W94" s="12">
        <f t="shared" si="7"/>
        <v>6</v>
      </c>
      <c r="X94" s="12">
        <f t="shared" si="7"/>
        <v>4</v>
      </c>
      <c r="Z94" s="26" t="str">
        <f t="shared" si="9"/>
        <v>Bananas</v>
      </c>
      <c r="AA94" s="26" t="str">
        <f t="shared" si="9"/>
        <v>Rectangle</v>
      </c>
      <c r="AB94" s="26" t="str">
        <f t="shared" si="9"/>
        <v>Square</v>
      </c>
      <c r="AC94" s="26" t="str">
        <f t="shared" si="9"/>
        <v>Rectangle</v>
      </c>
      <c r="AD94" s="26" t="str">
        <f t="shared" si="9"/>
        <v>Rectangle</v>
      </c>
      <c r="AE94" s="26" t="str">
        <f t="shared" si="9"/>
        <v>Square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61</v>
      </c>
      <c r="S95" s="12">
        <f t="shared" si="8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5</v>
      </c>
      <c r="Z95" s="26" t="str">
        <f t="shared" si="9"/>
        <v>Bananas</v>
      </c>
      <c r="AA95" s="26" t="str">
        <f t="shared" si="9"/>
        <v>pentagon</v>
      </c>
      <c r="AB95" s="26" t="str">
        <f t="shared" si="9"/>
        <v>Grapes</v>
      </c>
      <c r="AC95" s="26" t="str">
        <f t="shared" si="9"/>
        <v>Rectangle</v>
      </c>
      <c r="AD95" s="26" t="str">
        <f t="shared" si="9"/>
        <v>Rectangle</v>
      </c>
      <c r="AE95" s="26" t="str">
        <f t="shared" si="9"/>
        <v>pentagon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61</v>
      </c>
      <c r="S96" s="12">
        <f t="shared" si="8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5</v>
      </c>
      <c r="Z96" s="26" t="str">
        <f t="shared" si="9"/>
        <v>Scatter</v>
      </c>
      <c r="AA96" s="26" t="str">
        <f t="shared" si="9"/>
        <v>pentagon</v>
      </c>
      <c r="AB96" s="26" t="str">
        <f t="shared" si="9"/>
        <v>Grapes</v>
      </c>
      <c r="AC96" s="26" t="str">
        <f t="shared" si="9"/>
        <v>Grapes</v>
      </c>
      <c r="AD96" s="26" t="str">
        <f t="shared" si="9"/>
        <v>pentagon</v>
      </c>
      <c r="AE96" s="26" t="str">
        <f t="shared" si="9"/>
        <v>pentagon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8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9"/>
        <v>Grapes</v>
      </c>
      <c r="AA97" s="26" t="str">
        <f t="shared" si="9"/>
        <v>Rectangle</v>
      </c>
      <c r="AB97" s="26" t="str">
        <f t="shared" si="9"/>
        <v>Bananas</v>
      </c>
      <c r="AC97" s="26" t="str">
        <f t="shared" si="9"/>
        <v>Grapes</v>
      </c>
      <c r="AD97" s="26" t="str">
        <f t="shared" si="9"/>
        <v>pentagon</v>
      </c>
      <c r="AE97" s="26" t="str">
        <f t="shared" si="9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8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9"/>
        <v>Grapes</v>
      </c>
      <c r="AA98" s="26" t="str">
        <f t="shared" si="9"/>
        <v>Rectangle</v>
      </c>
      <c r="AB98" s="26" t="str">
        <f t="shared" si="9"/>
        <v>Bananas</v>
      </c>
      <c r="AC98" s="26" t="str">
        <f t="shared" si="9"/>
        <v>Bananas</v>
      </c>
      <c r="AD98" s="26" t="str">
        <f t="shared" si="9"/>
        <v>Grapes</v>
      </c>
      <c r="AE98" s="26" t="str">
        <f t="shared" si="9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8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9"/>
        <v>Bananas</v>
      </c>
      <c r="AA99" s="26" t="str">
        <f t="shared" si="9"/>
        <v>Watermelon</v>
      </c>
      <c r="AB99" s="26" t="str">
        <f t="shared" si="9"/>
        <v>Rectangle</v>
      </c>
      <c r="AC99" s="26" t="str">
        <f t="shared" si="9"/>
        <v>Bananas</v>
      </c>
      <c r="AD99" s="26" t="str">
        <f t="shared" si="9"/>
        <v>Grapes</v>
      </c>
      <c r="AE99" s="26" t="str">
        <f t="shared" si="9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8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07" si="10">VLOOKUP(L100,$A$4:$I$15,2,FALSE)</f>
        <v>Bananas</v>
      </c>
      <c r="AA100" s="26" t="str">
        <f t="shared" si="10"/>
        <v>Watermelon</v>
      </c>
      <c r="AB100" s="26" t="str">
        <f t="shared" si="10"/>
        <v>Rectangle</v>
      </c>
      <c r="AC100" s="26" t="str">
        <f t="shared" si="10"/>
        <v>Heart</v>
      </c>
      <c r="AD100" s="26" t="str">
        <f t="shared" si="10"/>
        <v>Apples</v>
      </c>
      <c r="AE100" s="26" t="str">
        <f t="shared" si="10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8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10"/>
        <v>Watermelon</v>
      </c>
      <c r="AA101" s="26" t="str">
        <f t="shared" si="10"/>
        <v>Apples</v>
      </c>
      <c r="AB101" s="26" t="str">
        <f t="shared" si="10"/>
        <v>Heart</v>
      </c>
      <c r="AC101" s="26" t="str">
        <f t="shared" si="10"/>
        <v>Heart</v>
      </c>
      <c r="AD101" s="26" t="str">
        <f t="shared" si="10"/>
        <v>Apples</v>
      </c>
      <c r="AE101" s="26" t="str">
        <f t="shared" si="10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60</v>
      </c>
      <c r="P102" s="50" t="s">
        <v>23</v>
      </c>
      <c r="Q102" s="50" t="s">
        <v>35</v>
      </c>
      <c r="S102" s="12">
        <f t="shared" si="8"/>
        <v>9</v>
      </c>
      <c r="T102" s="12">
        <f t="shared" si="7"/>
        <v>7</v>
      </c>
      <c r="U102" s="12">
        <f t="shared" si="7"/>
        <v>3</v>
      </c>
      <c r="V102" s="12">
        <f t="shared" si="7"/>
        <v>4</v>
      </c>
      <c r="W102" s="12">
        <f t="shared" si="7"/>
        <v>5</v>
      </c>
      <c r="X102" s="12">
        <f t="shared" si="7"/>
        <v>11</v>
      </c>
      <c r="Z102" s="26" t="str">
        <f t="shared" si="10"/>
        <v>Watermelon</v>
      </c>
      <c r="AA102" s="26" t="str">
        <f t="shared" si="10"/>
        <v>Apples</v>
      </c>
      <c r="AB102" s="26" t="str">
        <f t="shared" si="10"/>
        <v>Heart</v>
      </c>
      <c r="AC102" s="26" t="str">
        <f t="shared" si="10"/>
        <v>Square</v>
      </c>
      <c r="AD102" s="26" t="str">
        <f t="shared" si="10"/>
        <v>pentagon</v>
      </c>
      <c r="AE102" s="26" t="str">
        <f t="shared" si="10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60</v>
      </c>
      <c r="O103" s="50" t="s">
        <v>60</v>
      </c>
      <c r="P103" s="50" t="s">
        <v>23</v>
      </c>
      <c r="Q103" s="50" t="s">
        <v>33</v>
      </c>
      <c r="S103" s="12">
        <f t="shared" si="8"/>
        <v>4</v>
      </c>
      <c r="T103" s="12">
        <f t="shared" si="7"/>
        <v>5</v>
      </c>
      <c r="U103" s="12">
        <f t="shared" si="7"/>
        <v>4</v>
      </c>
      <c r="V103" s="12">
        <f t="shared" si="7"/>
        <v>4</v>
      </c>
      <c r="W103" s="12">
        <f t="shared" si="7"/>
        <v>5</v>
      </c>
      <c r="X103" s="12">
        <f t="shared" si="7"/>
        <v>9</v>
      </c>
      <c r="Z103" s="26" t="str">
        <f t="shared" si="10"/>
        <v>Square</v>
      </c>
      <c r="AA103" s="26" t="str">
        <f t="shared" si="10"/>
        <v>pentagon</v>
      </c>
      <c r="AB103" s="26" t="str">
        <f t="shared" si="10"/>
        <v>Square</v>
      </c>
      <c r="AC103" s="26" t="str">
        <f t="shared" si="10"/>
        <v>Square</v>
      </c>
      <c r="AD103" s="26" t="str">
        <f t="shared" si="10"/>
        <v>pentagon</v>
      </c>
      <c r="AE103" s="26" t="str">
        <f t="shared" si="10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60</v>
      </c>
      <c r="O104" s="50" t="s">
        <v>23</v>
      </c>
      <c r="P104" s="50" t="s">
        <v>30</v>
      </c>
      <c r="Q104" s="50" t="s">
        <v>33</v>
      </c>
      <c r="S104" s="12">
        <f t="shared" si="8"/>
        <v>4</v>
      </c>
      <c r="T104" s="12">
        <f t="shared" si="7"/>
        <v>5</v>
      </c>
      <c r="U104" s="12">
        <f t="shared" si="7"/>
        <v>4</v>
      </c>
      <c r="V104" s="12">
        <f t="shared" si="7"/>
        <v>5</v>
      </c>
      <c r="W104" s="12">
        <f t="shared" si="7"/>
        <v>7</v>
      </c>
      <c r="X104" s="12">
        <f t="shared" si="7"/>
        <v>9</v>
      </c>
      <c r="Z104" s="26" t="str">
        <f t="shared" si="10"/>
        <v>Square</v>
      </c>
      <c r="AA104" s="26" t="str">
        <f t="shared" si="10"/>
        <v>pentagon</v>
      </c>
      <c r="AB104" s="26" t="str">
        <f t="shared" si="10"/>
        <v>Square</v>
      </c>
      <c r="AC104" s="26" t="str">
        <f t="shared" si="10"/>
        <v>pentagon</v>
      </c>
      <c r="AD104" s="26" t="str">
        <f t="shared" si="10"/>
        <v>Apples</v>
      </c>
      <c r="AE104" s="26" t="str">
        <f t="shared" si="10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60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8"/>
        <v>8</v>
      </c>
      <c r="T105" s="12">
        <f t="shared" si="7"/>
        <v>4</v>
      </c>
      <c r="U105" s="12">
        <f t="shared" si="7"/>
        <v>10</v>
      </c>
      <c r="V105" s="12">
        <f t="shared" si="7"/>
        <v>5</v>
      </c>
      <c r="W105" s="12">
        <f t="shared" si="7"/>
        <v>7</v>
      </c>
      <c r="X105" s="12">
        <f t="shared" si="7"/>
        <v>11</v>
      </c>
      <c r="Z105" s="26" t="str">
        <f t="shared" si="10"/>
        <v>Peaches</v>
      </c>
      <c r="AA105" s="26" t="str">
        <f t="shared" si="10"/>
        <v>Square</v>
      </c>
      <c r="AB105" s="26" t="str">
        <f t="shared" si="10"/>
        <v>Grapes</v>
      </c>
      <c r="AC105" s="26" t="str">
        <f t="shared" si="10"/>
        <v>pentagon</v>
      </c>
      <c r="AD105" s="26" t="str">
        <f t="shared" si="10"/>
        <v>Apples</v>
      </c>
      <c r="AE105" s="26" t="str">
        <f t="shared" si="10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60</v>
      </c>
      <c r="N106" s="50" t="s">
        <v>34</v>
      </c>
      <c r="O106" s="50" t="s">
        <v>35</v>
      </c>
      <c r="P106" s="50" t="s">
        <v>60</v>
      </c>
      <c r="Q106" s="50" t="s">
        <v>35</v>
      </c>
      <c r="S106" s="12">
        <f t="shared" si="8"/>
        <v>8</v>
      </c>
      <c r="T106" s="12">
        <f t="shared" si="7"/>
        <v>4</v>
      </c>
      <c r="U106" s="12">
        <f t="shared" si="7"/>
        <v>10</v>
      </c>
      <c r="V106" s="12">
        <f t="shared" si="7"/>
        <v>11</v>
      </c>
      <c r="W106" s="12">
        <f t="shared" si="7"/>
        <v>4</v>
      </c>
      <c r="X106" s="12">
        <f t="shared" si="7"/>
        <v>11</v>
      </c>
      <c r="Z106" s="26" t="str">
        <f t="shared" si="10"/>
        <v>Peaches</v>
      </c>
      <c r="AA106" s="26" t="str">
        <f t="shared" si="10"/>
        <v>Square</v>
      </c>
      <c r="AB106" s="26" t="str">
        <f t="shared" si="10"/>
        <v>Grapes</v>
      </c>
      <c r="AC106" s="26" t="str">
        <f t="shared" si="10"/>
        <v>Bananas</v>
      </c>
      <c r="AD106" s="26" t="str">
        <f t="shared" si="10"/>
        <v>Square</v>
      </c>
      <c r="AE106" s="26" t="str">
        <f t="shared" si="10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62</v>
      </c>
      <c r="M107" s="50" t="s">
        <v>30</v>
      </c>
      <c r="N107" s="50" t="s">
        <v>26</v>
      </c>
      <c r="O107" s="50" t="s">
        <v>35</v>
      </c>
      <c r="P107" s="50" t="s">
        <v>60</v>
      </c>
      <c r="Q107" s="50" t="s">
        <v>26</v>
      </c>
      <c r="S107" s="12">
        <f t="shared" si="8"/>
        <v>6</v>
      </c>
      <c r="T107" s="12">
        <f t="shared" si="7"/>
        <v>7</v>
      </c>
      <c r="U107" s="12">
        <f t="shared" si="7"/>
        <v>3</v>
      </c>
      <c r="V107" s="12">
        <f t="shared" si="7"/>
        <v>11</v>
      </c>
      <c r="W107" s="12">
        <f t="shared" si="7"/>
        <v>4</v>
      </c>
      <c r="X107" s="12">
        <f t="shared" si="7"/>
        <v>3</v>
      </c>
      <c r="Z107" s="26" t="str">
        <f t="shared" si="10"/>
        <v>Rectangle</v>
      </c>
      <c r="AA107" s="26" t="str">
        <f t="shared" si="10"/>
        <v>Apples</v>
      </c>
      <c r="AB107" s="26" t="str">
        <f t="shared" si="10"/>
        <v>Heart</v>
      </c>
      <c r="AC107" s="26" t="str">
        <f t="shared" si="10"/>
        <v>Bananas</v>
      </c>
      <c r="AD107" s="26" t="str">
        <f t="shared" si="10"/>
        <v>Square</v>
      </c>
      <c r="AE107" s="26" t="str">
        <f t="shared" si="10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62</v>
      </c>
      <c r="M108" s="50" t="s">
        <v>30</v>
      </c>
      <c r="N108" s="50" t="s">
        <v>26</v>
      </c>
      <c r="O108" s="50" t="s">
        <v>34</v>
      </c>
      <c r="P108" s="50" t="s">
        <v>61</v>
      </c>
      <c r="Q108" s="50" t="s">
        <v>26</v>
      </c>
      <c r="S108" s="12">
        <f t="shared" ref="S108:S171" si="11">VLOOKUP(L108,$A$4:$I$15,9,FALSE)</f>
        <v>6</v>
      </c>
      <c r="T108" s="12">
        <f t="shared" ref="T108:T171" si="12">VLOOKUP(M108,$A$4:$I$15,9,FALSE)</f>
        <v>7</v>
      </c>
      <c r="U108" s="12">
        <f t="shared" ref="U108:U171" si="13">VLOOKUP(N108,$A$4:$I$15,9,FALSE)</f>
        <v>3</v>
      </c>
      <c r="V108" s="12">
        <f t="shared" ref="V108:V171" si="14">VLOOKUP(O108,$A$4:$I$15,9,FALSE)</f>
        <v>10</v>
      </c>
      <c r="W108" s="12">
        <f t="shared" ref="W108:W171" si="15">VLOOKUP(P108,$A$4:$I$15,9,FALSE)</f>
        <v>5</v>
      </c>
      <c r="X108" s="12">
        <f t="shared" ref="X108:X171" si="16">VLOOKUP(Q108,$A$4:$I$15,9,FALSE)</f>
        <v>3</v>
      </c>
      <c r="Z108" s="26" t="str">
        <f t="shared" ref="Z108:Z171" si="17">VLOOKUP(L108,$A$4:$I$15,2,FALSE)</f>
        <v>Rectangle</v>
      </c>
      <c r="AA108" s="26" t="str">
        <f t="shared" ref="AA108:AA171" si="18">VLOOKUP(M108,$A$4:$I$15,2,FALSE)</f>
        <v>Apples</v>
      </c>
      <c r="AB108" s="26" t="str">
        <f t="shared" ref="AB108:AB171" si="19">VLOOKUP(N108,$A$4:$I$15,2,FALSE)</f>
        <v>Heart</v>
      </c>
      <c r="AC108" s="26" t="str">
        <f t="shared" ref="AC108:AC171" si="20">VLOOKUP(O108,$A$4:$I$15,2,FALSE)</f>
        <v>Grapes</v>
      </c>
      <c r="AD108" s="26" t="str">
        <f t="shared" ref="AD108:AD171" si="21">VLOOKUP(P108,$A$4:$I$15,2,FALSE)</f>
        <v>pentagon</v>
      </c>
      <c r="AE108" s="26" t="str">
        <f t="shared" ref="AE108:AE171" si="22">VLOOKUP(Q108,$A$4:$I$15,2,FALSE)</f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61</v>
      </c>
      <c r="Q109" s="50" t="s">
        <v>35</v>
      </c>
      <c r="S109" s="12">
        <f t="shared" si="11"/>
        <v>9</v>
      </c>
      <c r="T109" s="12">
        <f t="shared" si="12"/>
        <v>9</v>
      </c>
      <c r="U109" s="12">
        <f t="shared" si="13"/>
        <v>11</v>
      </c>
      <c r="V109" s="12">
        <f t="shared" si="14"/>
        <v>10</v>
      </c>
      <c r="W109" s="12">
        <f t="shared" si="15"/>
        <v>5</v>
      </c>
      <c r="X109" s="12">
        <f t="shared" si="16"/>
        <v>11</v>
      </c>
      <c r="Z109" s="26" t="str">
        <f t="shared" si="17"/>
        <v>Watermelon</v>
      </c>
      <c r="AA109" s="26" t="str">
        <f t="shared" si="18"/>
        <v>Watermelon</v>
      </c>
      <c r="AB109" s="26" t="str">
        <f t="shared" si="19"/>
        <v>Bananas</v>
      </c>
      <c r="AC109" s="26" t="str">
        <f t="shared" si="20"/>
        <v>Grapes</v>
      </c>
      <c r="AD109" s="26" t="str">
        <f t="shared" si="21"/>
        <v>pentagon</v>
      </c>
      <c r="AE109" s="26" t="str">
        <f t="shared" si="22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1"/>
        <v>9</v>
      </c>
      <c r="T110" s="12">
        <f t="shared" si="12"/>
        <v>9</v>
      </c>
      <c r="U110" s="12">
        <f t="shared" si="13"/>
        <v>11</v>
      </c>
      <c r="V110" s="12">
        <f t="shared" si="14"/>
        <v>11</v>
      </c>
      <c r="W110" s="12">
        <f t="shared" si="15"/>
        <v>10</v>
      </c>
      <c r="X110" s="12">
        <f t="shared" si="16"/>
        <v>11</v>
      </c>
      <c r="Z110" s="26" t="str">
        <f t="shared" si="17"/>
        <v>Watermelon</v>
      </c>
      <c r="AA110" s="26" t="str">
        <f t="shared" si="18"/>
        <v>Watermelon</v>
      </c>
      <c r="AB110" s="26" t="str">
        <f t="shared" si="19"/>
        <v>Bananas</v>
      </c>
      <c r="AC110" s="26" t="str">
        <f t="shared" si="20"/>
        <v>Bananas</v>
      </c>
      <c r="AD110" s="26" t="str">
        <f t="shared" si="21"/>
        <v>Grapes</v>
      </c>
      <c r="AE110" s="26" t="str">
        <f t="shared" si="22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60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1"/>
        <v>4</v>
      </c>
      <c r="T111" s="12">
        <f t="shared" si="12"/>
        <v>7</v>
      </c>
      <c r="U111" s="12">
        <f t="shared" si="13"/>
        <v>4</v>
      </c>
      <c r="V111" s="12">
        <f t="shared" si="14"/>
        <v>11</v>
      </c>
      <c r="W111" s="12">
        <f t="shared" si="15"/>
        <v>10</v>
      </c>
      <c r="X111" s="12">
        <f t="shared" si="16"/>
        <v>9</v>
      </c>
      <c r="Z111" s="26" t="str">
        <f t="shared" si="17"/>
        <v>Square</v>
      </c>
      <c r="AA111" s="26" t="str">
        <f t="shared" si="18"/>
        <v>Apples</v>
      </c>
      <c r="AB111" s="26" t="str">
        <f t="shared" si="19"/>
        <v>Square</v>
      </c>
      <c r="AC111" s="26" t="str">
        <f t="shared" si="20"/>
        <v>Bananas</v>
      </c>
      <c r="AD111" s="26" t="str">
        <f t="shared" si="21"/>
        <v>Grapes</v>
      </c>
      <c r="AE111" s="26" t="str">
        <f t="shared" si="22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60</v>
      </c>
      <c r="M112" s="50" t="s">
        <v>30</v>
      </c>
      <c r="N112" s="50" t="s">
        <v>27</v>
      </c>
      <c r="O112" s="50" t="s">
        <v>61</v>
      </c>
      <c r="P112" s="50" t="s">
        <v>30</v>
      </c>
      <c r="Q112" s="50" t="s">
        <v>33</v>
      </c>
      <c r="S112" s="12">
        <f t="shared" si="11"/>
        <v>4</v>
      </c>
      <c r="T112" s="12">
        <f t="shared" si="12"/>
        <v>7</v>
      </c>
      <c r="U112" s="12">
        <f t="shared" si="13"/>
        <v>4</v>
      </c>
      <c r="V112" s="12">
        <f t="shared" si="14"/>
        <v>5</v>
      </c>
      <c r="W112" s="12">
        <f t="shared" si="15"/>
        <v>7</v>
      </c>
      <c r="X112" s="12">
        <f t="shared" si="16"/>
        <v>9</v>
      </c>
      <c r="Z112" s="26" t="str">
        <f t="shared" si="17"/>
        <v>Square</v>
      </c>
      <c r="AA112" s="26" t="str">
        <f t="shared" si="18"/>
        <v>Apples</v>
      </c>
      <c r="AB112" s="26" t="str">
        <f t="shared" si="19"/>
        <v>Square</v>
      </c>
      <c r="AC112" s="26" t="str">
        <f t="shared" si="20"/>
        <v>pentagon</v>
      </c>
      <c r="AD112" s="26" t="str">
        <f t="shared" si="21"/>
        <v>Apples</v>
      </c>
      <c r="AE112" s="26" t="str">
        <f t="shared" si="22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61</v>
      </c>
      <c r="O113" s="50" t="s">
        <v>61</v>
      </c>
      <c r="P113" s="50" t="s">
        <v>30</v>
      </c>
      <c r="Q113" s="50" t="s">
        <v>32</v>
      </c>
      <c r="S113" s="12">
        <f t="shared" si="11"/>
        <v>5</v>
      </c>
      <c r="T113" s="12">
        <f t="shared" si="12"/>
        <v>10</v>
      </c>
      <c r="U113" s="12">
        <f t="shared" si="13"/>
        <v>5</v>
      </c>
      <c r="V113" s="12">
        <f t="shared" si="14"/>
        <v>5</v>
      </c>
      <c r="W113" s="12">
        <f t="shared" si="15"/>
        <v>7</v>
      </c>
      <c r="X113" s="12">
        <f t="shared" si="16"/>
        <v>8</v>
      </c>
      <c r="Z113" s="26" t="str">
        <f t="shared" si="17"/>
        <v>pentagon</v>
      </c>
      <c r="AA113" s="26" t="str">
        <f t="shared" si="18"/>
        <v>Grapes</v>
      </c>
      <c r="AB113" s="26" t="str">
        <f t="shared" si="19"/>
        <v>pentagon</v>
      </c>
      <c r="AC113" s="26" t="str">
        <f t="shared" si="20"/>
        <v>pentagon</v>
      </c>
      <c r="AD113" s="26" t="str">
        <f t="shared" si="21"/>
        <v>Apples</v>
      </c>
      <c r="AE113" s="26" t="str">
        <f t="shared" si="22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61</v>
      </c>
      <c r="O114" s="50" t="s">
        <v>35</v>
      </c>
      <c r="P114" s="50" t="s">
        <v>24</v>
      </c>
      <c r="Q114" s="50" t="s">
        <v>32</v>
      </c>
      <c r="S114" s="12">
        <f t="shared" si="11"/>
        <v>5</v>
      </c>
      <c r="T114" s="12">
        <f t="shared" si="12"/>
        <v>10</v>
      </c>
      <c r="U114" s="12">
        <f t="shared" si="13"/>
        <v>5</v>
      </c>
      <c r="V114" s="12">
        <f t="shared" si="14"/>
        <v>11</v>
      </c>
      <c r="W114" s="12">
        <f t="shared" si="15"/>
        <v>6</v>
      </c>
      <c r="X114" s="12">
        <f t="shared" si="16"/>
        <v>8</v>
      </c>
      <c r="Z114" s="26" t="str">
        <f t="shared" si="17"/>
        <v>pentagon</v>
      </c>
      <c r="AA114" s="26" t="str">
        <f t="shared" si="18"/>
        <v>Grapes</v>
      </c>
      <c r="AB114" s="26" t="str">
        <f t="shared" si="19"/>
        <v>pentagon</v>
      </c>
      <c r="AC114" s="26" t="str">
        <f t="shared" si="20"/>
        <v>Bananas</v>
      </c>
      <c r="AD114" s="26" t="str">
        <f t="shared" si="21"/>
        <v>Rectangle</v>
      </c>
      <c r="AE114" s="26" t="str">
        <f t="shared" si="22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60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1"/>
        <v>4</v>
      </c>
      <c r="T115" s="12">
        <f t="shared" si="12"/>
        <v>1</v>
      </c>
      <c r="U115" s="12">
        <f t="shared" si="13"/>
        <v>11</v>
      </c>
      <c r="V115" s="12">
        <f t="shared" si="14"/>
        <v>11</v>
      </c>
      <c r="W115" s="12">
        <f t="shared" si="15"/>
        <v>6</v>
      </c>
      <c r="X115" s="12">
        <f t="shared" si="16"/>
        <v>4</v>
      </c>
      <c r="Z115" s="26" t="str">
        <f t="shared" si="17"/>
        <v>Square</v>
      </c>
      <c r="AA115" s="26" t="str">
        <f t="shared" si="18"/>
        <v>Scatter</v>
      </c>
      <c r="AB115" s="26" t="str">
        <f t="shared" si="19"/>
        <v>Bananas</v>
      </c>
      <c r="AC115" s="26" t="str">
        <f t="shared" si="20"/>
        <v>Bananas</v>
      </c>
      <c r="AD115" s="26" t="str">
        <f t="shared" si="21"/>
        <v>Rectangle</v>
      </c>
      <c r="AE115" s="26" t="str">
        <f t="shared" si="22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60</v>
      </c>
      <c r="M116" s="50" t="s">
        <v>23</v>
      </c>
      <c r="N116" s="50" t="s">
        <v>35</v>
      </c>
      <c r="O116" s="50" t="s">
        <v>24</v>
      </c>
      <c r="P116" s="50" t="s">
        <v>60</v>
      </c>
      <c r="Q116" s="50" t="s">
        <v>27</v>
      </c>
      <c r="S116" s="12">
        <f t="shared" si="11"/>
        <v>4</v>
      </c>
      <c r="T116" s="12">
        <f t="shared" si="12"/>
        <v>5</v>
      </c>
      <c r="U116" s="12">
        <f t="shared" si="13"/>
        <v>11</v>
      </c>
      <c r="V116" s="12">
        <f t="shared" si="14"/>
        <v>6</v>
      </c>
      <c r="W116" s="12">
        <f t="shared" si="15"/>
        <v>4</v>
      </c>
      <c r="X116" s="12">
        <f t="shared" si="16"/>
        <v>4</v>
      </c>
      <c r="Z116" s="26" t="str">
        <f t="shared" si="17"/>
        <v>Square</v>
      </c>
      <c r="AA116" s="26" t="str">
        <f t="shared" si="18"/>
        <v>pentagon</v>
      </c>
      <c r="AB116" s="26" t="str">
        <f t="shared" si="19"/>
        <v>Bananas</v>
      </c>
      <c r="AC116" s="26" t="str">
        <f t="shared" si="20"/>
        <v>Rectangle</v>
      </c>
      <c r="AD116" s="26" t="str">
        <f t="shared" si="21"/>
        <v>Square</v>
      </c>
      <c r="AE116" s="26" t="str">
        <f t="shared" si="22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60</v>
      </c>
      <c r="Q117" s="50" t="s">
        <v>24</v>
      </c>
      <c r="S117" s="12">
        <f t="shared" si="11"/>
        <v>7</v>
      </c>
      <c r="T117" s="12">
        <f t="shared" si="12"/>
        <v>5</v>
      </c>
      <c r="U117" s="12">
        <f t="shared" si="13"/>
        <v>3</v>
      </c>
      <c r="V117" s="12">
        <f t="shared" si="14"/>
        <v>6</v>
      </c>
      <c r="W117" s="12">
        <f t="shared" si="15"/>
        <v>4</v>
      </c>
      <c r="X117" s="12">
        <f t="shared" si="16"/>
        <v>6</v>
      </c>
      <c r="Z117" s="26" t="str">
        <f t="shared" si="17"/>
        <v>Apples</v>
      </c>
      <c r="AA117" s="26" t="str">
        <f t="shared" si="18"/>
        <v>pentagon</v>
      </c>
      <c r="AB117" s="26" t="str">
        <f t="shared" si="19"/>
        <v>Heart</v>
      </c>
      <c r="AC117" s="26" t="str">
        <f t="shared" si="20"/>
        <v>Rectangle</v>
      </c>
      <c r="AD117" s="26" t="str">
        <f t="shared" si="21"/>
        <v>Square</v>
      </c>
      <c r="AE117" s="26" t="str">
        <f t="shared" si="22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62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1"/>
        <v>7</v>
      </c>
      <c r="T118" s="12">
        <f t="shared" si="12"/>
        <v>6</v>
      </c>
      <c r="U118" s="12">
        <f t="shared" si="13"/>
        <v>3</v>
      </c>
      <c r="V118" s="12">
        <f t="shared" si="14"/>
        <v>10</v>
      </c>
      <c r="W118" s="12">
        <f t="shared" si="15"/>
        <v>9</v>
      </c>
      <c r="X118" s="12">
        <f t="shared" si="16"/>
        <v>6</v>
      </c>
      <c r="Z118" s="26" t="str">
        <f t="shared" si="17"/>
        <v>Apples</v>
      </c>
      <c r="AA118" s="26" t="str">
        <f t="shared" si="18"/>
        <v>Rectangle</v>
      </c>
      <c r="AB118" s="26" t="str">
        <f t="shared" si="19"/>
        <v>Heart</v>
      </c>
      <c r="AC118" s="26" t="str">
        <f t="shared" si="20"/>
        <v>Grapes</v>
      </c>
      <c r="AD118" s="26" t="str">
        <f t="shared" si="21"/>
        <v>Watermelon</v>
      </c>
      <c r="AE118" s="26" t="str">
        <f t="shared" si="22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62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1"/>
        <v>11</v>
      </c>
      <c r="T119" s="12">
        <f t="shared" si="12"/>
        <v>6</v>
      </c>
      <c r="U119" s="12">
        <f t="shared" si="13"/>
        <v>11</v>
      </c>
      <c r="V119" s="12">
        <f t="shared" si="14"/>
        <v>10</v>
      </c>
      <c r="W119" s="12">
        <f t="shared" si="15"/>
        <v>9</v>
      </c>
      <c r="X119" s="12">
        <f t="shared" si="16"/>
        <v>4</v>
      </c>
      <c r="Z119" s="26" t="str">
        <f t="shared" si="17"/>
        <v>Bananas</v>
      </c>
      <c r="AA119" s="26" t="str">
        <f t="shared" si="18"/>
        <v>Rectangle</v>
      </c>
      <c r="AB119" s="26" t="str">
        <f t="shared" si="19"/>
        <v>Bananas</v>
      </c>
      <c r="AC119" s="26" t="str">
        <f t="shared" si="20"/>
        <v>Grapes</v>
      </c>
      <c r="AD119" s="26" t="str">
        <f t="shared" si="21"/>
        <v>Watermelon</v>
      </c>
      <c r="AE119" s="26" t="str">
        <f t="shared" si="22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1"/>
        <v>11</v>
      </c>
      <c r="T120" s="12">
        <f t="shared" si="12"/>
        <v>1</v>
      </c>
      <c r="U120" s="12">
        <f t="shared" si="13"/>
        <v>11</v>
      </c>
      <c r="V120" s="12">
        <f t="shared" si="14"/>
        <v>1</v>
      </c>
      <c r="W120" s="12">
        <f t="shared" si="15"/>
        <v>8</v>
      </c>
      <c r="X120" s="12">
        <f t="shared" si="16"/>
        <v>4</v>
      </c>
      <c r="Z120" s="26" t="str">
        <f t="shared" si="17"/>
        <v>Bananas</v>
      </c>
      <c r="AA120" s="26" t="str">
        <f t="shared" si="18"/>
        <v>Scatter</v>
      </c>
      <c r="AB120" s="26" t="str">
        <f t="shared" si="19"/>
        <v>Bananas</v>
      </c>
      <c r="AC120" s="26" t="str">
        <f t="shared" si="20"/>
        <v>Scatter</v>
      </c>
      <c r="AD120" s="26" t="str">
        <f t="shared" si="21"/>
        <v>Peaches</v>
      </c>
      <c r="AE120" s="26" t="str">
        <f t="shared" si="22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60</v>
      </c>
      <c r="N121" s="50" t="s">
        <v>59</v>
      </c>
      <c r="O121" s="50" t="s">
        <v>35</v>
      </c>
      <c r="P121" s="50" t="s">
        <v>32</v>
      </c>
      <c r="Q121" s="50" t="s">
        <v>32</v>
      </c>
      <c r="S121" s="12">
        <f t="shared" si="11"/>
        <v>7</v>
      </c>
      <c r="T121" s="12">
        <f t="shared" si="12"/>
        <v>4</v>
      </c>
      <c r="U121" s="12">
        <f t="shared" si="13"/>
        <v>3</v>
      </c>
      <c r="V121" s="12">
        <f t="shared" si="14"/>
        <v>11</v>
      </c>
      <c r="W121" s="12">
        <f t="shared" si="15"/>
        <v>8</v>
      </c>
      <c r="X121" s="12">
        <f t="shared" si="16"/>
        <v>8</v>
      </c>
      <c r="Z121" s="26" t="str">
        <f t="shared" si="17"/>
        <v>Apples</v>
      </c>
      <c r="AA121" s="26" t="str">
        <f t="shared" si="18"/>
        <v>Square</v>
      </c>
      <c r="AB121" s="26" t="str">
        <f t="shared" si="19"/>
        <v>Heart</v>
      </c>
      <c r="AC121" s="26" t="str">
        <f t="shared" si="20"/>
        <v>Bananas</v>
      </c>
      <c r="AD121" s="26" t="str">
        <f t="shared" si="21"/>
        <v>Peaches</v>
      </c>
      <c r="AE121" s="26" t="str">
        <f t="shared" si="22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60</v>
      </c>
      <c r="N122" s="50" t="s">
        <v>59</v>
      </c>
      <c r="O122" s="50" t="s">
        <v>35</v>
      </c>
      <c r="P122" s="50" t="s">
        <v>35</v>
      </c>
      <c r="Q122" s="50" t="s">
        <v>32</v>
      </c>
      <c r="S122" s="12">
        <f t="shared" si="11"/>
        <v>7</v>
      </c>
      <c r="T122" s="12">
        <f t="shared" si="12"/>
        <v>4</v>
      </c>
      <c r="U122" s="12">
        <f t="shared" si="13"/>
        <v>3</v>
      </c>
      <c r="V122" s="12">
        <f t="shared" si="14"/>
        <v>11</v>
      </c>
      <c r="W122" s="12">
        <f t="shared" si="15"/>
        <v>11</v>
      </c>
      <c r="X122" s="12">
        <f t="shared" si="16"/>
        <v>8</v>
      </c>
      <c r="Z122" s="26" t="str">
        <f t="shared" si="17"/>
        <v>Apples</v>
      </c>
      <c r="AA122" s="26" t="str">
        <f t="shared" si="18"/>
        <v>Square</v>
      </c>
      <c r="AB122" s="26" t="str">
        <f t="shared" si="19"/>
        <v>Heart</v>
      </c>
      <c r="AC122" s="26" t="str">
        <f t="shared" si="20"/>
        <v>Bananas</v>
      </c>
      <c r="AD122" s="26" t="str">
        <f t="shared" si="21"/>
        <v>Bananas</v>
      </c>
      <c r="AE122" s="26" t="str">
        <f t="shared" si="22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1"/>
        <v>11</v>
      </c>
      <c r="T123" s="12">
        <f t="shared" si="12"/>
        <v>9</v>
      </c>
      <c r="U123" s="12">
        <f t="shared" si="13"/>
        <v>10</v>
      </c>
      <c r="V123" s="12">
        <f t="shared" si="14"/>
        <v>9</v>
      </c>
      <c r="W123" s="12">
        <f t="shared" si="15"/>
        <v>11</v>
      </c>
      <c r="X123" s="12">
        <f t="shared" si="16"/>
        <v>11</v>
      </c>
      <c r="Z123" s="26" t="str">
        <f t="shared" si="17"/>
        <v>Bananas</v>
      </c>
      <c r="AA123" s="26" t="str">
        <f t="shared" si="18"/>
        <v>Watermelon</v>
      </c>
      <c r="AB123" s="26" t="str">
        <f t="shared" si="19"/>
        <v>Grapes</v>
      </c>
      <c r="AC123" s="26" t="str">
        <f t="shared" si="20"/>
        <v>Watermelon</v>
      </c>
      <c r="AD123" s="26" t="str">
        <f t="shared" si="21"/>
        <v>Bananas</v>
      </c>
      <c r="AE123" s="26" t="str">
        <f t="shared" si="22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60</v>
      </c>
      <c r="Q124" s="50" t="s">
        <v>35</v>
      </c>
      <c r="S124" s="12">
        <f t="shared" si="11"/>
        <v>11</v>
      </c>
      <c r="T124" s="12">
        <f t="shared" si="12"/>
        <v>9</v>
      </c>
      <c r="U124" s="12">
        <f t="shared" si="13"/>
        <v>10</v>
      </c>
      <c r="V124" s="12">
        <f t="shared" si="14"/>
        <v>9</v>
      </c>
      <c r="W124" s="12">
        <f t="shared" si="15"/>
        <v>4</v>
      </c>
      <c r="X124" s="12">
        <f t="shared" si="16"/>
        <v>11</v>
      </c>
      <c r="Z124" s="26" t="str">
        <f t="shared" si="17"/>
        <v>Bananas</v>
      </c>
      <c r="AA124" s="26" t="str">
        <f t="shared" si="18"/>
        <v>Watermelon</v>
      </c>
      <c r="AB124" s="26" t="str">
        <f t="shared" si="19"/>
        <v>Grapes</v>
      </c>
      <c r="AC124" s="26" t="str">
        <f t="shared" si="20"/>
        <v>Watermelon</v>
      </c>
      <c r="AD124" s="26" t="str">
        <f t="shared" si="21"/>
        <v>Square</v>
      </c>
      <c r="AE124" s="26" t="str">
        <f t="shared" si="22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60</v>
      </c>
      <c r="O125" s="50" t="s">
        <v>27</v>
      </c>
      <c r="P125" s="50" t="s">
        <v>60</v>
      </c>
      <c r="Q125" s="50" t="s">
        <v>30</v>
      </c>
      <c r="S125" s="12">
        <f t="shared" si="11"/>
        <v>10</v>
      </c>
      <c r="T125" s="12">
        <f t="shared" si="12"/>
        <v>8</v>
      </c>
      <c r="U125" s="12">
        <f t="shared" si="13"/>
        <v>4</v>
      </c>
      <c r="V125" s="12">
        <f t="shared" si="14"/>
        <v>4</v>
      </c>
      <c r="W125" s="12">
        <f t="shared" si="15"/>
        <v>4</v>
      </c>
      <c r="X125" s="12">
        <f t="shared" si="16"/>
        <v>7</v>
      </c>
      <c r="Z125" s="26" t="str">
        <f t="shared" si="17"/>
        <v>Grapes</v>
      </c>
      <c r="AA125" s="26" t="str">
        <f t="shared" si="18"/>
        <v>Peaches</v>
      </c>
      <c r="AB125" s="26" t="str">
        <f t="shared" si="19"/>
        <v>Square</v>
      </c>
      <c r="AC125" s="26" t="str">
        <f t="shared" si="20"/>
        <v>Square</v>
      </c>
      <c r="AD125" s="26" t="str">
        <f t="shared" si="21"/>
        <v>Square</v>
      </c>
      <c r="AE125" s="26" t="str">
        <f t="shared" si="22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60</v>
      </c>
      <c r="O126" s="50" t="s">
        <v>27</v>
      </c>
      <c r="P126" s="50" t="s">
        <v>23</v>
      </c>
      <c r="Q126" s="50" t="s">
        <v>30</v>
      </c>
      <c r="S126" s="12">
        <f t="shared" si="11"/>
        <v>10</v>
      </c>
      <c r="T126" s="12">
        <f t="shared" si="12"/>
        <v>8</v>
      </c>
      <c r="U126" s="12">
        <f t="shared" si="13"/>
        <v>4</v>
      </c>
      <c r="V126" s="12">
        <f t="shared" si="14"/>
        <v>4</v>
      </c>
      <c r="W126" s="12">
        <f t="shared" si="15"/>
        <v>5</v>
      </c>
      <c r="X126" s="12">
        <f t="shared" si="16"/>
        <v>7</v>
      </c>
      <c r="Z126" s="26" t="str">
        <f t="shared" si="17"/>
        <v>Grapes</v>
      </c>
      <c r="AA126" s="26" t="str">
        <f t="shared" si="18"/>
        <v>Peaches</v>
      </c>
      <c r="AB126" s="26" t="str">
        <f t="shared" si="19"/>
        <v>Square</v>
      </c>
      <c r="AC126" s="26" t="str">
        <f t="shared" si="20"/>
        <v>Square</v>
      </c>
      <c r="AD126" s="26" t="str">
        <f t="shared" si="21"/>
        <v>pentagon</v>
      </c>
      <c r="AE126" s="26" t="str">
        <f t="shared" si="22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1"/>
        <v>6</v>
      </c>
      <c r="T127" s="12">
        <f t="shared" si="12"/>
        <v>4</v>
      </c>
      <c r="U127" s="12">
        <f t="shared" si="13"/>
        <v>6</v>
      </c>
      <c r="V127" s="12">
        <f t="shared" si="14"/>
        <v>5</v>
      </c>
      <c r="W127" s="12">
        <f t="shared" si="15"/>
        <v>5</v>
      </c>
      <c r="X127" s="12">
        <f t="shared" si="16"/>
        <v>1</v>
      </c>
      <c r="Z127" s="26" t="str">
        <f t="shared" si="17"/>
        <v>Rectangle</v>
      </c>
      <c r="AA127" s="26" t="str">
        <f t="shared" si="18"/>
        <v>Square</v>
      </c>
      <c r="AB127" s="26" t="str">
        <f t="shared" si="19"/>
        <v>Rectangle</v>
      </c>
      <c r="AC127" s="26" t="str">
        <f t="shared" si="20"/>
        <v>pentagon</v>
      </c>
      <c r="AD127" s="26" t="str">
        <f t="shared" si="21"/>
        <v>pentagon</v>
      </c>
      <c r="AE127" s="26" t="str">
        <f t="shared" si="22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1"/>
        <v>6</v>
      </c>
      <c r="T128" s="12">
        <f t="shared" si="12"/>
        <v>4</v>
      </c>
      <c r="U128" s="12">
        <f t="shared" si="13"/>
        <v>6</v>
      </c>
      <c r="V128" s="12">
        <f t="shared" si="14"/>
        <v>5</v>
      </c>
      <c r="W128" s="12">
        <f t="shared" si="15"/>
        <v>6</v>
      </c>
      <c r="X128" s="12">
        <f t="shared" si="16"/>
        <v>5</v>
      </c>
      <c r="Z128" s="26" t="str">
        <f t="shared" si="17"/>
        <v>Rectangle</v>
      </c>
      <c r="AA128" s="26" t="str">
        <f t="shared" si="18"/>
        <v>Square</v>
      </c>
      <c r="AB128" s="26" t="str">
        <f t="shared" si="19"/>
        <v>Rectangle</v>
      </c>
      <c r="AC128" s="26" t="str">
        <f t="shared" si="20"/>
        <v>pentagon</v>
      </c>
      <c r="AD128" s="26" t="str">
        <f t="shared" si="21"/>
        <v>Rectangle</v>
      </c>
      <c r="AE128" s="26" t="str">
        <f t="shared" si="22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1"/>
        <v>11</v>
      </c>
      <c r="T129" s="12">
        <f t="shared" si="12"/>
        <v>6</v>
      </c>
      <c r="U129" s="12">
        <f t="shared" si="13"/>
        <v>9</v>
      </c>
      <c r="V129" s="12">
        <f t="shared" si="14"/>
        <v>10</v>
      </c>
      <c r="W129" s="12">
        <f t="shared" si="15"/>
        <v>6</v>
      </c>
      <c r="X129" s="12">
        <f t="shared" si="16"/>
        <v>5</v>
      </c>
      <c r="Z129" s="26" t="str">
        <f t="shared" si="17"/>
        <v>Bananas</v>
      </c>
      <c r="AA129" s="26" t="str">
        <f t="shared" si="18"/>
        <v>Rectangle</v>
      </c>
      <c r="AB129" s="26" t="str">
        <f t="shared" si="19"/>
        <v>Watermelon</v>
      </c>
      <c r="AC129" s="26" t="str">
        <f t="shared" si="20"/>
        <v>Grapes</v>
      </c>
      <c r="AD129" s="26" t="str">
        <f t="shared" si="21"/>
        <v>Rectangle</v>
      </c>
      <c r="AE129" s="26" t="str">
        <f t="shared" si="22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1"/>
        <v>11</v>
      </c>
      <c r="T130" s="12">
        <f t="shared" si="12"/>
        <v>6</v>
      </c>
      <c r="U130" s="12">
        <f t="shared" si="13"/>
        <v>9</v>
      </c>
      <c r="V130" s="12">
        <f t="shared" si="14"/>
        <v>10</v>
      </c>
      <c r="W130" s="12">
        <f t="shared" si="15"/>
        <v>9</v>
      </c>
      <c r="X130" s="12">
        <f t="shared" si="16"/>
        <v>11</v>
      </c>
      <c r="Z130" s="26" t="str">
        <f t="shared" si="17"/>
        <v>Bananas</v>
      </c>
      <c r="AA130" s="26" t="str">
        <f t="shared" si="18"/>
        <v>Rectangle</v>
      </c>
      <c r="AB130" s="26" t="str">
        <f t="shared" si="19"/>
        <v>Watermelon</v>
      </c>
      <c r="AC130" s="26" t="str">
        <f t="shared" si="20"/>
        <v>Grapes</v>
      </c>
      <c r="AD130" s="26" t="str">
        <f t="shared" si="21"/>
        <v>Watermelon</v>
      </c>
      <c r="AE130" s="26" t="str">
        <f t="shared" si="22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60</v>
      </c>
      <c r="O131" s="50" t="s">
        <v>33</v>
      </c>
      <c r="P131" s="50" t="s">
        <v>33</v>
      </c>
      <c r="Q131" s="50" t="s">
        <v>35</v>
      </c>
      <c r="S131" s="12">
        <f t="shared" si="11"/>
        <v>10</v>
      </c>
      <c r="T131" s="12">
        <f t="shared" si="12"/>
        <v>9</v>
      </c>
      <c r="U131" s="12">
        <f t="shared" si="13"/>
        <v>4</v>
      </c>
      <c r="V131" s="12">
        <f t="shared" si="14"/>
        <v>9</v>
      </c>
      <c r="W131" s="12">
        <f t="shared" si="15"/>
        <v>9</v>
      </c>
      <c r="X131" s="12">
        <f t="shared" si="16"/>
        <v>11</v>
      </c>
      <c r="Z131" s="26" t="str">
        <f t="shared" si="17"/>
        <v>Grapes</v>
      </c>
      <c r="AA131" s="26" t="str">
        <f t="shared" si="18"/>
        <v>Watermelon</v>
      </c>
      <c r="AB131" s="26" t="str">
        <f t="shared" si="19"/>
        <v>Square</v>
      </c>
      <c r="AC131" s="26" t="str">
        <f t="shared" si="20"/>
        <v>Watermelon</v>
      </c>
      <c r="AD131" s="26" t="str">
        <f t="shared" si="21"/>
        <v>Watermelon</v>
      </c>
      <c r="AE131" s="26" t="str">
        <f t="shared" si="22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60</v>
      </c>
      <c r="O132" s="50" t="s">
        <v>33</v>
      </c>
      <c r="P132" s="50" t="s">
        <v>27</v>
      </c>
      <c r="Q132" s="50" t="s">
        <v>33</v>
      </c>
      <c r="S132" s="12">
        <f t="shared" si="11"/>
        <v>10</v>
      </c>
      <c r="T132" s="12">
        <f t="shared" si="12"/>
        <v>9</v>
      </c>
      <c r="U132" s="12">
        <f t="shared" si="13"/>
        <v>4</v>
      </c>
      <c r="V132" s="12">
        <f t="shared" si="14"/>
        <v>9</v>
      </c>
      <c r="W132" s="12">
        <f t="shared" si="15"/>
        <v>4</v>
      </c>
      <c r="X132" s="12">
        <f t="shared" si="16"/>
        <v>9</v>
      </c>
      <c r="Z132" s="26" t="str">
        <f t="shared" si="17"/>
        <v>Grapes</v>
      </c>
      <c r="AA132" s="26" t="str">
        <f t="shared" si="18"/>
        <v>Watermelon</v>
      </c>
      <c r="AB132" s="26" t="str">
        <f t="shared" si="19"/>
        <v>Square</v>
      </c>
      <c r="AC132" s="26" t="str">
        <f t="shared" si="20"/>
        <v>Watermelon</v>
      </c>
      <c r="AD132" s="26" t="str">
        <f t="shared" si="21"/>
        <v>Square</v>
      </c>
      <c r="AE132" s="26" t="str">
        <f t="shared" si="22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1"/>
        <v>6</v>
      </c>
      <c r="T133" s="12">
        <f t="shared" si="12"/>
        <v>10</v>
      </c>
      <c r="U133" s="12">
        <f t="shared" si="13"/>
        <v>11</v>
      </c>
      <c r="V133" s="12">
        <f t="shared" si="14"/>
        <v>6</v>
      </c>
      <c r="W133" s="12">
        <f t="shared" si="15"/>
        <v>4</v>
      </c>
      <c r="X133" s="12">
        <f t="shared" si="16"/>
        <v>9</v>
      </c>
      <c r="Z133" s="26" t="str">
        <f t="shared" si="17"/>
        <v>Rectangle</v>
      </c>
      <c r="AA133" s="26" t="str">
        <f t="shared" si="18"/>
        <v>Grapes</v>
      </c>
      <c r="AB133" s="26" t="str">
        <f t="shared" si="19"/>
        <v>Bananas</v>
      </c>
      <c r="AC133" s="26" t="str">
        <f t="shared" si="20"/>
        <v>Rectangle</v>
      </c>
      <c r="AD133" s="26" t="str">
        <f t="shared" si="21"/>
        <v>Square</v>
      </c>
      <c r="AE133" s="26" t="str">
        <f t="shared" si="22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1"/>
        <v>6</v>
      </c>
      <c r="T134" s="12">
        <f t="shared" si="12"/>
        <v>10</v>
      </c>
      <c r="U134" s="12">
        <f t="shared" si="13"/>
        <v>11</v>
      </c>
      <c r="V134" s="12">
        <f t="shared" si="14"/>
        <v>6</v>
      </c>
      <c r="W134" s="12">
        <f t="shared" si="15"/>
        <v>11</v>
      </c>
      <c r="X134" s="12">
        <f t="shared" si="16"/>
        <v>1</v>
      </c>
      <c r="Z134" s="26" t="str">
        <f t="shared" si="17"/>
        <v>Rectangle</v>
      </c>
      <c r="AA134" s="26" t="str">
        <f t="shared" si="18"/>
        <v>Grapes</v>
      </c>
      <c r="AB134" s="26" t="str">
        <f t="shared" si="19"/>
        <v>Bananas</v>
      </c>
      <c r="AC134" s="26" t="str">
        <f t="shared" si="20"/>
        <v>Rectangle</v>
      </c>
      <c r="AD134" s="26" t="str">
        <f t="shared" si="21"/>
        <v>Bananas</v>
      </c>
      <c r="AE134" s="26" t="str">
        <f t="shared" si="22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1"/>
        <v>7</v>
      </c>
      <c r="T135" s="12">
        <f t="shared" si="12"/>
        <v>1</v>
      </c>
      <c r="U135" s="12">
        <f t="shared" si="13"/>
        <v>9</v>
      </c>
      <c r="V135" s="12">
        <f t="shared" si="14"/>
        <v>10</v>
      </c>
      <c r="W135" s="12">
        <f t="shared" si="15"/>
        <v>11</v>
      </c>
      <c r="X135" s="12">
        <f t="shared" si="16"/>
        <v>6</v>
      </c>
      <c r="Z135" s="26" t="str">
        <f t="shared" si="17"/>
        <v>Apples</v>
      </c>
      <c r="AA135" s="26" t="str">
        <f t="shared" si="18"/>
        <v>Scatter</v>
      </c>
      <c r="AB135" s="26" t="str">
        <f t="shared" si="19"/>
        <v>Watermelon</v>
      </c>
      <c r="AC135" s="26" t="str">
        <f t="shared" si="20"/>
        <v>Grapes</v>
      </c>
      <c r="AD135" s="26" t="str">
        <f t="shared" si="21"/>
        <v>Bananas</v>
      </c>
      <c r="AE135" s="26" t="str">
        <f t="shared" si="22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1"/>
        <v>7</v>
      </c>
      <c r="T136" s="12">
        <f t="shared" si="12"/>
        <v>7</v>
      </c>
      <c r="U136" s="12">
        <f t="shared" si="13"/>
        <v>9</v>
      </c>
      <c r="V136" s="12">
        <f t="shared" si="14"/>
        <v>10</v>
      </c>
      <c r="W136" s="12">
        <f t="shared" si="15"/>
        <v>4</v>
      </c>
      <c r="X136" s="12">
        <f t="shared" si="16"/>
        <v>6</v>
      </c>
      <c r="Z136" s="26" t="str">
        <f t="shared" si="17"/>
        <v>Apples</v>
      </c>
      <c r="AA136" s="26" t="str">
        <f t="shared" si="18"/>
        <v>Apples</v>
      </c>
      <c r="AB136" s="26" t="str">
        <f t="shared" si="19"/>
        <v>Watermelon</v>
      </c>
      <c r="AC136" s="26" t="str">
        <f t="shared" si="20"/>
        <v>Grapes</v>
      </c>
      <c r="AD136" s="26" t="str">
        <f t="shared" si="21"/>
        <v>Square</v>
      </c>
      <c r="AE136" s="26" t="str">
        <f t="shared" si="22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1"/>
        <v>10</v>
      </c>
      <c r="T137" s="12">
        <f t="shared" si="12"/>
        <v>7</v>
      </c>
      <c r="U137" s="12">
        <f t="shared" si="13"/>
        <v>11</v>
      </c>
      <c r="V137" s="12">
        <f t="shared" si="14"/>
        <v>11</v>
      </c>
      <c r="W137" s="12">
        <f t="shared" si="15"/>
        <v>4</v>
      </c>
      <c r="X137" s="12">
        <f t="shared" si="16"/>
        <v>7</v>
      </c>
      <c r="Z137" s="26" t="str">
        <f t="shared" si="17"/>
        <v>Grapes</v>
      </c>
      <c r="AA137" s="26" t="str">
        <f t="shared" si="18"/>
        <v>Apples</v>
      </c>
      <c r="AB137" s="26" t="str">
        <f t="shared" si="19"/>
        <v>Bananas</v>
      </c>
      <c r="AC137" s="26" t="str">
        <f t="shared" si="20"/>
        <v>Bananas</v>
      </c>
      <c r="AD137" s="26" t="str">
        <f t="shared" si="21"/>
        <v>Square</v>
      </c>
      <c r="AE137" s="26" t="str">
        <f t="shared" si="22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1"/>
        <v>10</v>
      </c>
      <c r="T138" s="12">
        <f t="shared" si="12"/>
        <v>11</v>
      </c>
      <c r="U138" s="12">
        <f t="shared" si="13"/>
        <v>11</v>
      </c>
      <c r="V138" s="12">
        <f t="shared" si="14"/>
        <v>11</v>
      </c>
      <c r="W138" s="12">
        <f t="shared" si="15"/>
        <v>11</v>
      </c>
      <c r="X138" s="12">
        <f t="shared" si="16"/>
        <v>7</v>
      </c>
      <c r="Z138" s="26" t="str">
        <f t="shared" si="17"/>
        <v>Grapes</v>
      </c>
      <c r="AA138" s="26" t="str">
        <f t="shared" si="18"/>
        <v>Bananas</v>
      </c>
      <c r="AB138" s="26" t="str">
        <f t="shared" si="19"/>
        <v>Bananas</v>
      </c>
      <c r="AC138" s="26" t="str">
        <f t="shared" si="20"/>
        <v>Bananas</v>
      </c>
      <c r="AD138" s="26" t="str">
        <f t="shared" si="21"/>
        <v>Bananas</v>
      </c>
      <c r="AE138" s="26" t="str">
        <f t="shared" si="22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60</v>
      </c>
      <c r="P139" s="50" t="s">
        <v>35</v>
      </c>
      <c r="Q139" s="50" t="s">
        <v>33</v>
      </c>
      <c r="S139" s="12">
        <f t="shared" si="11"/>
        <v>11</v>
      </c>
      <c r="T139" s="12">
        <f t="shared" si="12"/>
        <v>11</v>
      </c>
      <c r="U139" s="12">
        <f t="shared" si="13"/>
        <v>6</v>
      </c>
      <c r="V139" s="12">
        <f t="shared" si="14"/>
        <v>4</v>
      </c>
      <c r="W139" s="12">
        <f t="shared" si="15"/>
        <v>11</v>
      </c>
      <c r="X139" s="12">
        <f t="shared" si="16"/>
        <v>9</v>
      </c>
      <c r="Z139" s="26" t="str">
        <f t="shared" si="17"/>
        <v>Bananas</v>
      </c>
      <c r="AA139" s="26" t="str">
        <f t="shared" si="18"/>
        <v>Bananas</v>
      </c>
      <c r="AB139" s="26" t="str">
        <f t="shared" si="19"/>
        <v>Rectangle</v>
      </c>
      <c r="AC139" s="26" t="str">
        <f t="shared" si="20"/>
        <v>Square</v>
      </c>
      <c r="AD139" s="26" t="str">
        <f t="shared" si="21"/>
        <v>Bananas</v>
      </c>
      <c r="AE139" s="26" t="str">
        <f t="shared" si="22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60</v>
      </c>
      <c r="P140" s="50" t="s">
        <v>27</v>
      </c>
      <c r="Q140" s="50" t="s">
        <v>33</v>
      </c>
      <c r="S140" s="12">
        <f t="shared" si="11"/>
        <v>11</v>
      </c>
      <c r="T140" s="12">
        <f t="shared" si="12"/>
        <v>6</v>
      </c>
      <c r="U140" s="12">
        <f t="shared" si="13"/>
        <v>6</v>
      </c>
      <c r="V140" s="12">
        <f t="shared" si="14"/>
        <v>4</v>
      </c>
      <c r="W140" s="12">
        <f t="shared" si="15"/>
        <v>4</v>
      </c>
      <c r="X140" s="12">
        <f t="shared" si="16"/>
        <v>9</v>
      </c>
      <c r="Z140" s="26" t="str">
        <f t="shared" si="17"/>
        <v>Bananas</v>
      </c>
      <c r="AA140" s="26" t="str">
        <f t="shared" si="18"/>
        <v>Rectangle</v>
      </c>
      <c r="AB140" s="26" t="str">
        <f t="shared" si="19"/>
        <v>Rectangle</v>
      </c>
      <c r="AC140" s="26" t="str">
        <f t="shared" si="20"/>
        <v>Square</v>
      </c>
      <c r="AD140" s="26" t="str">
        <f t="shared" si="21"/>
        <v>Square</v>
      </c>
      <c r="AE140" s="26" t="str">
        <f t="shared" si="22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1"/>
        <v>10</v>
      </c>
      <c r="T141" s="12">
        <f t="shared" si="12"/>
        <v>6</v>
      </c>
      <c r="U141" s="12">
        <f t="shared" si="13"/>
        <v>7</v>
      </c>
      <c r="V141" s="12">
        <f t="shared" si="14"/>
        <v>11</v>
      </c>
      <c r="W141" s="12">
        <f t="shared" si="15"/>
        <v>4</v>
      </c>
      <c r="X141" s="12">
        <f t="shared" si="16"/>
        <v>1</v>
      </c>
      <c r="Z141" s="26" t="str">
        <f t="shared" si="17"/>
        <v>Grapes</v>
      </c>
      <c r="AA141" s="26" t="str">
        <f t="shared" si="18"/>
        <v>Rectangle</v>
      </c>
      <c r="AB141" s="26" t="str">
        <f t="shared" si="19"/>
        <v>Apples</v>
      </c>
      <c r="AC141" s="26" t="str">
        <f t="shared" si="20"/>
        <v>Bananas</v>
      </c>
      <c r="AD141" s="26" t="str">
        <f t="shared" si="21"/>
        <v>Square</v>
      </c>
      <c r="AE141" s="26" t="str">
        <f t="shared" si="22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1"/>
        <v>10</v>
      </c>
      <c r="T142" s="12">
        <f t="shared" si="12"/>
        <v>9</v>
      </c>
      <c r="U142" s="12">
        <f t="shared" si="13"/>
        <v>7</v>
      </c>
      <c r="V142" s="12">
        <f t="shared" si="14"/>
        <v>11</v>
      </c>
      <c r="W142" s="12">
        <f t="shared" si="15"/>
        <v>9</v>
      </c>
      <c r="X142" s="12">
        <f t="shared" si="16"/>
        <v>7</v>
      </c>
      <c r="Z142" s="26" t="str">
        <f t="shared" si="17"/>
        <v>Grapes</v>
      </c>
      <c r="AA142" s="26" t="str">
        <f t="shared" si="18"/>
        <v>Watermelon</v>
      </c>
      <c r="AB142" s="26" t="str">
        <f t="shared" si="19"/>
        <v>Apples</v>
      </c>
      <c r="AC142" s="26" t="str">
        <f t="shared" si="20"/>
        <v>Bananas</v>
      </c>
      <c r="AD142" s="26" t="str">
        <f t="shared" si="21"/>
        <v>Watermelon</v>
      </c>
      <c r="AE142" s="26" t="str">
        <f t="shared" si="22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62</v>
      </c>
      <c r="O143" s="50" t="s">
        <v>23</v>
      </c>
      <c r="P143" s="50" t="s">
        <v>33</v>
      </c>
      <c r="Q143" s="50" t="s">
        <v>30</v>
      </c>
      <c r="S143" s="12">
        <f t="shared" si="11"/>
        <v>6</v>
      </c>
      <c r="T143" s="12">
        <f t="shared" si="12"/>
        <v>9</v>
      </c>
      <c r="U143" s="12">
        <f t="shared" si="13"/>
        <v>6</v>
      </c>
      <c r="V143" s="12">
        <f t="shared" si="14"/>
        <v>5</v>
      </c>
      <c r="W143" s="12">
        <f t="shared" si="15"/>
        <v>9</v>
      </c>
      <c r="X143" s="12">
        <f t="shared" si="16"/>
        <v>7</v>
      </c>
      <c r="Z143" s="26" t="str">
        <f t="shared" si="17"/>
        <v>Rectangle</v>
      </c>
      <c r="AA143" s="26" t="str">
        <f t="shared" si="18"/>
        <v>Watermelon</v>
      </c>
      <c r="AB143" s="26" t="str">
        <f t="shared" si="19"/>
        <v>Rectangle</v>
      </c>
      <c r="AC143" s="26" t="str">
        <f t="shared" si="20"/>
        <v>pentagon</v>
      </c>
      <c r="AD143" s="26" t="str">
        <f t="shared" si="21"/>
        <v>Watermelon</v>
      </c>
      <c r="AE143" s="26" t="str">
        <f t="shared" si="22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62</v>
      </c>
      <c r="O144" s="50" t="s">
        <v>23</v>
      </c>
      <c r="P144" s="50" t="s">
        <v>32</v>
      </c>
      <c r="Q144" s="50" t="s">
        <v>62</v>
      </c>
      <c r="S144" s="12">
        <f t="shared" si="11"/>
        <v>6</v>
      </c>
      <c r="T144" s="12">
        <f t="shared" si="12"/>
        <v>4</v>
      </c>
      <c r="U144" s="12">
        <f t="shared" si="13"/>
        <v>6</v>
      </c>
      <c r="V144" s="12">
        <f t="shared" si="14"/>
        <v>5</v>
      </c>
      <c r="W144" s="12">
        <f t="shared" si="15"/>
        <v>8</v>
      </c>
      <c r="X144" s="12">
        <f t="shared" si="16"/>
        <v>6</v>
      </c>
      <c r="Z144" s="26" t="str">
        <f t="shared" si="17"/>
        <v>Rectangle</v>
      </c>
      <c r="AA144" s="26" t="str">
        <f t="shared" si="18"/>
        <v>Square</v>
      </c>
      <c r="AB144" s="26" t="str">
        <f t="shared" si="19"/>
        <v>Rectangle</v>
      </c>
      <c r="AC144" s="26" t="str">
        <f t="shared" si="20"/>
        <v>pentagon</v>
      </c>
      <c r="AD144" s="26" t="str">
        <f t="shared" si="21"/>
        <v>Peaches</v>
      </c>
      <c r="AE144" s="26" t="str">
        <f t="shared" si="22"/>
        <v>Rectangle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62</v>
      </c>
      <c r="P145" s="50" t="s">
        <v>32</v>
      </c>
      <c r="Q145" s="50" t="s">
        <v>62</v>
      </c>
      <c r="S145" s="12">
        <f t="shared" si="11"/>
        <v>10</v>
      </c>
      <c r="T145" s="12">
        <f t="shared" si="12"/>
        <v>4</v>
      </c>
      <c r="U145" s="12">
        <f t="shared" si="13"/>
        <v>11</v>
      </c>
      <c r="V145" s="12">
        <f t="shared" si="14"/>
        <v>6</v>
      </c>
      <c r="W145" s="12">
        <f t="shared" si="15"/>
        <v>8</v>
      </c>
      <c r="X145" s="12">
        <f t="shared" si="16"/>
        <v>6</v>
      </c>
      <c r="Z145" s="26" t="str">
        <f t="shared" si="17"/>
        <v>Grapes</v>
      </c>
      <c r="AA145" s="26" t="str">
        <f t="shared" si="18"/>
        <v>Square</v>
      </c>
      <c r="AB145" s="26" t="str">
        <f t="shared" si="19"/>
        <v>Bananas</v>
      </c>
      <c r="AC145" s="26" t="str">
        <f t="shared" si="20"/>
        <v>Rectangle</v>
      </c>
      <c r="AD145" s="26" t="str">
        <f t="shared" si="21"/>
        <v>Peaches</v>
      </c>
      <c r="AE145" s="26" t="str">
        <f t="shared" si="22"/>
        <v>Rectangle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62</v>
      </c>
      <c r="P146" s="50" t="s">
        <v>33</v>
      </c>
      <c r="Q146" s="50" t="s">
        <v>35</v>
      </c>
      <c r="S146" s="12">
        <f t="shared" si="11"/>
        <v>10</v>
      </c>
      <c r="T146" s="12">
        <f t="shared" si="12"/>
        <v>9</v>
      </c>
      <c r="U146" s="12">
        <f t="shared" si="13"/>
        <v>11</v>
      </c>
      <c r="V146" s="12">
        <f t="shared" si="14"/>
        <v>6</v>
      </c>
      <c r="W146" s="12">
        <f t="shared" si="15"/>
        <v>9</v>
      </c>
      <c r="X146" s="12">
        <f t="shared" si="16"/>
        <v>11</v>
      </c>
      <c r="Z146" s="26" t="str">
        <f t="shared" si="17"/>
        <v>Grapes</v>
      </c>
      <c r="AA146" s="26" t="str">
        <f t="shared" si="18"/>
        <v>Watermelon</v>
      </c>
      <c r="AB146" s="26" t="str">
        <f t="shared" si="19"/>
        <v>Bananas</v>
      </c>
      <c r="AC146" s="26" t="str">
        <f t="shared" si="20"/>
        <v>Rectangle</v>
      </c>
      <c r="AD146" s="26" t="str">
        <f t="shared" si="21"/>
        <v>Watermelon</v>
      </c>
      <c r="AE146" s="26" t="str">
        <f t="shared" si="22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1"/>
        <v>9</v>
      </c>
      <c r="T147" s="12">
        <f t="shared" si="12"/>
        <v>9</v>
      </c>
      <c r="U147" s="12">
        <f t="shared" si="13"/>
        <v>8</v>
      </c>
      <c r="V147" s="12">
        <f t="shared" si="14"/>
        <v>9</v>
      </c>
      <c r="W147" s="12">
        <f t="shared" si="15"/>
        <v>9</v>
      </c>
      <c r="X147" s="12">
        <f t="shared" si="16"/>
        <v>11</v>
      </c>
      <c r="Z147" s="26" t="str">
        <f t="shared" si="17"/>
        <v>Watermelon</v>
      </c>
      <c r="AA147" s="26" t="str">
        <f t="shared" si="18"/>
        <v>Watermelon</v>
      </c>
      <c r="AB147" s="26" t="str">
        <f t="shared" si="19"/>
        <v>Peaches</v>
      </c>
      <c r="AC147" s="26" t="str">
        <f t="shared" si="20"/>
        <v>Watermelon</v>
      </c>
      <c r="AD147" s="26" t="str">
        <f t="shared" si="21"/>
        <v>Watermelon</v>
      </c>
      <c r="AE147" s="26" t="str">
        <f t="shared" si="22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60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1"/>
        <v>9</v>
      </c>
      <c r="T148" s="12">
        <f t="shared" si="12"/>
        <v>4</v>
      </c>
      <c r="U148" s="12">
        <f t="shared" si="13"/>
        <v>8</v>
      </c>
      <c r="V148" s="12">
        <f t="shared" si="14"/>
        <v>9</v>
      </c>
      <c r="W148" s="12">
        <f t="shared" si="15"/>
        <v>3</v>
      </c>
      <c r="X148" s="12">
        <f t="shared" si="16"/>
        <v>5</v>
      </c>
      <c r="Z148" s="26" t="str">
        <f t="shared" si="17"/>
        <v>Watermelon</v>
      </c>
      <c r="AA148" s="26" t="str">
        <f t="shared" si="18"/>
        <v>Square</v>
      </c>
      <c r="AB148" s="26" t="str">
        <f t="shared" si="19"/>
        <v>Peaches</v>
      </c>
      <c r="AC148" s="26" t="str">
        <f t="shared" si="20"/>
        <v>Watermelon</v>
      </c>
      <c r="AD148" s="26" t="str">
        <f t="shared" si="21"/>
        <v>Heart</v>
      </c>
      <c r="AE148" s="26" t="str">
        <f t="shared" si="22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60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1"/>
        <v>7</v>
      </c>
      <c r="T149" s="12">
        <f t="shared" si="12"/>
        <v>4</v>
      </c>
      <c r="U149" s="12">
        <f t="shared" si="13"/>
        <v>4</v>
      </c>
      <c r="V149" s="12">
        <f t="shared" si="14"/>
        <v>6</v>
      </c>
      <c r="W149" s="12">
        <f t="shared" si="15"/>
        <v>3</v>
      </c>
      <c r="X149" s="12">
        <f t="shared" si="16"/>
        <v>5</v>
      </c>
      <c r="Z149" s="26" t="str">
        <f t="shared" si="17"/>
        <v>Apples</v>
      </c>
      <c r="AA149" s="26" t="str">
        <f t="shared" si="18"/>
        <v>Square</v>
      </c>
      <c r="AB149" s="26" t="str">
        <f t="shared" si="19"/>
        <v>Square</v>
      </c>
      <c r="AC149" s="26" t="str">
        <f t="shared" si="20"/>
        <v>Rectangle</v>
      </c>
      <c r="AD149" s="26" t="str">
        <f t="shared" si="21"/>
        <v>Heart</v>
      </c>
      <c r="AE149" s="26" t="str">
        <f t="shared" si="22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1"/>
        <v>7</v>
      </c>
      <c r="T150" s="12">
        <f t="shared" si="12"/>
        <v>11</v>
      </c>
      <c r="U150" s="12">
        <f t="shared" si="13"/>
        <v>4</v>
      </c>
      <c r="V150" s="12">
        <f t="shared" si="14"/>
        <v>6</v>
      </c>
      <c r="W150" s="12">
        <f t="shared" si="15"/>
        <v>7</v>
      </c>
      <c r="X150" s="12">
        <f t="shared" si="16"/>
        <v>4</v>
      </c>
      <c r="Z150" s="26" t="str">
        <f t="shared" si="17"/>
        <v>Apples</v>
      </c>
      <c r="AA150" s="26" t="str">
        <f t="shared" si="18"/>
        <v>Bananas</v>
      </c>
      <c r="AB150" s="26" t="str">
        <f t="shared" si="19"/>
        <v>Square</v>
      </c>
      <c r="AC150" s="26" t="str">
        <f t="shared" si="20"/>
        <v>Rectangle</v>
      </c>
      <c r="AD150" s="26" t="str">
        <f t="shared" si="21"/>
        <v>Apples</v>
      </c>
      <c r="AE150" s="26" t="str">
        <f t="shared" si="22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1"/>
        <v>10</v>
      </c>
      <c r="T151" s="12">
        <f t="shared" si="12"/>
        <v>11</v>
      </c>
      <c r="U151" s="12">
        <f t="shared" si="13"/>
        <v>8</v>
      </c>
      <c r="V151" s="12">
        <f t="shared" si="14"/>
        <v>11</v>
      </c>
      <c r="W151" s="12">
        <f t="shared" si="15"/>
        <v>7</v>
      </c>
      <c r="X151" s="12">
        <f t="shared" si="16"/>
        <v>4</v>
      </c>
      <c r="Z151" s="26" t="str">
        <f t="shared" si="17"/>
        <v>Grapes</v>
      </c>
      <c r="AA151" s="26" t="str">
        <f t="shared" si="18"/>
        <v>Bananas</v>
      </c>
      <c r="AB151" s="26" t="str">
        <f t="shared" si="19"/>
        <v>Peaches</v>
      </c>
      <c r="AC151" s="26" t="str">
        <f t="shared" si="20"/>
        <v>Bananas</v>
      </c>
      <c r="AD151" s="26" t="str">
        <f t="shared" si="21"/>
        <v>Apples</v>
      </c>
      <c r="AE151" s="26" t="str">
        <f t="shared" si="22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60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1"/>
        <v>10</v>
      </c>
      <c r="T152" s="12">
        <f t="shared" si="12"/>
        <v>4</v>
      </c>
      <c r="U152" s="12">
        <f t="shared" si="13"/>
        <v>8</v>
      </c>
      <c r="V152" s="12">
        <f t="shared" si="14"/>
        <v>11</v>
      </c>
      <c r="W152" s="12">
        <f t="shared" si="15"/>
        <v>9</v>
      </c>
      <c r="X152" s="12">
        <f t="shared" si="16"/>
        <v>8</v>
      </c>
      <c r="Z152" s="26" t="str">
        <f t="shared" si="17"/>
        <v>Grapes</v>
      </c>
      <c r="AA152" s="26" t="str">
        <f t="shared" si="18"/>
        <v>Square</v>
      </c>
      <c r="AB152" s="26" t="str">
        <f t="shared" si="19"/>
        <v>Peaches</v>
      </c>
      <c r="AC152" s="26" t="str">
        <f t="shared" si="20"/>
        <v>Bananas</v>
      </c>
      <c r="AD152" s="26" t="str">
        <f t="shared" si="21"/>
        <v>Watermelon</v>
      </c>
      <c r="AE152" s="26" t="str">
        <f t="shared" si="22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60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1"/>
        <v>5</v>
      </c>
      <c r="T153" s="12">
        <f t="shared" si="12"/>
        <v>4</v>
      </c>
      <c r="U153" s="12">
        <f t="shared" si="13"/>
        <v>6</v>
      </c>
      <c r="V153" s="12">
        <f t="shared" si="14"/>
        <v>4</v>
      </c>
      <c r="W153" s="12">
        <f t="shared" si="15"/>
        <v>9</v>
      </c>
      <c r="X153" s="12">
        <f t="shared" si="16"/>
        <v>8</v>
      </c>
      <c r="Z153" s="26" t="str">
        <f t="shared" si="17"/>
        <v>pentagon</v>
      </c>
      <c r="AA153" s="26" t="str">
        <f t="shared" si="18"/>
        <v>Square</v>
      </c>
      <c r="AB153" s="26" t="str">
        <f t="shared" si="19"/>
        <v>Rectangle</v>
      </c>
      <c r="AC153" s="26" t="str">
        <f t="shared" si="20"/>
        <v>Square</v>
      </c>
      <c r="AD153" s="26" t="str">
        <f t="shared" si="21"/>
        <v>Watermelon</v>
      </c>
      <c r="AE153" s="26" t="str">
        <f t="shared" si="22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62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1"/>
        <v>5</v>
      </c>
      <c r="T154" s="12">
        <f t="shared" si="12"/>
        <v>6</v>
      </c>
      <c r="U154" s="12">
        <f t="shared" si="13"/>
        <v>6</v>
      </c>
      <c r="V154" s="12">
        <f t="shared" si="14"/>
        <v>4</v>
      </c>
      <c r="W154" s="12">
        <f t="shared" si="15"/>
        <v>5</v>
      </c>
      <c r="X154" s="12">
        <f t="shared" si="16"/>
        <v>7</v>
      </c>
      <c r="Z154" s="26" t="str">
        <f t="shared" si="17"/>
        <v>pentagon</v>
      </c>
      <c r="AA154" s="26" t="str">
        <f t="shared" si="18"/>
        <v>Rectangle</v>
      </c>
      <c r="AB154" s="26" t="str">
        <f t="shared" si="19"/>
        <v>Rectangle</v>
      </c>
      <c r="AC154" s="26" t="str">
        <f t="shared" si="20"/>
        <v>Square</v>
      </c>
      <c r="AD154" s="26" t="str">
        <f t="shared" si="21"/>
        <v>pentagon</v>
      </c>
      <c r="AE154" s="26" t="str">
        <f t="shared" si="22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62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1"/>
        <v>6</v>
      </c>
      <c r="T155" s="12">
        <f t="shared" si="12"/>
        <v>6</v>
      </c>
      <c r="U155" s="12">
        <f t="shared" si="13"/>
        <v>10</v>
      </c>
      <c r="V155" s="12">
        <f t="shared" si="14"/>
        <v>1</v>
      </c>
      <c r="W155" s="12">
        <f t="shared" si="15"/>
        <v>5</v>
      </c>
      <c r="X155" s="12">
        <f t="shared" si="16"/>
        <v>7</v>
      </c>
      <c r="Z155" s="26" t="str">
        <f t="shared" si="17"/>
        <v>Rectangle</v>
      </c>
      <c r="AA155" s="26" t="str">
        <f t="shared" si="18"/>
        <v>Rectangle</v>
      </c>
      <c r="AB155" s="26" t="str">
        <f t="shared" si="19"/>
        <v>Grapes</v>
      </c>
      <c r="AC155" s="26" t="str">
        <f t="shared" si="20"/>
        <v>Scatter</v>
      </c>
      <c r="AD155" s="26" t="str">
        <f t="shared" si="21"/>
        <v>pentagon</v>
      </c>
      <c r="AE155" s="26" t="str">
        <f t="shared" si="22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60</v>
      </c>
      <c r="N156" s="50" t="s">
        <v>34</v>
      </c>
      <c r="O156" s="50" t="s">
        <v>26</v>
      </c>
      <c r="P156" s="50" t="s">
        <v>62</v>
      </c>
      <c r="Q156" s="50" t="s">
        <v>34</v>
      </c>
      <c r="S156" s="12">
        <f t="shared" si="11"/>
        <v>6</v>
      </c>
      <c r="T156" s="12">
        <f t="shared" si="12"/>
        <v>4</v>
      </c>
      <c r="U156" s="12">
        <f t="shared" si="13"/>
        <v>10</v>
      </c>
      <c r="V156" s="12">
        <f t="shared" si="14"/>
        <v>3</v>
      </c>
      <c r="W156" s="12">
        <f t="shared" si="15"/>
        <v>6</v>
      </c>
      <c r="X156" s="12">
        <f t="shared" si="16"/>
        <v>10</v>
      </c>
      <c r="Z156" s="26" t="str">
        <f t="shared" si="17"/>
        <v>Rectangle</v>
      </c>
      <c r="AA156" s="26" t="str">
        <f t="shared" si="18"/>
        <v>Square</v>
      </c>
      <c r="AB156" s="26" t="str">
        <f t="shared" si="19"/>
        <v>Grapes</v>
      </c>
      <c r="AC156" s="26" t="str">
        <f t="shared" si="20"/>
        <v>Heart</v>
      </c>
      <c r="AD156" s="26" t="str">
        <f t="shared" si="21"/>
        <v>Rectangle</v>
      </c>
      <c r="AE156" s="26" t="str">
        <f t="shared" si="22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60</v>
      </c>
      <c r="N157" s="50" t="s">
        <v>32</v>
      </c>
      <c r="O157" s="50" t="s">
        <v>26</v>
      </c>
      <c r="P157" s="50" t="s">
        <v>62</v>
      </c>
      <c r="Q157" s="50" t="s">
        <v>34</v>
      </c>
      <c r="S157" s="12">
        <f t="shared" si="11"/>
        <v>10</v>
      </c>
      <c r="T157" s="12">
        <f t="shared" si="12"/>
        <v>4</v>
      </c>
      <c r="U157" s="12">
        <f t="shared" si="13"/>
        <v>8</v>
      </c>
      <c r="V157" s="12">
        <f t="shared" si="14"/>
        <v>3</v>
      </c>
      <c r="W157" s="12">
        <f t="shared" si="15"/>
        <v>6</v>
      </c>
      <c r="X157" s="12">
        <f t="shared" si="16"/>
        <v>10</v>
      </c>
      <c r="Z157" s="26" t="str">
        <f t="shared" si="17"/>
        <v>Grapes</v>
      </c>
      <c r="AA157" s="26" t="str">
        <f t="shared" si="18"/>
        <v>Square</v>
      </c>
      <c r="AB157" s="26" t="str">
        <f t="shared" si="19"/>
        <v>Peaches</v>
      </c>
      <c r="AC157" s="26" t="str">
        <f t="shared" si="20"/>
        <v>Heart</v>
      </c>
      <c r="AD157" s="26" t="str">
        <f t="shared" si="21"/>
        <v>Rectangle</v>
      </c>
      <c r="AE157" s="26" t="str">
        <f t="shared" si="22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62</v>
      </c>
      <c r="P158" s="50" t="s">
        <v>33</v>
      </c>
      <c r="Q158" s="50" t="s">
        <v>33</v>
      </c>
      <c r="S158" s="12">
        <f t="shared" si="11"/>
        <v>10</v>
      </c>
      <c r="T158" s="12">
        <f t="shared" si="12"/>
        <v>11</v>
      </c>
      <c r="U158" s="12">
        <f t="shared" si="13"/>
        <v>8</v>
      </c>
      <c r="V158" s="12">
        <f t="shared" si="14"/>
        <v>6</v>
      </c>
      <c r="W158" s="12">
        <f t="shared" si="15"/>
        <v>9</v>
      </c>
      <c r="X158" s="12">
        <f t="shared" si="16"/>
        <v>9</v>
      </c>
      <c r="Z158" s="26" t="str">
        <f t="shared" si="17"/>
        <v>Grapes</v>
      </c>
      <c r="AA158" s="26" t="str">
        <f t="shared" si="18"/>
        <v>Bananas</v>
      </c>
      <c r="AB158" s="26" t="str">
        <f t="shared" si="19"/>
        <v>Peaches</v>
      </c>
      <c r="AC158" s="26" t="str">
        <f t="shared" si="20"/>
        <v>Rectangle</v>
      </c>
      <c r="AD158" s="26" t="str">
        <f t="shared" si="21"/>
        <v>Watermelon</v>
      </c>
      <c r="AE158" s="26" t="str">
        <f t="shared" si="22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62</v>
      </c>
      <c r="P159" s="50" t="s">
        <v>33</v>
      </c>
      <c r="Q159" s="50" t="s">
        <v>33</v>
      </c>
      <c r="S159" s="12">
        <f t="shared" si="11"/>
        <v>7</v>
      </c>
      <c r="T159" s="12">
        <f t="shared" si="12"/>
        <v>11</v>
      </c>
      <c r="U159" s="12">
        <f t="shared" si="13"/>
        <v>4</v>
      </c>
      <c r="V159" s="12">
        <f t="shared" si="14"/>
        <v>6</v>
      </c>
      <c r="W159" s="12">
        <f t="shared" si="15"/>
        <v>9</v>
      </c>
      <c r="X159" s="12">
        <f t="shared" si="16"/>
        <v>9</v>
      </c>
      <c r="Z159" s="26" t="str">
        <f t="shared" si="17"/>
        <v>Apples</v>
      </c>
      <c r="AA159" s="26" t="str">
        <f t="shared" si="18"/>
        <v>Bananas</v>
      </c>
      <c r="AB159" s="26" t="str">
        <f t="shared" si="19"/>
        <v>Square</v>
      </c>
      <c r="AC159" s="26" t="str">
        <f t="shared" si="20"/>
        <v>Rectangle</v>
      </c>
      <c r="AD159" s="26" t="str">
        <f t="shared" si="21"/>
        <v>Watermelon</v>
      </c>
      <c r="AE159" s="26" t="str">
        <f t="shared" si="22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60</v>
      </c>
      <c r="S160" s="12">
        <f t="shared" si="11"/>
        <v>7</v>
      </c>
      <c r="T160" s="12">
        <f t="shared" si="12"/>
        <v>9</v>
      </c>
      <c r="U160" s="12">
        <f t="shared" si="13"/>
        <v>4</v>
      </c>
      <c r="V160" s="12">
        <f t="shared" si="14"/>
        <v>5</v>
      </c>
      <c r="W160" s="12">
        <f t="shared" si="15"/>
        <v>5</v>
      </c>
      <c r="X160" s="12">
        <f t="shared" si="16"/>
        <v>4</v>
      </c>
      <c r="Z160" s="26" t="str">
        <f t="shared" si="17"/>
        <v>Apples</v>
      </c>
      <c r="AA160" s="26" t="str">
        <f t="shared" si="18"/>
        <v>Watermelon</v>
      </c>
      <c r="AB160" s="26" t="str">
        <f t="shared" si="19"/>
        <v>Square</v>
      </c>
      <c r="AC160" s="26" t="str">
        <f t="shared" si="20"/>
        <v>pentagon</v>
      </c>
      <c r="AD160" s="26" t="str">
        <f t="shared" si="21"/>
        <v>pentagon</v>
      </c>
      <c r="AE160" s="26" t="str">
        <f t="shared" si="22"/>
        <v>Square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60</v>
      </c>
      <c r="S161" s="12">
        <f t="shared" si="11"/>
        <v>11</v>
      </c>
      <c r="T161" s="12">
        <f t="shared" si="12"/>
        <v>9</v>
      </c>
      <c r="U161" s="12">
        <f t="shared" si="13"/>
        <v>8</v>
      </c>
      <c r="V161" s="12">
        <f t="shared" si="14"/>
        <v>5</v>
      </c>
      <c r="W161" s="12">
        <f t="shared" si="15"/>
        <v>5</v>
      </c>
      <c r="X161" s="12">
        <f t="shared" si="16"/>
        <v>4</v>
      </c>
      <c r="Z161" s="26" t="str">
        <f t="shared" si="17"/>
        <v>Bananas</v>
      </c>
      <c r="AA161" s="26" t="str">
        <f t="shared" si="18"/>
        <v>Watermelon</v>
      </c>
      <c r="AB161" s="26" t="str">
        <f t="shared" si="19"/>
        <v>Peaches</v>
      </c>
      <c r="AC161" s="26" t="str">
        <f t="shared" si="20"/>
        <v>pentagon</v>
      </c>
      <c r="AD161" s="26" t="str">
        <f t="shared" si="21"/>
        <v>pentagon</v>
      </c>
      <c r="AE161" s="26" t="str">
        <f t="shared" si="22"/>
        <v>Square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1"/>
        <v>11</v>
      </c>
      <c r="T162" s="12">
        <f t="shared" si="12"/>
        <v>11</v>
      </c>
      <c r="U162" s="12">
        <f t="shared" si="13"/>
        <v>8</v>
      </c>
      <c r="V162" s="12">
        <f t="shared" si="14"/>
        <v>7</v>
      </c>
      <c r="W162" s="12">
        <f t="shared" si="15"/>
        <v>6</v>
      </c>
      <c r="X162" s="12">
        <f t="shared" si="16"/>
        <v>9</v>
      </c>
      <c r="Z162" s="26" t="str">
        <f t="shared" si="17"/>
        <v>Bananas</v>
      </c>
      <c r="AA162" s="26" t="str">
        <f t="shared" si="18"/>
        <v>Bananas</v>
      </c>
      <c r="AB162" s="26" t="str">
        <f t="shared" si="19"/>
        <v>Peaches</v>
      </c>
      <c r="AC162" s="26" t="str">
        <f t="shared" si="20"/>
        <v>Apples</v>
      </c>
      <c r="AD162" s="26" t="str">
        <f t="shared" si="21"/>
        <v>Rectangle</v>
      </c>
      <c r="AE162" s="26" t="str">
        <f t="shared" si="22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60</v>
      </c>
      <c r="M163" s="50" t="s">
        <v>35</v>
      </c>
      <c r="N163" s="50" t="s">
        <v>62</v>
      </c>
      <c r="O163" s="50" t="s">
        <v>30</v>
      </c>
      <c r="P163" s="50" t="s">
        <v>24</v>
      </c>
      <c r="Q163" s="50" t="s">
        <v>33</v>
      </c>
      <c r="S163" s="12">
        <f t="shared" si="11"/>
        <v>4</v>
      </c>
      <c r="T163" s="12">
        <f t="shared" si="12"/>
        <v>11</v>
      </c>
      <c r="U163" s="12">
        <f t="shared" si="13"/>
        <v>6</v>
      </c>
      <c r="V163" s="12">
        <f t="shared" si="14"/>
        <v>7</v>
      </c>
      <c r="W163" s="12">
        <f t="shared" si="15"/>
        <v>6</v>
      </c>
      <c r="X163" s="12">
        <f t="shared" si="16"/>
        <v>9</v>
      </c>
      <c r="Z163" s="26" t="str">
        <f t="shared" si="17"/>
        <v>Square</v>
      </c>
      <c r="AA163" s="26" t="str">
        <f t="shared" si="18"/>
        <v>Bananas</v>
      </c>
      <c r="AB163" s="26" t="str">
        <f t="shared" si="19"/>
        <v>Rectangle</v>
      </c>
      <c r="AC163" s="26" t="str">
        <f t="shared" si="20"/>
        <v>Apples</v>
      </c>
      <c r="AD163" s="26" t="str">
        <f t="shared" si="21"/>
        <v>Rectangle</v>
      </c>
      <c r="AE163" s="26" t="str">
        <f t="shared" si="22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60</v>
      </c>
      <c r="M164" s="50" t="s">
        <v>25</v>
      </c>
      <c r="N164" s="50" t="s">
        <v>62</v>
      </c>
      <c r="O164" s="50" t="s">
        <v>26</v>
      </c>
      <c r="P164" s="50" t="s">
        <v>34</v>
      </c>
      <c r="Q164" s="50" t="s">
        <v>24</v>
      </c>
      <c r="S164" s="12">
        <f t="shared" si="11"/>
        <v>4</v>
      </c>
      <c r="T164" s="12">
        <f t="shared" si="12"/>
        <v>1</v>
      </c>
      <c r="U164" s="12">
        <f t="shared" si="13"/>
        <v>6</v>
      </c>
      <c r="V164" s="12">
        <f t="shared" si="14"/>
        <v>3</v>
      </c>
      <c r="W164" s="12">
        <f t="shared" si="15"/>
        <v>10</v>
      </c>
      <c r="X164" s="12">
        <f t="shared" si="16"/>
        <v>6</v>
      </c>
      <c r="Z164" s="26" t="str">
        <f t="shared" si="17"/>
        <v>Square</v>
      </c>
      <c r="AA164" s="26" t="str">
        <f t="shared" si="18"/>
        <v>Scatter</v>
      </c>
      <c r="AB164" s="26" t="str">
        <f t="shared" si="19"/>
        <v>Rectangle</v>
      </c>
      <c r="AC164" s="26" t="str">
        <f t="shared" si="20"/>
        <v>Heart</v>
      </c>
      <c r="AD164" s="26" t="str">
        <f t="shared" si="21"/>
        <v>Grapes</v>
      </c>
      <c r="AE164" s="26" t="str">
        <f t="shared" si="22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1"/>
        <v>10</v>
      </c>
      <c r="T165" s="12">
        <f t="shared" si="12"/>
        <v>6</v>
      </c>
      <c r="U165" s="12">
        <f t="shared" si="13"/>
        <v>1</v>
      </c>
      <c r="V165" s="12">
        <f t="shared" si="14"/>
        <v>3</v>
      </c>
      <c r="W165" s="12">
        <f t="shared" si="15"/>
        <v>10</v>
      </c>
      <c r="X165" s="12">
        <f t="shared" si="16"/>
        <v>6</v>
      </c>
      <c r="Z165" s="26" t="str">
        <f t="shared" si="17"/>
        <v>Grapes</v>
      </c>
      <c r="AA165" s="26" t="str">
        <f t="shared" si="18"/>
        <v>Rectangle</v>
      </c>
      <c r="AB165" s="26" t="str">
        <f t="shared" si="19"/>
        <v>Scatter</v>
      </c>
      <c r="AC165" s="26" t="str">
        <f t="shared" si="20"/>
        <v>Heart</v>
      </c>
      <c r="AD165" s="26" t="str">
        <f t="shared" si="21"/>
        <v>Grapes</v>
      </c>
      <c r="AE165" s="26" t="str">
        <f t="shared" si="22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62</v>
      </c>
      <c r="S166" s="12">
        <f t="shared" si="11"/>
        <v>10</v>
      </c>
      <c r="T166" s="12">
        <f t="shared" si="12"/>
        <v>6</v>
      </c>
      <c r="U166" s="12">
        <f t="shared" si="13"/>
        <v>4</v>
      </c>
      <c r="V166" s="12">
        <f t="shared" si="14"/>
        <v>5</v>
      </c>
      <c r="W166" s="12">
        <f t="shared" si="15"/>
        <v>11</v>
      </c>
      <c r="X166" s="12">
        <f t="shared" si="16"/>
        <v>6</v>
      </c>
      <c r="Z166" s="26" t="str">
        <f t="shared" si="17"/>
        <v>Grapes</v>
      </c>
      <c r="AA166" s="26" t="str">
        <f t="shared" si="18"/>
        <v>Rectangle</v>
      </c>
      <c r="AB166" s="26" t="str">
        <f t="shared" si="19"/>
        <v>Square</v>
      </c>
      <c r="AC166" s="26" t="str">
        <f t="shared" si="20"/>
        <v>pentagon</v>
      </c>
      <c r="AD166" s="26" t="str">
        <f t="shared" si="21"/>
        <v>Bananas</v>
      </c>
      <c r="AE166" s="26" t="str">
        <f t="shared" si="22"/>
        <v>Rectangle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62</v>
      </c>
      <c r="S167" s="12">
        <f t="shared" si="11"/>
        <v>9</v>
      </c>
      <c r="T167" s="12">
        <f t="shared" si="12"/>
        <v>10</v>
      </c>
      <c r="U167" s="12">
        <f t="shared" si="13"/>
        <v>4</v>
      </c>
      <c r="V167" s="12">
        <f t="shared" si="14"/>
        <v>5</v>
      </c>
      <c r="W167" s="12">
        <f t="shared" si="15"/>
        <v>11</v>
      </c>
      <c r="X167" s="12">
        <f t="shared" si="16"/>
        <v>6</v>
      </c>
      <c r="Z167" s="26" t="str">
        <f t="shared" si="17"/>
        <v>Watermelon</v>
      </c>
      <c r="AA167" s="26" t="str">
        <f t="shared" si="18"/>
        <v>Grapes</v>
      </c>
      <c r="AB167" s="26" t="str">
        <f t="shared" si="19"/>
        <v>Square</v>
      </c>
      <c r="AC167" s="26" t="str">
        <f t="shared" si="20"/>
        <v>pentagon</v>
      </c>
      <c r="AD167" s="26" t="str">
        <f t="shared" si="21"/>
        <v>Bananas</v>
      </c>
      <c r="AE167" s="26" t="str">
        <f t="shared" si="22"/>
        <v>Rectangle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59</v>
      </c>
      <c r="P168" s="50" t="s">
        <v>32</v>
      </c>
      <c r="Q168" s="50" t="s">
        <v>30</v>
      </c>
      <c r="S168" s="12">
        <f t="shared" si="11"/>
        <v>9</v>
      </c>
      <c r="T168" s="12">
        <f t="shared" si="12"/>
        <v>10</v>
      </c>
      <c r="U168" s="12">
        <f t="shared" si="13"/>
        <v>9</v>
      </c>
      <c r="V168" s="12">
        <f t="shared" si="14"/>
        <v>3</v>
      </c>
      <c r="W168" s="12">
        <f t="shared" si="15"/>
        <v>8</v>
      </c>
      <c r="X168" s="12">
        <f t="shared" si="16"/>
        <v>7</v>
      </c>
      <c r="Z168" s="26" t="str">
        <f t="shared" si="17"/>
        <v>Watermelon</v>
      </c>
      <c r="AA168" s="26" t="str">
        <f t="shared" si="18"/>
        <v>Grapes</v>
      </c>
      <c r="AB168" s="26" t="str">
        <f t="shared" si="19"/>
        <v>Watermelon</v>
      </c>
      <c r="AC168" s="26" t="str">
        <f t="shared" si="20"/>
        <v>Heart</v>
      </c>
      <c r="AD168" s="26" t="str">
        <f t="shared" si="21"/>
        <v>Peaches</v>
      </c>
      <c r="AE168" s="26" t="str">
        <f t="shared" si="22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59</v>
      </c>
      <c r="P169" s="50" t="s">
        <v>32</v>
      </c>
      <c r="Q169" s="50" t="s">
        <v>30</v>
      </c>
      <c r="S169" s="12">
        <f t="shared" si="11"/>
        <v>4</v>
      </c>
      <c r="T169" s="12">
        <f t="shared" si="12"/>
        <v>6</v>
      </c>
      <c r="U169" s="12">
        <f t="shared" si="13"/>
        <v>9</v>
      </c>
      <c r="V169" s="12">
        <f t="shared" si="14"/>
        <v>3</v>
      </c>
      <c r="W169" s="12">
        <f t="shared" si="15"/>
        <v>8</v>
      </c>
      <c r="X169" s="12">
        <f t="shared" si="16"/>
        <v>7</v>
      </c>
      <c r="Z169" s="26" t="str">
        <f t="shared" si="17"/>
        <v>Square</v>
      </c>
      <c r="AA169" s="26" t="str">
        <f t="shared" si="18"/>
        <v>Rectangle</v>
      </c>
      <c r="AB169" s="26" t="str">
        <f t="shared" si="19"/>
        <v>Watermelon</v>
      </c>
      <c r="AC169" s="26" t="str">
        <f t="shared" si="20"/>
        <v>Heart</v>
      </c>
      <c r="AD169" s="26" t="str">
        <f t="shared" si="21"/>
        <v>Peaches</v>
      </c>
      <c r="AE169" s="26" t="str">
        <f t="shared" si="22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11"/>
        <v>4</v>
      </c>
      <c r="T170" s="12">
        <f t="shared" si="12"/>
        <v>6</v>
      </c>
      <c r="U170" s="12">
        <f t="shared" si="13"/>
        <v>7</v>
      </c>
      <c r="V170" s="12">
        <f t="shared" si="14"/>
        <v>10</v>
      </c>
      <c r="W170" s="12">
        <f t="shared" si="15"/>
        <v>9</v>
      </c>
      <c r="X170" s="12">
        <f t="shared" si="16"/>
        <v>6</v>
      </c>
      <c r="Z170" s="26" t="str">
        <f t="shared" si="17"/>
        <v>Square</v>
      </c>
      <c r="AA170" s="26" t="str">
        <f t="shared" si="18"/>
        <v>Rectangle</v>
      </c>
      <c r="AB170" s="26" t="str">
        <f t="shared" si="19"/>
        <v>Apples</v>
      </c>
      <c r="AC170" s="26" t="str">
        <f t="shared" si="20"/>
        <v>Grapes</v>
      </c>
      <c r="AD170" s="26" t="str">
        <f t="shared" si="21"/>
        <v>Watermelon</v>
      </c>
      <c r="AE170" s="26" t="str">
        <f t="shared" si="22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11"/>
        <v>9</v>
      </c>
      <c r="T171" s="12">
        <f t="shared" si="12"/>
        <v>11</v>
      </c>
      <c r="U171" s="12">
        <f t="shared" si="13"/>
        <v>7</v>
      </c>
      <c r="V171" s="12">
        <f t="shared" si="14"/>
        <v>10</v>
      </c>
      <c r="W171" s="12">
        <f t="shared" si="15"/>
        <v>9</v>
      </c>
      <c r="X171" s="12">
        <f t="shared" si="16"/>
        <v>6</v>
      </c>
      <c r="Z171" s="26" t="str">
        <f t="shared" si="17"/>
        <v>Watermelon</v>
      </c>
      <c r="AA171" s="26" t="str">
        <f t="shared" si="18"/>
        <v>Bananas</v>
      </c>
      <c r="AB171" s="26" t="str">
        <f t="shared" si="19"/>
        <v>Apples</v>
      </c>
      <c r="AC171" s="26" t="str">
        <f t="shared" si="20"/>
        <v>Grapes</v>
      </c>
      <c r="AD171" s="26" t="str">
        <f t="shared" si="21"/>
        <v>Watermelon</v>
      </c>
      <c r="AE171" s="26" t="str">
        <f t="shared" si="22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62</v>
      </c>
      <c r="Q172" s="50" t="s">
        <v>35</v>
      </c>
      <c r="S172" s="12">
        <f t="shared" ref="S172:S203" si="23">VLOOKUP(L172,$A$4:$I$15,9,FALSE)</f>
        <v>9</v>
      </c>
      <c r="T172" s="12">
        <f t="shared" ref="T172:T203" si="24">VLOOKUP(M172,$A$4:$I$15,9,FALSE)</f>
        <v>11</v>
      </c>
      <c r="U172" s="12">
        <f t="shared" ref="U172:U203" si="25">VLOOKUP(N172,$A$4:$I$15,9,FALSE)</f>
        <v>9</v>
      </c>
      <c r="V172" s="12">
        <f t="shared" ref="V172:V203" si="26">VLOOKUP(O172,$A$4:$I$15,9,FALSE)</f>
        <v>5</v>
      </c>
      <c r="W172" s="12">
        <f t="shared" ref="W172:W203" si="27">VLOOKUP(P172,$A$4:$I$15,9,FALSE)</f>
        <v>6</v>
      </c>
      <c r="X172" s="12">
        <f t="shared" ref="X172:X203" si="28">VLOOKUP(Q172,$A$4:$I$15,9,FALSE)</f>
        <v>11</v>
      </c>
      <c r="Z172" s="26" t="str">
        <f t="shared" ref="Z172:Z203" si="29">VLOOKUP(L172,$A$4:$I$15,2,FALSE)</f>
        <v>Watermelon</v>
      </c>
      <c r="AA172" s="26" t="str">
        <f t="shared" ref="AA172:AA203" si="30">VLOOKUP(M172,$A$4:$I$15,2,FALSE)</f>
        <v>Bananas</v>
      </c>
      <c r="AB172" s="26" t="str">
        <f t="shared" ref="AB172:AB203" si="31">VLOOKUP(N172,$A$4:$I$15,2,FALSE)</f>
        <v>Watermelon</v>
      </c>
      <c r="AC172" s="26" t="str">
        <f t="shared" ref="AC172:AC203" si="32">VLOOKUP(O172,$A$4:$I$15,2,FALSE)</f>
        <v>pentagon</v>
      </c>
      <c r="AD172" s="26" t="str">
        <f t="shared" ref="AD172:AD203" si="33">VLOOKUP(P172,$A$4:$I$15,2,FALSE)</f>
        <v>Rectangle</v>
      </c>
      <c r="AE172" s="26" t="str">
        <f t="shared" ref="AE172:AE203" si="34">VLOOKUP(Q172,$A$4:$I$15,2,FALSE)</f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62</v>
      </c>
      <c r="Q173" s="50" t="s">
        <v>35</v>
      </c>
      <c r="S173" s="12">
        <f t="shared" si="23"/>
        <v>11</v>
      </c>
      <c r="T173" s="12">
        <f t="shared" si="24"/>
        <v>9</v>
      </c>
      <c r="U173" s="12">
        <f t="shared" si="25"/>
        <v>9</v>
      </c>
      <c r="V173" s="12">
        <f t="shared" si="26"/>
        <v>5</v>
      </c>
      <c r="W173" s="12">
        <f t="shared" si="27"/>
        <v>6</v>
      </c>
      <c r="X173" s="12">
        <f t="shared" si="28"/>
        <v>11</v>
      </c>
      <c r="Z173" s="26" t="str">
        <f t="shared" si="29"/>
        <v>Bananas</v>
      </c>
      <c r="AA173" s="26" t="str">
        <f t="shared" si="30"/>
        <v>Watermelon</v>
      </c>
      <c r="AB173" s="26" t="str">
        <f t="shared" si="31"/>
        <v>Watermelon</v>
      </c>
      <c r="AC173" s="26" t="str">
        <f t="shared" si="32"/>
        <v>pentagon</v>
      </c>
      <c r="AD173" s="26" t="str">
        <f t="shared" si="33"/>
        <v>Rectangle</v>
      </c>
      <c r="AE173" s="26" t="str">
        <f t="shared" si="34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62</v>
      </c>
      <c r="P174" s="50" t="s">
        <v>33</v>
      </c>
      <c r="Q174" s="50" t="s">
        <v>27</v>
      </c>
      <c r="S174" s="12">
        <f t="shared" si="23"/>
        <v>11</v>
      </c>
      <c r="T174" s="12">
        <f t="shared" si="24"/>
        <v>9</v>
      </c>
      <c r="U174" s="12">
        <f t="shared" si="25"/>
        <v>4</v>
      </c>
      <c r="V174" s="12">
        <f t="shared" si="26"/>
        <v>6</v>
      </c>
      <c r="W174" s="12">
        <f t="shared" si="27"/>
        <v>9</v>
      </c>
      <c r="X174" s="12">
        <f t="shared" si="28"/>
        <v>4</v>
      </c>
      <c r="Z174" s="26" t="str">
        <f t="shared" si="29"/>
        <v>Bananas</v>
      </c>
      <c r="AA174" s="26" t="str">
        <f t="shared" si="30"/>
        <v>Watermelon</v>
      </c>
      <c r="AB174" s="26" t="str">
        <f t="shared" si="31"/>
        <v>Square</v>
      </c>
      <c r="AC174" s="26" t="str">
        <f t="shared" si="32"/>
        <v>Rectangle</v>
      </c>
      <c r="AD174" s="26" t="str">
        <f t="shared" si="33"/>
        <v>Watermelon</v>
      </c>
      <c r="AE174" s="26" t="str">
        <f t="shared" si="34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62</v>
      </c>
      <c r="P175" s="50" t="s">
        <v>33</v>
      </c>
      <c r="Q175" s="50" t="s">
        <v>27</v>
      </c>
      <c r="S175" s="12">
        <f t="shared" si="23"/>
        <v>5</v>
      </c>
      <c r="T175" s="12">
        <f t="shared" si="24"/>
        <v>11</v>
      </c>
      <c r="U175" s="12">
        <f t="shared" si="25"/>
        <v>4</v>
      </c>
      <c r="V175" s="12">
        <f t="shared" si="26"/>
        <v>6</v>
      </c>
      <c r="W175" s="12">
        <f t="shared" si="27"/>
        <v>9</v>
      </c>
      <c r="X175" s="12">
        <f t="shared" si="28"/>
        <v>4</v>
      </c>
      <c r="Z175" s="26" t="str">
        <f t="shared" si="29"/>
        <v>pentagon</v>
      </c>
      <c r="AA175" s="26" t="str">
        <f t="shared" si="30"/>
        <v>Bananas</v>
      </c>
      <c r="AB175" s="26" t="str">
        <f t="shared" si="31"/>
        <v>Square</v>
      </c>
      <c r="AC175" s="26" t="str">
        <f t="shared" si="32"/>
        <v>Rectangle</v>
      </c>
      <c r="AD175" s="26" t="str">
        <f t="shared" si="33"/>
        <v>Watermelon</v>
      </c>
      <c r="AE175" s="26" t="str">
        <f t="shared" si="34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59</v>
      </c>
      <c r="Q176" s="50" t="s">
        <v>33</v>
      </c>
      <c r="S176" s="12">
        <f t="shared" si="23"/>
        <v>5</v>
      </c>
      <c r="T176" s="12">
        <f t="shared" si="24"/>
        <v>11</v>
      </c>
      <c r="U176" s="12">
        <f t="shared" si="25"/>
        <v>9</v>
      </c>
      <c r="V176" s="12">
        <f t="shared" si="26"/>
        <v>11</v>
      </c>
      <c r="W176" s="12">
        <f t="shared" si="27"/>
        <v>3</v>
      </c>
      <c r="X176" s="12">
        <f t="shared" si="28"/>
        <v>9</v>
      </c>
      <c r="Z176" s="26" t="str">
        <f t="shared" si="29"/>
        <v>pentagon</v>
      </c>
      <c r="AA176" s="26" t="str">
        <f t="shared" si="30"/>
        <v>Bananas</v>
      </c>
      <c r="AB176" s="26" t="str">
        <f t="shared" si="31"/>
        <v>Watermelon</v>
      </c>
      <c r="AC176" s="26" t="str">
        <f t="shared" si="32"/>
        <v>Bananas</v>
      </c>
      <c r="AD176" s="26" t="str">
        <f t="shared" si="33"/>
        <v>Heart</v>
      </c>
      <c r="AE176" s="26" t="str">
        <f t="shared" si="34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59</v>
      </c>
      <c r="Q177" s="50" t="s">
        <v>33</v>
      </c>
      <c r="S177" s="12">
        <f t="shared" si="23"/>
        <v>1</v>
      </c>
      <c r="T177" s="12">
        <f t="shared" si="24"/>
        <v>3</v>
      </c>
      <c r="U177" s="12">
        <f t="shared" si="25"/>
        <v>9</v>
      </c>
      <c r="V177" s="12">
        <f t="shared" si="26"/>
        <v>11</v>
      </c>
      <c r="W177" s="12">
        <f t="shared" si="27"/>
        <v>3</v>
      </c>
      <c r="X177" s="12">
        <f t="shared" si="28"/>
        <v>9</v>
      </c>
      <c r="Z177" s="26" t="str">
        <f t="shared" si="29"/>
        <v>Scatter</v>
      </c>
      <c r="AA177" s="26" t="str">
        <f t="shared" si="30"/>
        <v>Heart</v>
      </c>
      <c r="AB177" s="26" t="str">
        <f t="shared" si="31"/>
        <v>Watermelon</v>
      </c>
      <c r="AC177" s="26" t="str">
        <f t="shared" si="32"/>
        <v>Bananas</v>
      </c>
      <c r="AD177" s="26" t="str">
        <f t="shared" si="33"/>
        <v>Heart</v>
      </c>
      <c r="AE177" s="26" t="str">
        <f t="shared" si="34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60</v>
      </c>
      <c r="P178" s="50" t="s">
        <v>62</v>
      </c>
      <c r="Q178" s="50" t="s">
        <v>59</v>
      </c>
      <c r="S178" s="12">
        <f t="shared" si="23"/>
        <v>11</v>
      </c>
      <c r="T178" s="12">
        <f t="shared" si="24"/>
        <v>3</v>
      </c>
      <c r="U178" s="12">
        <f t="shared" si="25"/>
        <v>7</v>
      </c>
      <c r="V178" s="12">
        <f t="shared" si="26"/>
        <v>4</v>
      </c>
      <c r="W178" s="12">
        <f t="shared" si="27"/>
        <v>6</v>
      </c>
      <c r="X178" s="12">
        <f t="shared" si="28"/>
        <v>3</v>
      </c>
      <c r="Z178" s="26" t="str">
        <f t="shared" si="29"/>
        <v>Bananas</v>
      </c>
      <c r="AA178" s="26" t="str">
        <f t="shared" si="30"/>
        <v>Heart</v>
      </c>
      <c r="AB178" s="26" t="str">
        <f t="shared" si="31"/>
        <v>Apples</v>
      </c>
      <c r="AC178" s="26" t="str">
        <f t="shared" si="32"/>
        <v>Square</v>
      </c>
      <c r="AD178" s="26" t="str">
        <f t="shared" si="33"/>
        <v>Rectangle</v>
      </c>
      <c r="AE178" s="26" t="str">
        <f t="shared" si="34"/>
        <v>Heart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60</v>
      </c>
      <c r="N179" s="50" t="s">
        <v>30</v>
      </c>
      <c r="O179" s="50" t="s">
        <v>60</v>
      </c>
      <c r="P179" s="50" t="s">
        <v>62</v>
      </c>
      <c r="Q179" s="50" t="s">
        <v>59</v>
      </c>
      <c r="S179" s="12">
        <f t="shared" si="23"/>
        <v>11</v>
      </c>
      <c r="T179" s="12">
        <f t="shared" si="24"/>
        <v>4</v>
      </c>
      <c r="U179" s="12">
        <f t="shared" si="25"/>
        <v>7</v>
      </c>
      <c r="V179" s="12">
        <f t="shared" si="26"/>
        <v>4</v>
      </c>
      <c r="W179" s="12">
        <f t="shared" si="27"/>
        <v>6</v>
      </c>
      <c r="X179" s="12">
        <f t="shared" si="28"/>
        <v>3</v>
      </c>
      <c r="Z179" s="26" t="str">
        <f t="shared" si="29"/>
        <v>Bananas</v>
      </c>
      <c r="AA179" s="26" t="str">
        <f t="shared" si="30"/>
        <v>Square</v>
      </c>
      <c r="AB179" s="26" t="str">
        <f t="shared" si="31"/>
        <v>Apples</v>
      </c>
      <c r="AC179" s="26" t="str">
        <f t="shared" si="32"/>
        <v>Square</v>
      </c>
      <c r="AD179" s="26" t="str">
        <f t="shared" si="33"/>
        <v>Rectangle</v>
      </c>
      <c r="AE179" s="26" t="str">
        <f t="shared" si="34"/>
        <v>Heart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60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3"/>
        <v>9</v>
      </c>
      <c r="T180" s="12">
        <f t="shared" si="24"/>
        <v>4</v>
      </c>
      <c r="U180" s="12">
        <f t="shared" si="25"/>
        <v>10</v>
      </c>
      <c r="V180" s="12">
        <f t="shared" si="26"/>
        <v>6</v>
      </c>
      <c r="W180" s="12">
        <f t="shared" si="27"/>
        <v>4</v>
      </c>
      <c r="X180" s="12">
        <f t="shared" si="28"/>
        <v>11</v>
      </c>
      <c r="Z180" s="26" t="str">
        <f t="shared" si="29"/>
        <v>Watermelon</v>
      </c>
      <c r="AA180" s="26" t="str">
        <f t="shared" si="30"/>
        <v>Square</v>
      </c>
      <c r="AB180" s="26" t="str">
        <f t="shared" si="31"/>
        <v>Grapes</v>
      </c>
      <c r="AC180" s="26" t="str">
        <f t="shared" si="32"/>
        <v>Rectangle</v>
      </c>
      <c r="AD180" s="26" t="str">
        <f t="shared" si="33"/>
        <v>Square</v>
      </c>
      <c r="AE180" s="26" t="str">
        <f t="shared" si="34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3"/>
        <v>9</v>
      </c>
      <c r="T181" s="12">
        <f t="shared" si="24"/>
        <v>11</v>
      </c>
      <c r="U181" s="12">
        <f t="shared" si="25"/>
        <v>10</v>
      </c>
      <c r="V181" s="12">
        <f t="shared" si="26"/>
        <v>6</v>
      </c>
      <c r="W181" s="12">
        <f t="shared" si="27"/>
        <v>4</v>
      </c>
      <c r="X181" s="12">
        <f t="shared" si="28"/>
        <v>11</v>
      </c>
      <c r="Z181" s="26" t="str">
        <f t="shared" si="29"/>
        <v>Watermelon</v>
      </c>
      <c r="AA181" s="26" t="str">
        <f t="shared" si="30"/>
        <v>Bananas</v>
      </c>
      <c r="AB181" s="26" t="str">
        <f t="shared" si="31"/>
        <v>Grapes</v>
      </c>
      <c r="AC181" s="26" t="str">
        <f t="shared" si="32"/>
        <v>Rectangle</v>
      </c>
      <c r="AD181" s="26" t="str">
        <f t="shared" si="33"/>
        <v>Square</v>
      </c>
      <c r="AE181" s="26" t="str">
        <f t="shared" si="34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3"/>
        <v>3</v>
      </c>
      <c r="T182" s="12">
        <f t="shared" si="24"/>
        <v>11</v>
      </c>
      <c r="U182" s="12">
        <f t="shared" si="25"/>
        <v>5</v>
      </c>
      <c r="V182" s="12">
        <f t="shared" si="26"/>
        <v>10</v>
      </c>
      <c r="W182" s="12">
        <f t="shared" si="27"/>
        <v>10</v>
      </c>
      <c r="X182" s="12">
        <f t="shared" si="28"/>
        <v>5</v>
      </c>
      <c r="Z182" s="26" t="str">
        <f t="shared" si="29"/>
        <v>Heart</v>
      </c>
      <c r="AA182" s="26" t="str">
        <f t="shared" si="30"/>
        <v>Bananas</v>
      </c>
      <c r="AB182" s="26" t="str">
        <f t="shared" si="31"/>
        <v>pentagon</v>
      </c>
      <c r="AC182" s="26" t="str">
        <f t="shared" si="32"/>
        <v>Grapes</v>
      </c>
      <c r="AD182" s="26" t="str">
        <f t="shared" si="33"/>
        <v>Grapes</v>
      </c>
      <c r="AE182" s="26" t="str">
        <f t="shared" si="34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3"/>
        <v>3</v>
      </c>
      <c r="T183" s="12">
        <f t="shared" si="24"/>
        <v>7</v>
      </c>
      <c r="U183" s="12">
        <f t="shared" si="25"/>
        <v>5</v>
      </c>
      <c r="V183" s="12">
        <f t="shared" si="26"/>
        <v>10</v>
      </c>
      <c r="W183" s="12">
        <f t="shared" si="27"/>
        <v>10</v>
      </c>
      <c r="X183" s="12">
        <f t="shared" si="28"/>
        <v>5</v>
      </c>
      <c r="Z183" s="26" t="str">
        <f t="shared" si="29"/>
        <v>Heart</v>
      </c>
      <c r="AA183" s="26" t="str">
        <f t="shared" si="30"/>
        <v>Apples</v>
      </c>
      <c r="AB183" s="26" t="str">
        <f t="shared" si="31"/>
        <v>pentagon</v>
      </c>
      <c r="AC183" s="26" t="str">
        <f t="shared" si="32"/>
        <v>Grapes</v>
      </c>
      <c r="AD183" s="26" t="str">
        <f t="shared" si="33"/>
        <v>Grapes</v>
      </c>
      <c r="AE183" s="26" t="str">
        <f t="shared" si="34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3"/>
        <v>7</v>
      </c>
      <c r="T184" s="12">
        <f t="shared" si="24"/>
        <v>7</v>
      </c>
      <c r="U184" s="12">
        <f t="shared" si="25"/>
        <v>7</v>
      </c>
      <c r="V184" s="12">
        <f t="shared" si="26"/>
        <v>11</v>
      </c>
      <c r="W184" s="12">
        <f t="shared" si="27"/>
        <v>11</v>
      </c>
      <c r="X184" s="12">
        <f t="shared" si="28"/>
        <v>8</v>
      </c>
      <c r="Z184" s="26" t="str">
        <f t="shared" si="29"/>
        <v>Apples</v>
      </c>
      <c r="AA184" s="26" t="str">
        <f t="shared" si="30"/>
        <v>Apples</v>
      </c>
      <c r="AB184" s="26" t="str">
        <f t="shared" si="31"/>
        <v>Apples</v>
      </c>
      <c r="AC184" s="26" t="str">
        <f t="shared" si="32"/>
        <v>Bananas</v>
      </c>
      <c r="AD184" s="26" t="str">
        <f t="shared" si="33"/>
        <v>Bananas</v>
      </c>
      <c r="AE184" s="26" t="str">
        <f t="shared" si="34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3"/>
        <v>7</v>
      </c>
      <c r="T185" s="12">
        <f t="shared" si="24"/>
        <v>4</v>
      </c>
      <c r="U185" s="12">
        <f t="shared" si="25"/>
        <v>7</v>
      </c>
      <c r="V185" s="12">
        <f t="shared" si="26"/>
        <v>11</v>
      </c>
      <c r="W185" s="12">
        <f t="shared" si="27"/>
        <v>11</v>
      </c>
      <c r="X185" s="12">
        <f t="shared" si="28"/>
        <v>8</v>
      </c>
      <c r="Z185" s="26" t="str">
        <f t="shared" si="29"/>
        <v>Apples</v>
      </c>
      <c r="AA185" s="26" t="str">
        <f t="shared" si="30"/>
        <v>Square</v>
      </c>
      <c r="AB185" s="26" t="str">
        <f t="shared" si="31"/>
        <v>Apples</v>
      </c>
      <c r="AC185" s="26" t="str">
        <f t="shared" si="32"/>
        <v>Bananas</v>
      </c>
      <c r="AD185" s="26" t="str">
        <f t="shared" si="33"/>
        <v>Bananas</v>
      </c>
      <c r="AE185" s="26" t="str">
        <f t="shared" si="34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62</v>
      </c>
      <c r="O186" s="50" t="s">
        <v>30</v>
      </c>
      <c r="P186" s="50" t="s">
        <v>33</v>
      </c>
      <c r="Q186" s="50" t="s">
        <v>33</v>
      </c>
      <c r="S186" s="12">
        <f t="shared" si="23"/>
        <v>3</v>
      </c>
      <c r="T186" s="12">
        <f t="shared" si="24"/>
        <v>4</v>
      </c>
      <c r="U186" s="12">
        <f t="shared" si="25"/>
        <v>6</v>
      </c>
      <c r="V186" s="12">
        <f t="shared" si="26"/>
        <v>7</v>
      </c>
      <c r="W186" s="12">
        <f t="shared" si="27"/>
        <v>9</v>
      </c>
      <c r="X186" s="12">
        <f t="shared" si="28"/>
        <v>9</v>
      </c>
      <c r="Z186" s="26" t="str">
        <f t="shared" si="29"/>
        <v>Heart</v>
      </c>
      <c r="AA186" s="26" t="str">
        <f t="shared" si="30"/>
        <v>Square</v>
      </c>
      <c r="AB186" s="26" t="str">
        <f t="shared" si="31"/>
        <v>Rectangle</v>
      </c>
      <c r="AC186" s="26" t="str">
        <f t="shared" si="32"/>
        <v>Apples</v>
      </c>
      <c r="AD186" s="26" t="str">
        <f t="shared" si="33"/>
        <v>Watermelon</v>
      </c>
      <c r="AE186" s="26" t="str">
        <f t="shared" si="34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62</v>
      </c>
      <c r="O187" s="50" t="s">
        <v>30</v>
      </c>
      <c r="P187" s="50" t="s">
        <v>33</v>
      </c>
      <c r="Q187" s="50" t="s">
        <v>33</v>
      </c>
      <c r="S187" s="12">
        <f t="shared" si="23"/>
        <v>3</v>
      </c>
      <c r="T187" s="12">
        <f t="shared" si="24"/>
        <v>7</v>
      </c>
      <c r="U187" s="12">
        <f t="shared" si="25"/>
        <v>6</v>
      </c>
      <c r="V187" s="12">
        <f t="shared" si="26"/>
        <v>7</v>
      </c>
      <c r="W187" s="12">
        <f t="shared" si="27"/>
        <v>9</v>
      </c>
      <c r="X187" s="12">
        <f t="shared" si="28"/>
        <v>9</v>
      </c>
      <c r="Z187" s="26" t="str">
        <f t="shared" si="29"/>
        <v>Heart</v>
      </c>
      <c r="AA187" s="26" t="str">
        <f t="shared" si="30"/>
        <v>Apples</v>
      </c>
      <c r="AB187" s="26" t="str">
        <f t="shared" si="31"/>
        <v>Rectangle</v>
      </c>
      <c r="AC187" s="26" t="str">
        <f t="shared" si="32"/>
        <v>Apples</v>
      </c>
      <c r="AD187" s="26" t="str">
        <f t="shared" si="33"/>
        <v>Watermelon</v>
      </c>
      <c r="AE187" s="26" t="str">
        <f t="shared" si="34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3"/>
        <v>9</v>
      </c>
      <c r="T188" s="12">
        <f t="shared" si="24"/>
        <v>7</v>
      </c>
      <c r="U188" s="12">
        <f t="shared" si="25"/>
        <v>4</v>
      </c>
      <c r="V188" s="12">
        <f t="shared" si="26"/>
        <v>10</v>
      </c>
      <c r="W188" s="12">
        <f t="shared" si="27"/>
        <v>11</v>
      </c>
      <c r="X188" s="12">
        <f t="shared" si="28"/>
        <v>6</v>
      </c>
      <c r="Z188" s="26" t="str">
        <f t="shared" si="29"/>
        <v>Watermelon</v>
      </c>
      <c r="AA188" s="26" t="str">
        <f t="shared" si="30"/>
        <v>Apples</v>
      </c>
      <c r="AB188" s="26" t="str">
        <f t="shared" si="31"/>
        <v>Square</v>
      </c>
      <c r="AC188" s="26" t="str">
        <f t="shared" si="32"/>
        <v>Grapes</v>
      </c>
      <c r="AD188" s="26" t="str">
        <f t="shared" si="33"/>
        <v>Bananas</v>
      </c>
      <c r="AE188" s="26" t="str">
        <f t="shared" si="34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3"/>
        <v>9</v>
      </c>
      <c r="T189" s="12">
        <f t="shared" si="24"/>
        <v>3</v>
      </c>
      <c r="U189" s="12">
        <f t="shared" si="25"/>
        <v>4</v>
      </c>
      <c r="V189" s="12">
        <f t="shared" si="26"/>
        <v>10</v>
      </c>
      <c r="W189" s="12">
        <f t="shared" si="27"/>
        <v>11</v>
      </c>
      <c r="X189" s="12">
        <f t="shared" si="28"/>
        <v>6</v>
      </c>
      <c r="Z189" s="26" t="str">
        <f t="shared" si="29"/>
        <v>Watermelon</v>
      </c>
      <c r="AA189" s="26" t="str">
        <f t="shared" si="30"/>
        <v>Heart</v>
      </c>
      <c r="AB189" s="26" t="str">
        <f t="shared" si="31"/>
        <v>Square</v>
      </c>
      <c r="AC189" s="26" t="str">
        <f t="shared" si="32"/>
        <v>Grapes</v>
      </c>
      <c r="AD189" s="26" t="str">
        <f t="shared" si="33"/>
        <v>Bananas</v>
      </c>
      <c r="AE189" s="26" t="str">
        <f t="shared" si="34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59</v>
      </c>
      <c r="P190" s="50" t="s">
        <v>33</v>
      </c>
      <c r="Q190" s="50" t="s">
        <v>27</v>
      </c>
      <c r="S190" s="12">
        <f t="shared" si="23"/>
        <v>10</v>
      </c>
      <c r="T190" s="12">
        <f t="shared" si="24"/>
        <v>3</v>
      </c>
      <c r="U190" s="12">
        <f t="shared" si="25"/>
        <v>10</v>
      </c>
      <c r="V190" s="12">
        <f t="shared" si="26"/>
        <v>3</v>
      </c>
      <c r="W190" s="12">
        <f t="shared" si="27"/>
        <v>9</v>
      </c>
      <c r="X190" s="12">
        <f t="shared" si="28"/>
        <v>4</v>
      </c>
      <c r="Z190" s="26" t="str">
        <f t="shared" si="29"/>
        <v>Grapes</v>
      </c>
      <c r="AA190" s="26" t="str">
        <f t="shared" si="30"/>
        <v>Heart</v>
      </c>
      <c r="AB190" s="26" t="str">
        <f t="shared" si="31"/>
        <v>Grapes</v>
      </c>
      <c r="AC190" s="26" t="str">
        <f t="shared" si="32"/>
        <v>Heart</v>
      </c>
      <c r="AD190" s="26" t="str">
        <f t="shared" si="33"/>
        <v>Watermelon</v>
      </c>
      <c r="AE190" s="26" t="str">
        <f t="shared" si="34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59</v>
      </c>
      <c r="P191" s="50" t="s">
        <v>33</v>
      </c>
      <c r="Q191" s="50" t="s">
        <v>27</v>
      </c>
      <c r="S191" s="12">
        <f t="shared" si="23"/>
        <v>10</v>
      </c>
      <c r="T191" s="12">
        <f t="shared" si="24"/>
        <v>9</v>
      </c>
      <c r="U191" s="12">
        <f t="shared" si="25"/>
        <v>10</v>
      </c>
      <c r="V191" s="12">
        <f t="shared" si="26"/>
        <v>3</v>
      </c>
      <c r="W191" s="12">
        <f t="shared" si="27"/>
        <v>9</v>
      </c>
      <c r="X191" s="12">
        <f t="shared" si="28"/>
        <v>4</v>
      </c>
      <c r="Z191" s="26" t="str">
        <f t="shared" si="29"/>
        <v>Grapes</v>
      </c>
      <c r="AA191" s="26" t="str">
        <f t="shared" si="30"/>
        <v>Watermelon</v>
      </c>
      <c r="AB191" s="26" t="str">
        <f t="shared" si="31"/>
        <v>Grapes</v>
      </c>
      <c r="AC191" s="26" t="str">
        <f t="shared" si="32"/>
        <v>Heart</v>
      </c>
      <c r="AD191" s="26" t="str">
        <f t="shared" si="33"/>
        <v>Watermelon</v>
      </c>
      <c r="AE191" s="26" t="str">
        <f t="shared" si="34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3"/>
        <v>5</v>
      </c>
      <c r="T192" s="12">
        <f t="shared" si="24"/>
        <v>9</v>
      </c>
      <c r="U192" s="12">
        <f t="shared" si="25"/>
        <v>3</v>
      </c>
      <c r="V192" s="12">
        <f t="shared" si="26"/>
        <v>11</v>
      </c>
      <c r="W192" s="12">
        <f t="shared" si="27"/>
        <v>1</v>
      </c>
      <c r="X192" s="12">
        <f t="shared" si="28"/>
        <v>9</v>
      </c>
      <c r="Z192" s="26" t="str">
        <f t="shared" si="29"/>
        <v>pentagon</v>
      </c>
      <c r="AA192" s="26" t="str">
        <f t="shared" si="30"/>
        <v>Watermelon</v>
      </c>
      <c r="AB192" s="26" t="str">
        <f t="shared" si="31"/>
        <v>Heart</v>
      </c>
      <c r="AC192" s="26" t="str">
        <f t="shared" si="32"/>
        <v>Bananas</v>
      </c>
      <c r="AD192" s="26" t="str">
        <f t="shared" si="33"/>
        <v>Scatter</v>
      </c>
      <c r="AE192" s="26" t="str">
        <f t="shared" si="34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3"/>
        <v>5</v>
      </c>
      <c r="T193" s="12">
        <f t="shared" si="24"/>
        <v>1</v>
      </c>
      <c r="U193" s="12">
        <f t="shared" si="25"/>
        <v>3</v>
      </c>
      <c r="V193" s="12">
        <f t="shared" si="26"/>
        <v>11</v>
      </c>
      <c r="W193" s="12">
        <f t="shared" si="27"/>
        <v>8</v>
      </c>
      <c r="X193" s="12">
        <f t="shared" si="28"/>
        <v>9</v>
      </c>
      <c r="Z193" s="26" t="str">
        <f t="shared" si="29"/>
        <v>pentagon</v>
      </c>
      <c r="AA193" s="26" t="str">
        <f t="shared" si="30"/>
        <v>Scatter</v>
      </c>
      <c r="AB193" s="26" t="str">
        <f t="shared" si="31"/>
        <v>Heart</v>
      </c>
      <c r="AC193" s="26" t="str">
        <f t="shared" si="32"/>
        <v>Bananas</v>
      </c>
      <c r="AD193" s="26" t="str">
        <f t="shared" si="33"/>
        <v>Peaches</v>
      </c>
      <c r="AE193" s="26" t="str">
        <f t="shared" si="34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60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3"/>
        <v>4</v>
      </c>
      <c r="T194" s="12">
        <f t="shared" si="24"/>
        <v>10</v>
      </c>
      <c r="U194" s="12">
        <f t="shared" si="25"/>
        <v>7</v>
      </c>
      <c r="V194" s="12">
        <f t="shared" si="26"/>
        <v>6</v>
      </c>
      <c r="W194" s="12">
        <f t="shared" si="27"/>
        <v>8</v>
      </c>
      <c r="X194" s="12">
        <f t="shared" si="28"/>
        <v>6</v>
      </c>
      <c r="Z194" s="26" t="str">
        <f t="shared" si="29"/>
        <v>Square</v>
      </c>
      <c r="AA194" s="26" t="str">
        <f t="shared" si="30"/>
        <v>Grapes</v>
      </c>
      <c r="AB194" s="26" t="str">
        <f t="shared" si="31"/>
        <v>Apples</v>
      </c>
      <c r="AC194" s="26" t="str">
        <f t="shared" si="32"/>
        <v>Rectangle</v>
      </c>
      <c r="AD194" s="26" t="str">
        <f t="shared" si="33"/>
        <v>Peaches</v>
      </c>
      <c r="AE194" s="26" t="str">
        <f t="shared" si="34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60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3"/>
        <v>4</v>
      </c>
      <c r="T195" s="12">
        <f t="shared" si="24"/>
        <v>10</v>
      </c>
      <c r="U195" s="12">
        <f t="shared" si="25"/>
        <v>7</v>
      </c>
      <c r="V195" s="12">
        <f t="shared" si="26"/>
        <v>6</v>
      </c>
      <c r="W195" s="12">
        <f t="shared" si="27"/>
        <v>9</v>
      </c>
      <c r="X195" s="12">
        <f t="shared" si="28"/>
        <v>6</v>
      </c>
      <c r="Z195" s="26" t="str">
        <f t="shared" si="29"/>
        <v>Square</v>
      </c>
      <c r="AA195" s="26" t="str">
        <f t="shared" si="30"/>
        <v>Grapes</v>
      </c>
      <c r="AB195" s="26" t="str">
        <f t="shared" si="31"/>
        <v>Apples</v>
      </c>
      <c r="AC195" s="26" t="str">
        <f t="shared" si="32"/>
        <v>Rectangle</v>
      </c>
      <c r="AD195" s="26" t="str">
        <f t="shared" si="33"/>
        <v>Watermelon</v>
      </c>
      <c r="AE195" s="26" t="str">
        <f t="shared" si="34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3"/>
        <v>7</v>
      </c>
      <c r="T196" s="12">
        <f t="shared" si="24"/>
        <v>11</v>
      </c>
      <c r="U196" s="12">
        <f t="shared" si="25"/>
        <v>6</v>
      </c>
      <c r="V196" s="12">
        <f t="shared" si="26"/>
        <v>10</v>
      </c>
      <c r="W196" s="12">
        <f t="shared" si="27"/>
        <v>9</v>
      </c>
      <c r="X196" s="12">
        <f t="shared" si="28"/>
        <v>8</v>
      </c>
      <c r="Z196" s="26" t="str">
        <f t="shared" si="29"/>
        <v>Apples</v>
      </c>
      <c r="AA196" s="26" t="str">
        <f t="shared" si="30"/>
        <v>Bananas</v>
      </c>
      <c r="AB196" s="26" t="str">
        <f t="shared" si="31"/>
        <v>Rectangle</v>
      </c>
      <c r="AC196" s="26" t="str">
        <f t="shared" si="32"/>
        <v>Grapes</v>
      </c>
      <c r="AD196" s="26" t="str">
        <f t="shared" si="33"/>
        <v>Watermelon</v>
      </c>
      <c r="AE196" s="26" t="str">
        <f t="shared" si="34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3"/>
        <v>7</v>
      </c>
      <c r="T197" s="12">
        <f t="shared" si="24"/>
        <v>11</v>
      </c>
      <c r="U197" s="12">
        <f t="shared" si="25"/>
        <v>6</v>
      </c>
      <c r="V197" s="12">
        <f t="shared" si="26"/>
        <v>10</v>
      </c>
      <c r="W197" s="12">
        <f t="shared" si="27"/>
        <v>11</v>
      </c>
      <c r="X197" s="12">
        <f t="shared" si="28"/>
        <v>8</v>
      </c>
      <c r="Z197" s="26" t="str">
        <f t="shared" si="29"/>
        <v>Apples</v>
      </c>
      <c r="AA197" s="26" t="str">
        <f t="shared" si="30"/>
        <v>Bananas</v>
      </c>
      <c r="AB197" s="26" t="str">
        <f t="shared" si="31"/>
        <v>Rectangle</v>
      </c>
      <c r="AC197" s="26" t="str">
        <f t="shared" si="32"/>
        <v>Grapes</v>
      </c>
      <c r="AD197" s="26" t="str">
        <f t="shared" si="33"/>
        <v>Bananas</v>
      </c>
      <c r="AE197" s="26" t="str">
        <f t="shared" si="34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si="23"/>
        <v>10</v>
      </c>
      <c r="T198" s="12">
        <f t="shared" si="24"/>
        <v>4</v>
      </c>
      <c r="U198" s="12">
        <f t="shared" si="25"/>
        <v>4</v>
      </c>
      <c r="V198" s="12">
        <f t="shared" si="26"/>
        <v>11</v>
      </c>
      <c r="W198" s="12">
        <f t="shared" si="27"/>
        <v>11</v>
      </c>
      <c r="X198" s="12">
        <f t="shared" si="28"/>
        <v>6</v>
      </c>
      <c r="Z198" s="26" t="str">
        <f t="shared" si="29"/>
        <v>Grapes</v>
      </c>
      <c r="AA198" s="26" t="str">
        <f t="shared" si="30"/>
        <v>Square</v>
      </c>
      <c r="AB198" s="26" t="str">
        <f t="shared" si="31"/>
        <v>Square</v>
      </c>
      <c r="AC198" s="26" t="str">
        <f t="shared" si="32"/>
        <v>Bananas</v>
      </c>
      <c r="AD198" s="26" t="str">
        <f t="shared" si="33"/>
        <v>Bananas</v>
      </c>
      <c r="AE198" s="26" t="str">
        <f t="shared" si="34"/>
        <v>Rectangle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23"/>
        <v>10</v>
      </c>
      <c r="T199" s="12">
        <f t="shared" si="24"/>
        <v>4</v>
      </c>
      <c r="U199" s="12">
        <f t="shared" si="25"/>
        <v>4</v>
      </c>
      <c r="V199" s="12">
        <f t="shared" si="26"/>
        <v>11</v>
      </c>
      <c r="W199" s="12">
        <f t="shared" si="27"/>
        <v>9</v>
      </c>
      <c r="X199" s="12">
        <f t="shared" si="28"/>
        <v>6</v>
      </c>
      <c r="Z199" s="26" t="str">
        <f t="shared" si="29"/>
        <v>Grapes</v>
      </c>
      <c r="AA199" s="26" t="str">
        <f t="shared" si="30"/>
        <v>Square</v>
      </c>
      <c r="AB199" s="26" t="str">
        <f t="shared" si="31"/>
        <v>Square</v>
      </c>
      <c r="AC199" s="26" t="str">
        <f t="shared" si="32"/>
        <v>Bananas</v>
      </c>
      <c r="AD199" s="26" t="str">
        <f t="shared" si="33"/>
        <v>Watermelon</v>
      </c>
      <c r="AE199" s="26" t="str">
        <f t="shared" si="34"/>
        <v>Rectangle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23"/>
        <v>4</v>
      </c>
      <c r="T200" s="12">
        <f t="shared" si="24"/>
        <v>7</v>
      </c>
      <c r="U200" s="12">
        <f t="shared" si="25"/>
        <v>11</v>
      </c>
      <c r="V200" s="12">
        <f t="shared" si="26"/>
        <v>4</v>
      </c>
      <c r="W200" s="12">
        <f t="shared" si="27"/>
        <v>9</v>
      </c>
      <c r="X200" s="12">
        <f t="shared" si="28"/>
        <v>9</v>
      </c>
      <c r="Z200" s="26" t="str">
        <f t="shared" si="29"/>
        <v>Square</v>
      </c>
      <c r="AA200" s="26" t="str">
        <f t="shared" si="30"/>
        <v>Apples</v>
      </c>
      <c r="AB200" s="26" t="str">
        <f t="shared" si="31"/>
        <v>Bananas</v>
      </c>
      <c r="AC200" s="26" t="str">
        <f t="shared" si="32"/>
        <v>Square</v>
      </c>
      <c r="AD200" s="26" t="str">
        <f t="shared" si="33"/>
        <v>Watermelon</v>
      </c>
      <c r="AE200" s="26" t="str">
        <f t="shared" si="34"/>
        <v>Watermelon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23"/>
        <v>4</v>
      </c>
      <c r="T201" s="12">
        <f t="shared" si="24"/>
        <v>7</v>
      </c>
      <c r="U201" s="12">
        <f t="shared" si="25"/>
        <v>11</v>
      </c>
      <c r="V201" s="12">
        <f t="shared" si="26"/>
        <v>4</v>
      </c>
      <c r="W201" s="12">
        <f t="shared" si="27"/>
        <v>1</v>
      </c>
      <c r="X201" s="12">
        <f t="shared" si="28"/>
        <v>9</v>
      </c>
      <c r="Z201" s="26" t="str">
        <f t="shared" si="29"/>
        <v>Square</v>
      </c>
      <c r="AA201" s="26" t="str">
        <f t="shared" si="30"/>
        <v>Apples</v>
      </c>
      <c r="AB201" s="26" t="str">
        <f t="shared" si="31"/>
        <v>Bananas</v>
      </c>
      <c r="AC201" s="26" t="str">
        <f t="shared" si="32"/>
        <v>Square</v>
      </c>
      <c r="AD201" s="26" t="str">
        <f t="shared" si="33"/>
        <v>Scatter</v>
      </c>
      <c r="AE201" s="26" t="str">
        <f t="shared" si="34"/>
        <v>Watermelon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23"/>
        <v>10</v>
      </c>
      <c r="T202" s="12">
        <f t="shared" si="24"/>
        <v>11</v>
      </c>
      <c r="U202" s="12">
        <f t="shared" si="25"/>
        <v>7</v>
      </c>
      <c r="V202" s="12">
        <f t="shared" si="26"/>
        <v>11</v>
      </c>
      <c r="W202" s="12">
        <f t="shared" si="27"/>
        <v>11</v>
      </c>
      <c r="X202" s="12">
        <f t="shared" si="28"/>
        <v>4</v>
      </c>
      <c r="Z202" s="26" t="str">
        <f t="shared" si="29"/>
        <v>Grapes</v>
      </c>
      <c r="AA202" s="26" t="str">
        <f t="shared" si="30"/>
        <v>Bananas</v>
      </c>
      <c r="AB202" s="26" t="str">
        <f t="shared" si="31"/>
        <v>Apples</v>
      </c>
      <c r="AC202" s="26" t="str">
        <f t="shared" si="32"/>
        <v>Bananas</v>
      </c>
      <c r="AD202" s="26" t="str">
        <f t="shared" si="33"/>
        <v>Bananas</v>
      </c>
      <c r="AE202" s="26" t="str">
        <f t="shared" si="34"/>
        <v>Square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23"/>
        <v>10</v>
      </c>
      <c r="T203" s="12">
        <f t="shared" si="24"/>
        <v>11</v>
      </c>
      <c r="U203" s="12">
        <f t="shared" si="25"/>
        <v>7</v>
      </c>
      <c r="V203" s="12">
        <f t="shared" si="26"/>
        <v>11</v>
      </c>
      <c r="W203" s="12">
        <f t="shared" si="27"/>
        <v>11</v>
      </c>
      <c r="X203" s="12">
        <f t="shared" si="28"/>
        <v>4</v>
      </c>
      <c r="Z203" s="26" t="str">
        <f t="shared" si="29"/>
        <v>Grapes</v>
      </c>
      <c r="AA203" s="26" t="str">
        <f t="shared" si="30"/>
        <v>Bananas</v>
      </c>
      <c r="AB203" s="26" t="str">
        <f t="shared" si="31"/>
        <v>Apples</v>
      </c>
      <c r="AC203" s="26" t="str">
        <f t="shared" si="32"/>
        <v>Bananas</v>
      </c>
      <c r="AD203" s="26" t="str">
        <f t="shared" si="33"/>
        <v>Bananas</v>
      </c>
      <c r="AE203" s="26" t="str">
        <f t="shared" si="34"/>
        <v>Square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71" priority="1" operator="equal">
      <formula>"TE"</formula>
    </cfRule>
    <cfRule type="cellIs" dxfId="70" priority="2" operator="equal">
      <formula>"J"</formula>
    </cfRule>
    <cfRule type="cellIs" dxfId="69" priority="3" operator="equal">
      <formula>"Q"</formula>
    </cfRule>
    <cfRule type="cellIs" dxfId="68" priority="4" operator="equal">
      <formula>"K"</formula>
    </cfRule>
    <cfRule type="cellIs" dxfId="67" priority="5" operator="equal">
      <formula>"A"</formula>
    </cfRule>
    <cfRule type="cellIs" dxfId="66" priority="6" operator="equal">
      <formula>"M4"</formula>
    </cfRule>
    <cfRule type="cellIs" dxfId="65" priority="7" operator="equal">
      <formula>"M3"</formula>
    </cfRule>
    <cfRule type="cellIs" dxfId="64" priority="8" operator="equal">
      <formula>"M2"</formula>
    </cfRule>
    <cfRule type="cellIs" dxfId="63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7DDC-3732-452B-AC77-D459A08E1B79}">
  <sheetPr codeName="工作表11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ref="S6:X60" si="5">VLOOKUP(L6,$A$4:$I$15,9,FALSE)</f>
        <v>8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Peaches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6</v>
      </c>
      <c r="E7" s="36">
        <f t="shared" si="1"/>
        <v>16</v>
      </c>
      <c r="F7" s="36">
        <f t="shared" si="1"/>
        <v>12</v>
      </c>
      <c r="G7" s="36">
        <f t="shared" si="1"/>
        <v>6</v>
      </c>
      <c r="H7" s="36">
        <f t="shared" si="1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8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Peaches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12</v>
      </c>
      <c r="E8" s="36">
        <f t="shared" si="1"/>
        <v>18</v>
      </c>
      <c r="F8" s="36">
        <f t="shared" si="1"/>
        <v>12</v>
      </c>
      <c r="G8" s="36">
        <f t="shared" si="1"/>
        <v>12</v>
      </c>
      <c r="H8" s="36">
        <f t="shared" si="1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12</v>
      </c>
      <c r="E9" s="36">
        <f t="shared" si="1"/>
        <v>12</v>
      </c>
      <c r="F9" s="36">
        <f t="shared" si="1"/>
        <v>20</v>
      </c>
      <c r="G9" s="36">
        <f t="shared" si="1"/>
        <v>18</v>
      </c>
      <c r="H9" s="36">
        <f t="shared" si="1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10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20</v>
      </c>
      <c r="E10" s="36">
        <f t="shared" si="1"/>
        <v>20</v>
      </c>
      <c r="F10" s="36">
        <f t="shared" si="1"/>
        <v>24</v>
      </c>
      <c r="G10" s="36">
        <f t="shared" si="1"/>
        <v>20</v>
      </c>
      <c r="H10" s="36">
        <f t="shared" si="1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5"/>
        <v>4</v>
      </c>
      <c r="T10" s="12">
        <f t="shared" si="2"/>
        <v>5</v>
      </c>
      <c r="U10" s="12">
        <f t="shared" si="2"/>
        <v>9</v>
      </c>
      <c r="V10" s="12">
        <f t="shared" si="2"/>
        <v>11</v>
      </c>
      <c r="W10" s="12">
        <f t="shared" si="2"/>
        <v>3</v>
      </c>
      <c r="X10" s="12">
        <f t="shared" si="2"/>
        <v>10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20</v>
      </c>
      <c r="E11" s="36">
        <f t="shared" si="1"/>
        <v>22</v>
      </c>
      <c r="F11" s="36">
        <f t="shared" si="1"/>
        <v>12</v>
      </c>
      <c r="G11" s="36">
        <f t="shared" si="1"/>
        <v>16</v>
      </c>
      <c r="H11" s="36">
        <f t="shared" si="1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9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24</v>
      </c>
      <c r="E12" s="36">
        <f t="shared" si="1"/>
        <v>30</v>
      </c>
      <c r="F12" s="36">
        <f t="shared" si="1"/>
        <v>12</v>
      </c>
      <c r="G12" s="36">
        <f t="shared" si="1"/>
        <v>24</v>
      </c>
      <c r="H12" s="36">
        <f t="shared" si="1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24</v>
      </c>
      <c r="D13" s="36">
        <f t="shared" si="1"/>
        <v>30</v>
      </c>
      <c r="E13" s="36">
        <f t="shared" si="1"/>
        <v>20</v>
      </c>
      <c r="F13" s="36">
        <f t="shared" si="1"/>
        <v>24</v>
      </c>
      <c r="G13" s="36">
        <f t="shared" si="1"/>
        <v>46</v>
      </c>
      <c r="H13" s="36">
        <f t="shared" si="1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40</v>
      </c>
      <c r="D14" s="36">
        <f t="shared" si="1"/>
        <v>30</v>
      </c>
      <c r="E14" s="36">
        <f t="shared" si="1"/>
        <v>30</v>
      </c>
      <c r="F14" s="36">
        <f t="shared" si="1"/>
        <v>34</v>
      </c>
      <c r="G14" s="36">
        <f t="shared" si="1"/>
        <v>24</v>
      </c>
      <c r="H14" s="36">
        <f t="shared" si="1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10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Grapes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5"/>
        <v>10</v>
      </c>
      <c r="T15" s="12">
        <f t="shared" si="2"/>
        <v>10</v>
      </c>
      <c r="U15" s="12">
        <f t="shared" si="2"/>
        <v>8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Grapes</v>
      </c>
      <c r="AA15" s="26" t="str">
        <f t="shared" si="3"/>
        <v>Grapes</v>
      </c>
      <c r="AB15" s="26" t="str">
        <f t="shared" si="3"/>
        <v>Peaches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8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Peaches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8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Peaches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8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Peaches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9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9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Watermelon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5"/>
        <v>8</v>
      </c>
      <c r="T25" s="12">
        <f t="shared" si="5"/>
        <v>10</v>
      </c>
      <c r="U25" s="12">
        <f t="shared" si="5"/>
        <v>8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Peaches</v>
      </c>
      <c r="AA25" s="26" t="str">
        <f t="shared" si="3"/>
        <v>Grapes</v>
      </c>
      <c r="AB25" s="26" t="str">
        <f t="shared" si="3"/>
        <v>Peaches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5"/>
        <v>8</v>
      </c>
      <c r="T26" s="12">
        <f t="shared" si="5"/>
        <v>10</v>
      </c>
      <c r="U26" s="12">
        <f t="shared" si="5"/>
        <v>8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Peaches</v>
      </c>
      <c r="AA26" s="26" t="str">
        <f t="shared" si="3"/>
        <v>Grapes</v>
      </c>
      <c r="AB26" s="26" t="str">
        <f t="shared" si="3"/>
        <v>Peaches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8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Peaches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8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Peaches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8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Peaches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8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Peaches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8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Peaches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8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Peaches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9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Watermelon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9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Watermelon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7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Apples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10</v>
      </c>
      <c r="T38" s="12">
        <f t="shared" si="5"/>
        <v>7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Grapes</v>
      </c>
      <c r="AA38" s="26" t="str">
        <f t="shared" si="6"/>
        <v>Apples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10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Grapes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9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Watermelon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9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Watermelon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8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Peaches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8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Peaches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7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Apples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7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Apples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8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Peaches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5"/>
        <v>8</v>
      </c>
      <c r="T48" s="12">
        <f t="shared" si="5"/>
        <v>5</v>
      </c>
      <c r="U48" s="12">
        <f t="shared" si="5"/>
        <v>8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Peaches</v>
      </c>
      <c r="AA48" s="26" t="str">
        <f t="shared" si="6"/>
        <v>pentagon</v>
      </c>
      <c r="AB48" s="26" t="str">
        <f t="shared" si="6"/>
        <v>Peaches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5"/>
        <v>8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8</v>
      </c>
      <c r="Z49" s="26" t="str">
        <f t="shared" si="6"/>
        <v>Peaches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8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9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Watermelon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9</v>
      </c>
      <c r="V52" s="12">
        <f t="shared" si="5"/>
        <v>5</v>
      </c>
      <c r="W52" s="12">
        <f t="shared" si="5"/>
        <v>8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Watermelon</v>
      </c>
      <c r="AC52" s="26" t="str">
        <f t="shared" si="6"/>
        <v>pentagon</v>
      </c>
      <c r="AD52" s="26" t="str">
        <f t="shared" si="6"/>
        <v>Peaches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8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Peaches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9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Watermelon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5"/>
        <v>9</v>
      </c>
      <c r="T55" s="12">
        <f t="shared" si="5"/>
        <v>9</v>
      </c>
      <c r="U55" s="12">
        <f t="shared" si="5"/>
        <v>8</v>
      </c>
      <c r="V55" s="12">
        <f t="shared" si="5"/>
        <v>9</v>
      </c>
      <c r="W55" s="12">
        <f t="shared" si="5"/>
        <v>9</v>
      </c>
      <c r="X55" s="12">
        <f t="shared" si="5"/>
        <v>11</v>
      </c>
      <c r="Z55" s="26" t="str">
        <f t="shared" si="6"/>
        <v>Watermelon</v>
      </c>
      <c r="AA55" s="26" t="str">
        <f t="shared" si="6"/>
        <v>Watermelon</v>
      </c>
      <c r="AB55" s="26" t="str">
        <f t="shared" si="6"/>
        <v>Peaches</v>
      </c>
      <c r="AC55" s="26" t="str">
        <f t="shared" si="6"/>
        <v>Watermelon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9</v>
      </c>
      <c r="U56" s="12">
        <f t="shared" si="5"/>
        <v>8</v>
      </c>
      <c r="V56" s="12">
        <f t="shared" si="5"/>
        <v>9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Watermelon</v>
      </c>
      <c r="AB56" s="26" t="str">
        <f t="shared" si="6"/>
        <v>Peaches</v>
      </c>
      <c r="AC56" s="26" t="str">
        <f t="shared" si="6"/>
        <v>Watermelon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7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Apples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si="5"/>
        <v>5</v>
      </c>
      <c r="T60" s="12">
        <f t="shared" ref="T60:X110" si="7">VLOOKUP(M60,$A$4:$I$15,9,FALSE)</f>
        <v>10</v>
      </c>
      <c r="U60" s="12">
        <f t="shared" si="7"/>
        <v>7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Apples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ref="S61:S92" si="8">VLOOKUP(L61,$A$4:$I$15,9,FALSE)</f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8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8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8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8"/>
        <v>10</v>
      </c>
      <c r="T65" s="12">
        <f t="shared" si="7"/>
        <v>9</v>
      </c>
      <c r="U65" s="12">
        <f t="shared" si="7"/>
        <v>8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Watermelon</v>
      </c>
      <c r="AB65" s="26" t="str">
        <f t="shared" si="6"/>
        <v>Peaches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8"/>
        <v>7</v>
      </c>
      <c r="T66" s="12">
        <f t="shared" si="7"/>
        <v>9</v>
      </c>
      <c r="U66" s="12">
        <f t="shared" si="7"/>
        <v>8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Watermelon</v>
      </c>
      <c r="AB66" s="26" t="str">
        <f t="shared" si="6"/>
        <v>Peaches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8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8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9</v>
      </c>
      <c r="X68" s="12">
        <f t="shared" si="7"/>
        <v>10</v>
      </c>
      <c r="Z68" s="26" t="str">
        <f t="shared" ref="Z68:AE99" si="9">VLOOKUP(L68,$A$4:$I$15,2,FALSE)</f>
        <v>Bananas</v>
      </c>
      <c r="AA68" s="26" t="str">
        <f t="shared" si="9"/>
        <v>Peaches</v>
      </c>
      <c r="AB68" s="26" t="str">
        <f t="shared" si="9"/>
        <v>Apples</v>
      </c>
      <c r="AC68" s="26" t="str">
        <f t="shared" si="9"/>
        <v>Bananas</v>
      </c>
      <c r="AD68" s="26" t="str">
        <f t="shared" si="9"/>
        <v>Watermelon</v>
      </c>
      <c r="AE68" s="26" t="str">
        <f t="shared" si="9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8"/>
        <v>11</v>
      </c>
      <c r="T69" s="12">
        <f t="shared" si="7"/>
        <v>9</v>
      </c>
      <c r="U69" s="12">
        <f t="shared" si="7"/>
        <v>3</v>
      </c>
      <c r="V69" s="12">
        <f t="shared" si="7"/>
        <v>11</v>
      </c>
      <c r="W69" s="12">
        <f t="shared" si="7"/>
        <v>9</v>
      </c>
      <c r="X69" s="12">
        <f t="shared" si="7"/>
        <v>3</v>
      </c>
      <c r="Z69" s="26" t="str">
        <f t="shared" si="9"/>
        <v>Bananas</v>
      </c>
      <c r="AA69" s="26" t="str">
        <f t="shared" si="9"/>
        <v>Watermelon</v>
      </c>
      <c r="AB69" s="26" t="str">
        <f t="shared" si="9"/>
        <v>Heart</v>
      </c>
      <c r="AC69" s="26" t="str">
        <f t="shared" si="9"/>
        <v>Bananas</v>
      </c>
      <c r="AD69" s="26" t="str">
        <f t="shared" si="9"/>
        <v>Watermelon</v>
      </c>
      <c r="AE69" s="26" t="str">
        <f t="shared" si="9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8"/>
        <v>5</v>
      </c>
      <c r="T70" s="12">
        <f t="shared" si="7"/>
        <v>9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9"/>
        <v>pentagon</v>
      </c>
      <c r="AA70" s="26" t="str">
        <f t="shared" si="9"/>
        <v>Watermelon</v>
      </c>
      <c r="AB70" s="26" t="str">
        <f t="shared" si="9"/>
        <v>Heart</v>
      </c>
      <c r="AC70" s="26" t="str">
        <f t="shared" si="9"/>
        <v>Rectangle</v>
      </c>
      <c r="AD70" s="26" t="str">
        <f t="shared" si="9"/>
        <v>Grapes</v>
      </c>
      <c r="AE70" s="26" t="str">
        <f t="shared" si="9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8"/>
        <v>5</v>
      </c>
      <c r="T71" s="12">
        <f t="shared" si="7"/>
        <v>11</v>
      </c>
      <c r="U71" s="12">
        <f t="shared" si="7"/>
        <v>8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9"/>
        <v>pentagon</v>
      </c>
      <c r="AA71" s="26" t="str">
        <f t="shared" si="9"/>
        <v>Bananas</v>
      </c>
      <c r="AB71" s="26" t="str">
        <f t="shared" si="9"/>
        <v>Peaches</v>
      </c>
      <c r="AC71" s="26" t="str">
        <f t="shared" si="9"/>
        <v>Rectangle</v>
      </c>
      <c r="AD71" s="26" t="str">
        <f t="shared" si="9"/>
        <v>Grapes</v>
      </c>
      <c r="AE71" s="26" t="str">
        <f t="shared" si="9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8"/>
        <v>7</v>
      </c>
      <c r="T72" s="12">
        <f t="shared" si="7"/>
        <v>11</v>
      </c>
      <c r="U72" s="12">
        <f t="shared" si="7"/>
        <v>8</v>
      </c>
      <c r="V72" s="12">
        <f t="shared" si="7"/>
        <v>11</v>
      </c>
      <c r="W72" s="12">
        <f t="shared" si="7"/>
        <v>9</v>
      </c>
      <c r="X72" s="12">
        <f t="shared" si="7"/>
        <v>10</v>
      </c>
      <c r="Z72" s="26" t="str">
        <f t="shared" si="9"/>
        <v>Apples</v>
      </c>
      <c r="AA72" s="26" t="str">
        <f t="shared" si="9"/>
        <v>Bananas</v>
      </c>
      <c r="AB72" s="26" t="str">
        <f t="shared" si="9"/>
        <v>Peaches</v>
      </c>
      <c r="AC72" s="26" t="str">
        <f t="shared" si="9"/>
        <v>Bananas</v>
      </c>
      <c r="AD72" s="26" t="str">
        <f t="shared" si="9"/>
        <v>Watermelon</v>
      </c>
      <c r="AE72" s="26" t="str">
        <f t="shared" si="9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8"/>
        <v>7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9</v>
      </c>
      <c r="X73" s="12">
        <f t="shared" si="7"/>
        <v>8</v>
      </c>
      <c r="Z73" s="26" t="str">
        <f t="shared" si="9"/>
        <v>Apples</v>
      </c>
      <c r="AA73" s="26" t="str">
        <f t="shared" si="9"/>
        <v>Rectangle</v>
      </c>
      <c r="AB73" s="26" t="str">
        <f t="shared" si="9"/>
        <v>Rectangle</v>
      </c>
      <c r="AC73" s="26" t="str">
        <f t="shared" si="9"/>
        <v>Bananas</v>
      </c>
      <c r="AD73" s="26" t="str">
        <f t="shared" si="9"/>
        <v>Watermelon</v>
      </c>
      <c r="AE73" s="26" t="str">
        <f t="shared" si="9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8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8</v>
      </c>
      <c r="Z74" s="26" t="str">
        <f t="shared" si="9"/>
        <v>Grapes</v>
      </c>
      <c r="AA74" s="26" t="str">
        <f t="shared" si="9"/>
        <v>Rectangle</v>
      </c>
      <c r="AB74" s="26" t="str">
        <f t="shared" si="9"/>
        <v>Rectangle</v>
      </c>
      <c r="AC74" s="26" t="str">
        <f t="shared" si="9"/>
        <v>Heart</v>
      </c>
      <c r="AD74" s="26" t="str">
        <f t="shared" si="9"/>
        <v>Peaches</v>
      </c>
      <c r="AE74" s="26" t="str">
        <f t="shared" si="9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8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9</v>
      </c>
      <c r="Z75" s="26" t="str">
        <f t="shared" si="9"/>
        <v>Grapes</v>
      </c>
      <c r="AA75" s="26" t="str">
        <f t="shared" si="9"/>
        <v>pentagon</v>
      </c>
      <c r="AB75" s="26" t="str">
        <f t="shared" si="9"/>
        <v>Watermelon</v>
      </c>
      <c r="AC75" s="26" t="str">
        <f t="shared" si="9"/>
        <v>Heart</v>
      </c>
      <c r="AD75" s="26" t="str">
        <f t="shared" si="9"/>
        <v>Peaches</v>
      </c>
      <c r="AE75" s="26" t="str">
        <f t="shared" si="9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8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9</v>
      </c>
      <c r="Z76" s="26" t="str">
        <f t="shared" si="9"/>
        <v>Rectangle</v>
      </c>
      <c r="AA76" s="26" t="str">
        <f t="shared" si="9"/>
        <v>pentagon</v>
      </c>
      <c r="AB76" s="26" t="str">
        <f t="shared" si="9"/>
        <v>Watermelon</v>
      </c>
      <c r="AC76" s="26" t="str">
        <f t="shared" si="9"/>
        <v>Bananas</v>
      </c>
      <c r="AD76" s="26" t="str">
        <f t="shared" si="9"/>
        <v>Grapes</v>
      </c>
      <c r="AE76" s="26" t="str">
        <f t="shared" si="9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8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9"/>
        <v>Rectangle</v>
      </c>
      <c r="AA77" s="26" t="str">
        <f t="shared" si="9"/>
        <v>Bananas</v>
      </c>
      <c r="AB77" s="26" t="str">
        <f t="shared" si="9"/>
        <v>pentagon</v>
      </c>
      <c r="AC77" s="26" t="str">
        <f t="shared" si="9"/>
        <v>Bananas</v>
      </c>
      <c r="AD77" s="26" t="str">
        <f t="shared" si="9"/>
        <v>Grapes</v>
      </c>
      <c r="AE77" s="26" t="str">
        <f t="shared" si="9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8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9"/>
        <v>Bananas</v>
      </c>
      <c r="AA78" s="26" t="str">
        <f t="shared" si="9"/>
        <v>Bananas</v>
      </c>
      <c r="AB78" s="26" t="str">
        <f t="shared" si="9"/>
        <v>pentagon</v>
      </c>
      <c r="AC78" s="26" t="str">
        <f t="shared" si="9"/>
        <v>pentagon</v>
      </c>
      <c r="AD78" s="26" t="str">
        <f t="shared" si="9"/>
        <v>Watermelon</v>
      </c>
      <c r="AE78" s="26" t="str">
        <f t="shared" si="9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8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9</v>
      </c>
      <c r="Z79" s="26" t="str">
        <f t="shared" si="9"/>
        <v>Bananas</v>
      </c>
      <c r="AA79" s="26" t="str">
        <f t="shared" si="9"/>
        <v>Apples</v>
      </c>
      <c r="AB79" s="26" t="str">
        <f t="shared" si="9"/>
        <v>Square</v>
      </c>
      <c r="AC79" s="26" t="str">
        <f t="shared" si="9"/>
        <v>pentagon</v>
      </c>
      <c r="AD79" s="26" t="str">
        <f t="shared" si="9"/>
        <v>Watermelon</v>
      </c>
      <c r="AE79" s="26" t="str">
        <f t="shared" si="9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8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8</v>
      </c>
      <c r="X80" s="12">
        <f t="shared" si="7"/>
        <v>9</v>
      </c>
      <c r="Z80" s="26" t="str">
        <f t="shared" si="9"/>
        <v>Square</v>
      </c>
      <c r="AA80" s="26" t="str">
        <f t="shared" si="9"/>
        <v>Apples</v>
      </c>
      <c r="AB80" s="26" t="str">
        <f t="shared" si="9"/>
        <v>Square</v>
      </c>
      <c r="AC80" s="26" t="str">
        <f t="shared" si="9"/>
        <v>Rectangle</v>
      </c>
      <c r="AD80" s="26" t="str">
        <f t="shared" si="9"/>
        <v>Peaches</v>
      </c>
      <c r="AE80" s="26" t="str">
        <f t="shared" si="9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8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8</v>
      </c>
      <c r="X81" s="12">
        <f t="shared" si="7"/>
        <v>3</v>
      </c>
      <c r="Z81" s="26" t="str">
        <f t="shared" si="9"/>
        <v>Square</v>
      </c>
      <c r="AA81" s="26" t="str">
        <f t="shared" si="9"/>
        <v>Bananas</v>
      </c>
      <c r="AB81" s="26" t="str">
        <f t="shared" si="9"/>
        <v>Peaches</v>
      </c>
      <c r="AC81" s="26" t="str">
        <f t="shared" si="9"/>
        <v>Rectangle</v>
      </c>
      <c r="AD81" s="26" t="str">
        <f t="shared" si="9"/>
        <v>Peaches</v>
      </c>
      <c r="AE81" s="26" t="str">
        <f t="shared" si="9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8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9"/>
        <v>Peaches</v>
      </c>
      <c r="AA82" s="26" t="str">
        <f t="shared" si="9"/>
        <v>Bananas</v>
      </c>
      <c r="AB82" s="26" t="str">
        <f t="shared" si="9"/>
        <v>Peaches</v>
      </c>
      <c r="AC82" s="26" t="str">
        <f t="shared" si="9"/>
        <v>Watermelon</v>
      </c>
      <c r="AD82" s="26" t="str">
        <f t="shared" si="9"/>
        <v>pentagon</v>
      </c>
      <c r="AE82" s="26" t="str">
        <f t="shared" si="9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8"/>
        <v>8</v>
      </c>
      <c r="T83" s="12">
        <f t="shared" si="7"/>
        <v>10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10</v>
      </c>
      <c r="Z83" s="26" t="str">
        <f t="shared" si="9"/>
        <v>Peaches</v>
      </c>
      <c r="AA83" s="26" t="str">
        <f t="shared" si="9"/>
        <v>Grapes</v>
      </c>
      <c r="AB83" s="26" t="str">
        <f t="shared" si="9"/>
        <v>Grapes</v>
      </c>
      <c r="AC83" s="26" t="str">
        <f t="shared" si="9"/>
        <v>Watermelon</v>
      </c>
      <c r="AD83" s="26" t="str">
        <f t="shared" si="9"/>
        <v>pentagon</v>
      </c>
      <c r="AE83" s="26" t="str">
        <f t="shared" si="9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8"/>
        <v>11</v>
      </c>
      <c r="T84" s="12">
        <f t="shared" si="7"/>
        <v>10</v>
      </c>
      <c r="U84" s="12">
        <f t="shared" si="7"/>
        <v>10</v>
      </c>
      <c r="V84" s="12">
        <f t="shared" si="7"/>
        <v>7</v>
      </c>
      <c r="W84" s="12">
        <f t="shared" si="7"/>
        <v>10</v>
      </c>
      <c r="X84" s="12">
        <f t="shared" si="7"/>
        <v>10</v>
      </c>
      <c r="Z84" s="26" t="str">
        <f t="shared" si="9"/>
        <v>Bananas</v>
      </c>
      <c r="AA84" s="26" t="str">
        <f t="shared" si="9"/>
        <v>Grapes</v>
      </c>
      <c r="AB84" s="26" t="str">
        <f t="shared" si="9"/>
        <v>Grapes</v>
      </c>
      <c r="AC84" s="26" t="str">
        <f t="shared" si="9"/>
        <v>Apples</v>
      </c>
      <c r="AD84" s="26" t="str">
        <f t="shared" si="9"/>
        <v>Grapes</v>
      </c>
      <c r="AE84" s="26" t="str">
        <f t="shared" si="9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8"/>
        <v>11</v>
      </c>
      <c r="T85" s="12">
        <f t="shared" si="7"/>
        <v>11</v>
      </c>
      <c r="U85" s="12">
        <f t="shared" si="7"/>
        <v>5</v>
      </c>
      <c r="V85" s="12">
        <f t="shared" si="7"/>
        <v>7</v>
      </c>
      <c r="W85" s="12">
        <f t="shared" si="7"/>
        <v>10</v>
      </c>
      <c r="X85" s="12">
        <f t="shared" si="7"/>
        <v>7</v>
      </c>
      <c r="Z85" s="26" t="str">
        <f t="shared" si="9"/>
        <v>Bananas</v>
      </c>
      <c r="AA85" s="26" t="str">
        <f t="shared" si="9"/>
        <v>Bananas</v>
      </c>
      <c r="AB85" s="26" t="str">
        <f t="shared" si="9"/>
        <v>pentagon</v>
      </c>
      <c r="AC85" s="26" t="str">
        <f t="shared" si="9"/>
        <v>Apples</v>
      </c>
      <c r="AD85" s="26" t="str">
        <f t="shared" si="9"/>
        <v>Grapes</v>
      </c>
      <c r="AE85" s="26" t="str">
        <f t="shared" si="9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8"/>
        <v>8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9"/>
        <v>Peaches</v>
      </c>
      <c r="AA86" s="26" t="str">
        <f t="shared" si="9"/>
        <v>Bananas</v>
      </c>
      <c r="AB86" s="26" t="str">
        <f t="shared" si="9"/>
        <v>pentagon</v>
      </c>
      <c r="AC86" s="26" t="str">
        <f t="shared" si="9"/>
        <v>Grapes</v>
      </c>
      <c r="AD86" s="26" t="str">
        <f t="shared" si="9"/>
        <v>Scatter</v>
      </c>
      <c r="AE86" s="26" t="str">
        <f t="shared" si="9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8"/>
        <v>8</v>
      </c>
      <c r="T87" s="12">
        <f t="shared" si="7"/>
        <v>8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9"/>
        <v>Peaches</v>
      </c>
      <c r="AA87" s="26" t="str">
        <f t="shared" si="9"/>
        <v>Peaches</v>
      </c>
      <c r="AB87" s="26" t="str">
        <f t="shared" si="9"/>
        <v>Bananas</v>
      </c>
      <c r="AC87" s="26" t="str">
        <f t="shared" si="9"/>
        <v>Grapes</v>
      </c>
      <c r="AD87" s="26" t="str">
        <f t="shared" si="9"/>
        <v>Bananas</v>
      </c>
      <c r="AE87" s="26" t="str">
        <f t="shared" si="9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8"/>
        <v>7</v>
      </c>
      <c r="T88" s="12">
        <f t="shared" si="7"/>
        <v>8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9"/>
        <v>Apples</v>
      </c>
      <c r="AA88" s="26" t="str">
        <f t="shared" si="9"/>
        <v>Peaches</v>
      </c>
      <c r="AB88" s="26" t="str">
        <f t="shared" si="9"/>
        <v>Bananas</v>
      </c>
      <c r="AC88" s="26" t="str">
        <f t="shared" si="9"/>
        <v>Watermelon</v>
      </c>
      <c r="AD88" s="26" t="str">
        <f t="shared" si="9"/>
        <v>Bananas</v>
      </c>
      <c r="AE88" s="26" t="str">
        <f t="shared" si="9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8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8</v>
      </c>
      <c r="Z89" s="26" t="str">
        <f t="shared" si="9"/>
        <v>Apples</v>
      </c>
      <c r="AA89" s="26" t="str">
        <f t="shared" si="9"/>
        <v>Apples</v>
      </c>
      <c r="AB89" s="26" t="str">
        <f t="shared" si="9"/>
        <v>Watermelon</v>
      </c>
      <c r="AC89" s="26" t="str">
        <f t="shared" si="9"/>
        <v>Watermelon</v>
      </c>
      <c r="AD89" s="26" t="str">
        <f t="shared" si="9"/>
        <v>Grapes</v>
      </c>
      <c r="AE89" s="26" t="str">
        <f t="shared" si="9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8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8</v>
      </c>
      <c r="Z90" s="26" t="str">
        <f t="shared" si="9"/>
        <v>Watermelon</v>
      </c>
      <c r="AA90" s="26" t="str">
        <f t="shared" si="9"/>
        <v>Apples</v>
      </c>
      <c r="AB90" s="26" t="str">
        <f t="shared" si="9"/>
        <v>Watermelon</v>
      </c>
      <c r="AC90" s="26" t="str">
        <f t="shared" si="9"/>
        <v>Bananas</v>
      </c>
      <c r="AD90" s="26" t="str">
        <f t="shared" si="9"/>
        <v>Grapes</v>
      </c>
      <c r="AE90" s="26" t="str">
        <f t="shared" si="9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8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9"/>
        <v>Watermelon</v>
      </c>
      <c r="AA91" s="26" t="str">
        <f t="shared" si="9"/>
        <v>Grapes</v>
      </c>
      <c r="AB91" s="26" t="str">
        <f t="shared" si="9"/>
        <v>Bananas</v>
      </c>
      <c r="AC91" s="26" t="str">
        <f t="shared" si="9"/>
        <v>Bananas</v>
      </c>
      <c r="AD91" s="26" t="str">
        <f t="shared" si="9"/>
        <v>Scatter</v>
      </c>
      <c r="AE91" s="26" t="str">
        <f t="shared" si="9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8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9"/>
        <v>Grapes</v>
      </c>
      <c r="AA92" s="26" t="str">
        <f t="shared" si="9"/>
        <v>Grapes</v>
      </c>
      <c r="AB92" s="26" t="str">
        <f t="shared" si="9"/>
        <v>Bananas</v>
      </c>
      <c r="AC92" s="26" t="str">
        <f t="shared" si="9"/>
        <v>Grapes</v>
      </c>
      <c r="AD92" s="26" t="str">
        <f t="shared" si="9"/>
        <v>Apples</v>
      </c>
      <c r="AE92" s="26" t="str">
        <f t="shared" si="9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ref="S93:S124" si="10">VLOOKUP(L93,$A$4:$I$15,9,FALSE)</f>
        <v>10</v>
      </c>
      <c r="T93" s="12">
        <f t="shared" si="7"/>
        <v>6</v>
      </c>
      <c r="U93" s="12">
        <f t="shared" si="7"/>
        <v>8</v>
      </c>
      <c r="V93" s="12">
        <f t="shared" si="7"/>
        <v>10</v>
      </c>
      <c r="W93" s="12">
        <f t="shared" si="7"/>
        <v>7</v>
      </c>
      <c r="X93" s="12">
        <f t="shared" si="7"/>
        <v>8</v>
      </c>
      <c r="Z93" s="26" t="str">
        <f t="shared" si="9"/>
        <v>Grapes</v>
      </c>
      <c r="AA93" s="26" t="str">
        <f t="shared" si="9"/>
        <v>Rectangle</v>
      </c>
      <c r="AB93" s="26" t="str">
        <f t="shared" si="9"/>
        <v>Peaches</v>
      </c>
      <c r="AC93" s="26" t="str">
        <f t="shared" si="9"/>
        <v>Grapes</v>
      </c>
      <c r="AD93" s="26" t="str">
        <f t="shared" si="9"/>
        <v>Apples</v>
      </c>
      <c r="AE93" s="26" t="str">
        <f t="shared" si="9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10"/>
        <v>11</v>
      </c>
      <c r="T94" s="12">
        <f t="shared" si="7"/>
        <v>6</v>
      </c>
      <c r="U94" s="12">
        <f t="shared" si="7"/>
        <v>8</v>
      </c>
      <c r="V94" s="12">
        <f t="shared" si="7"/>
        <v>6</v>
      </c>
      <c r="W94" s="12">
        <f t="shared" si="7"/>
        <v>6</v>
      </c>
      <c r="X94" s="12">
        <f t="shared" si="7"/>
        <v>8</v>
      </c>
      <c r="Z94" s="26" t="str">
        <f t="shared" si="9"/>
        <v>Bananas</v>
      </c>
      <c r="AA94" s="26" t="str">
        <f t="shared" si="9"/>
        <v>Rectangle</v>
      </c>
      <c r="AB94" s="26" t="str">
        <f t="shared" si="9"/>
        <v>Peaches</v>
      </c>
      <c r="AC94" s="26" t="str">
        <f t="shared" si="9"/>
        <v>Rectangle</v>
      </c>
      <c r="AD94" s="26" t="str">
        <f t="shared" si="9"/>
        <v>Rectangle</v>
      </c>
      <c r="AE94" s="26" t="str">
        <f t="shared" si="9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10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9</v>
      </c>
      <c r="Z95" s="26" t="str">
        <f t="shared" si="9"/>
        <v>Bananas</v>
      </c>
      <c r="AA95" s="26" t="str">
        <f t="shared" si="9"/>
        <v>pentagon</v>
      </c>
      <c r="AB95" s="26" t="str">
        <f t="shared" si="9"/>
        <v>Grapes</v>
      </c>
      <c r="AC95" s="26" t="str">
        <f t="shared" si="9"/>
        <v>Rectangle</v>
      </c>
      <c r="AD95" s="26" t="str">
        <f t="shared" si="9"/>
        <v>Rectangle</v>
      </c>
      <c r="AE95" s="26" t="str">
        <f t="shared" si="9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10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9</v>
      </c>
      <c r="Z96" s="26" t="str">
        <f t="shared" si="9"/>
        <v>Scatter</v>
      </c>
      <c r="AA96" s="26" t="str">
        <f t="shared" si="9"/>
        <v>pentagon</v>
      </c>
      <c r="AB96" s="26" t="str">
        <f t="shared" si="9"/>
        <v>Grapes</v>
      </c>
      <c r="AC96" s="26" t="str">
        <f t="shared" si="9"/>
        <v>Grapes</v>
      </c>
      <c r="AD96" s="26" t="str">
        <f t="shared" si="9"/>
        <v>pentagon</v>
      </c>
      <c r="AE96" s="26" t="str">
        <f t="shared" si="9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10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9"/>
        <v>Grapes</v>
      </c>
      <c r="AA97" s="26" t="str">
        <f t="shared" si="9"/>
        <v>Rectangle</v>
      </c>
      <c r="AB97" s="26" t="str">
        <f t="shared" si="9"/>
        <v>Bananas</v>
      </c>
      <c r="AC97" s="26" t="str">
        <f t="shared" si="9"/>
        <v>Grapes</v>
      </c>
      <c r="AD97" s="26" t="str">
        <f t="shared" si="9"/>
        <v>pentagon</v>
      </c>
      <c r="AE97" s="26" t="str">
        <f t="shared" si="9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10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9"/>
        <v>Grapes</v>
      </c>
      <c r="AA98" s="26" t="str">
        <f t="shared" si="9"/>
        <v>Rectangle</v>
      </c>
      <c r="AB98" s="26" t="str">
        <f t="shared" si="9"/>
        <v>Bananas</v>
      </c>
      <c r="AC98" s="26" t="str">
        <f t="shared" si="9"/>
        <v>Bananas</v>
      </c>
      <c r="AD98" s="26" t="str">
        <f t="shared" si="9"/>
        <v>Grapes</v>
      </c>
      <c r="AE98" s="26" t="str">
        <f t="shared" si="9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10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9"/>
        <v>Bananas</v>
      </c>
      <c r="AA99" s="26" t="str">
        <f t="shared" si="9"/>
        <v>Watermelon</v>
      </c>
      <c r="AB99" s="26" t="str">
        <f t="shared" si="9"/>
        <v>Rectangle</v>
      </c>
      <c r="AC99" s="26" t="str">
        <f t="shared" si="9"/>
        <v>Bananas</v>
      </c>
      <c r="AD99" s="26" t="str">
        <f t="shared" si="9"/>
        <v>Grapes</v>
      </c>
      <c r="AE99" s="26" t="str">
        <f t="shared" si="9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10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11">VLOOKUP(L100,$A$4:$I$15,2,FALSE)</f>
        <v>Bananas</v>
      </c>
      <c r="AA100" s="26" t="str">
        <f t="shared" si="11"/>
        <v>Watermelon</v>
      </c>
      <c r="AB100" s="26" t="str">
        <f t="shared" si="11"/>
        <v>Rectangle</v>
      </c>
      <c r="AC100" s="26" t="str">
        <f t="shared" si="11"/>
        <v>Heart</v>
      </c>
      <c r="AD100" s="26" t="str">
        <f t="shared" si="11"/>
        <v>Apples</v>
      </c>
      <c r="AE100" s="26" t="str">
        <f t="shared" si="11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10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11"/>
        <v>Watermelon</v>
      </c>
      <c r="AA101" s="26" t="str">
        <f t="shared" si="11"/>
        <v>Apples</v>
      </c>
      <c r="AB101" s="26" t="str">
        <f t="shared" si="11"/>
        <v>Heart</v>
      </c>
      <c r="AC101" s="26" t="str">
        <f t="shared" si="11"/>
        <v>Heart</v>
      </c>
      <c r="AD101" s="26" t="str">
        <f t="shared" si="11"/>
        <v>Apples</v>
      </c>
      <c r="AE101" s="26" t="str">
        <f t="shared" si="11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10"/>
        <v>9</v>
      </c>
      <c r="T102" s="12">
        <f t="shared" si="7"/>
        <v>7</v>
      </c>
      <c r="U102" s="12">
        <f t="shared" si="7"/>
        <v>3</v>
      </c>
      <c r="V102" s="12">
        <f t="shared" si="7"/>
        <v>8</v>
      </c>
      <c r="W102" s="12">
        <f t="shared" si="7"/>
        <v>5</v>
      </c>
      <c r="X102" s="12">
        <f t="shared" si="7"/>
        <v>11</v>
      </c>
      <c r="Z102" s="26" t="str">
        <f t="shared" si="11"/>
        <v>Watermelon</v>
      </c>
      <c r="AA102" s="26" t="str">
        <f t="shared" si="11"/>
        <v>Apples</v>
      </c>
      <c r="AB102" s="26" t="str">
        <f t="shared" si="11"/>
        <v>Heart</v>
      </c>
      <c r="AC102" s="26" t="str">
        <f t="shared" si="11"/>
        <v>Peaches</v>
      </c>
      <c r="AD102" s="26" t="str">
        <f t="shared" si="11"/>
        <v>pentagon</v>
      </c>
      <c r="AE102" s="26" t="str">
        <f t="shared" si="11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si="10"/>
        <v>4</v>
      </c>
      <c r="T103" s="12">
        <f t="shared" si="7"/>
        <v>5</v>
      </c>
      <c r="U103" s="12">
        <f t="shared" si="7"/>
        <v>8</v>
      </c>
      <c r="V103" s="12">
        <f t="shared" si="7"/>
        <v>8</v>
      </c>
      <c r="W103" s="12">
        <f t="shared" si="7"/>
        <v>5</v>
      </c>
      <c r="X103" s="12">
        <f t="shared" si="7"/>
        <v>9</v>
      </c>
      <c r="Z103" s="26" t="str">
        <f t="shared" si="11"/>
        <v>Square</v>
      </c>
      <c r="AA103" s="26" t="str">
        <f t="shared" si="11"/>
        <v>pentagon</v>
      </c>
      <c r="AB103" s="26" t="str">
        <f t="shared" si="11"/>
        <v>Peaches</v>
      </c>
      <c r="AC103" s="26" t="str">
        <f t="shared" si="11"/>
        <v>Peaches</v>
      </c>
      <c r="AD103" s="26" t="str">
        <f t="shared" si="11"/>
        <v>pentagon</v>
      </c>
      <c r="AE103" s="26" t="str">
        <f t="shared" si="11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10"/>
        <v>4</v>
      </c>
      <c r="T104" s="12">
        <f t="shared" si="7"/>
        <v>5</v>
      </c>
      <c r="U104" s="12">
        <f t="shared" si="7"/>
        <v>8</v>
      </c>
      <c r="V104" s="12">
        <f t="shared" si="7"/>
        <v>5</v>
      </c>
      <c r="W104" s="12">
        <f t="shared" si="7"/>
        <v>7</v>
      </c>
      <c r="X104" s="12">
        <f t="shared" si="7"/>
        <v>9</v>
      </c>
      <c r="Z104" s="26" t="str">
        <f t="shared" si="11"/>
        <v>Square</v>
      </c>
      <c r="AA104" s="26" t="str">
        <f t="shared" si="11"/>
        <v>pentagon</v>
      </c>
      <c r="AB104" s="26" t="str">
        <f t="shared" si="11"/>
        <v>Peaches</v>
      </c>
      <c r="AC104" s="26" t="str">
        <f t="shared" si="11"/>
        <v>pentagon</v>
      </c>
      <c r="AD104" s="26" t="str">
        <f t="shared" si="11"/>
        <v>Apples</v>
      </c>
      <c r="AE104" s="26" t="str">
        <f t="shared" si="11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0"/>
        <v>8</v>
      </c>
      <c r="T105" s="12">
        <f t="shared" si="7"/>
        <v>8</v>
      </c>
      <c r="U105" s="12">
        <f t="shared" si="7"/>
        <v>10</v>
      </c>
      <c r="V105" s="12">
        <f t="shared" si="7"/>
        <v>5</v>
      </c>
      <c r="W105" s="12">
        <f t="shared" si="7"/>
        <v>7</v>
      </c>
      <c r="X105" s="12">
        <f t="shared" si="7"/>
        <v>11</v>
      </c>
      <c r="Z105" s="26" t="str">
        <f t="shared" si="11"/>
        <v>Peaches</v>
      </c>
      <c r="AA105" s="26" t="str">
        <f t="shared" si="11"/>
        <v>Peaches</v>
      </c>
      <c r="AB105" s="26" t="str">
        <f t="shared" si="11"/>
        <v>Grapes</v>
      </c>
      <c r="AC105" s="26" t="str">
        <f t="shared" si="11"/>
        <v>pentagon</v>
      </c>
      <c r="AD105" s="26" t="str">
        <f t="shared" si="11"/>
        <v>Apples</v>
      </c>
      <c r="AE105" s="26" t="str">
        <f t="shared" si="11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10"/>
        <v>8</v>
      </c>
      <c r="T106" s="12">
        <f t="shared" si="7"/>
        <v>8</v>
      </c>
      <c r="U106" s="12">
        <f t="shared" si="7"/>
        <v>10</v>
      </c>
      <c r="V106" s="12">
        <f t="shared" si="7"/>
        <v>11</v>
      </c>
      <c r="W106" s="12">
        <f t="shared" si="7"/>
        <v>8</v>
      </c>
      <c r="X106" s="12">
        <f t="shared" si="7"/>
        <v>11</v>
      </c>
      <c r="Z106" s="26" t="str">
        <f t="shared" si="11"/>
        <v>Peaches</v>
      </c>
      <c r="AA106" s="26" t="str">
        <f t="shared" si="11"/>
        <v>Peaches</v>
      </c>
      <c r="AB106" s="26" t="str">
        <f t="shared" si="11"/>
        <v>Grapes</v>
      </c>
      <c r="AC106" s="26" t="str">
        <f t="shared" si="11"/>
        <v>Bananas</v>
      </c>
      <c r="AD106" s="26" t="str">
        <f t="shared" si="11"/>
        <v>Peaches</v>
      </c>
      <c r="AE106" s="26" t="str">
        <f t="shared" si="11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10"/>
        <v>10</v>
      </c>
      <c r="T107" s="12">
        <f t="shared" si="7"/>
        <v>7</v>
      </c>
      <c r="U107" s="12">
        <f t="shared" si="7"/>
        <v>3</v>
      </c>
      <c r="V107" s="12">
        <f t="shared" si="7"/>
        <v>11</v>
      </c>
      <c r="W107" s="12">
        <f t="shared" si="7"/>
        <v>8</v>
      </c>
      <c r="X107" s="12">
        <f t="shared" si="7"/>
        <v>3</v>
      </c>
      <c r="Z107" s="26" t="str">
        <f t="shared" si="11"/>
        <v>Grapes</v>
      </c>
      <c r="AA107" s="26" t="str">
        <f t="shared" si="11"/>
        <v>Apples</v>
      </c>
      <c r="AB107" s="26" t="str">
        <f t="shared" si="11"/>
        <v>Heart</v>
      </c>
      <c r="AC107" s="26" t="str">
        <f t="shared" si="11"/>
        <v>Bananas</v>
      </c>
      <c r="AD107" s="26" t="str">
        <f t="shared" si="11"/>
        <v>Peaches</v>
      </c>
      <c r="AE107" s="26" t="str">
        <f t="shared" si="11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10"/>
        <v>10</v>
      </c>
      <c r="T108" s="12">
        <f t="shared" si="7"/>
        <v>7</v>
      </c>
      <c r="U108" s="12">
        <f t="shared" si="7"/>
        <v>3</v>
      </c>
      <c r="V108" s="12">
        <f t="shared" si="7"/>
        <v>10</v>
      </c>
      <c r="W108" s="12">
        <f t="shared" si="7"/>
        <v>9</v>
      </c>
      <c r="X108" s="12">
        <f t="shared" si="7"/>
        <v>3</v>
      </c>
      <c r="Z108" s="26" t="str">
        <f t="shared" si="11"/>
        <v>Grapes</v>
      </c>
      <c r="AA108" s="26" t="str">
        <f t="shared" si="11"/>
        <v>Apples</v>
      </c>
      <c r="AB108" s="26" t="str">
        <f t="shared" si="11"/>
        <v>Heart</v>
      </c>
      <c r="AC108" s="26" t="str">
        <f t="shared" si="11"/>
        <v>Grapes</v>
      </c>
      <c r="AD108" s="26" t="str">
        <f t="shared" si="11"/>
        <v>Watermelon</v>
      </c>
      <c r="AE108" s="26" t="str">
        <f t="shared" si="11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10"/>
        <v>9</v>
      </c>
      <c r="T109" s="12">
        <f t="shared" si="7"/>
        <v>9</v>
      </c>
      <c r="U109" s="12">
        <f t="shared" si="7"/>
        <v>11</v>
      </c>
      <c r="V109" s="12">
        <f t="shared" si="7"/>
        <v>10</v>
      </c>
      <c r="W109" s="12">
        <f t="shared" si="7"/>
        <v>9</v>
      </c>
      <c r="X109" s="12">
        <f t="shared" si="7"/>
        <v>11</v>
      </c>
      <c r="Z109" s="26" t="str">
        <f t="shared" si="11"/>
        <v>Watermelon</v>
      </c>
      <c r="AA109" s="26" t="str">
        <f t="shared" si="11"/>
        <v>Watermelon</v>
      </c>
      <c r="AB109" s="26" t="str">
        <f t="shared" si="11"/>
        <v>Bananas</v>
      </c>
      <c r="AC109" s="26" t="str">
        <f t="shared" si="11"/>
        <v>Grapes</v>
      </c>
      <c r="AD109" s="26" t="str">
        <f t="shared" si="11"/>
        <v>Watermelon</v>
      </c>
      <c r="AE109" s="26" t="str">
        <f t="shared" si="11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0"/>
        <v>9</v>
      </c>
      <c r="T110" s="12">
        <f t="shared" si="7"/>
        <v>9</v>
      </c>
      <c r="U110" s="12">
        <f t="shared" si="7"/>
        <v>11</v>
      </c>
      <c r="V110" s="12">
        <f t="shared" si="7"/>
        <v>11</v>
      </c>
      <c r="W110" s="12">
        <f t="shared" si="7"/>
        <v>10</v>
      </c>
      <c r="X110" s="12">
        <f t="shared" si="7"/>
        <v>11</v>
      </c>
      <c r="Z110" s="26" t="str">
        <f t="shared" si="11"/>
        <v>Watermelon</v>
      </c>
      <c r="AA110" s="26" t="str">
        <f t="shared" si="11"/>
        <v>Watermelon</v>
      </c>
      <c r="AB110" s="26" t="str">
        <f t="shared" si="11"/>
        <v>Bananas</v>
      </c>
      <c r="AC110" s="26" t="str">
        <f t="shared" si="11"/>
        <v>Bananas</v>
      </c>
      <c r="AD110" s="26" t="str">
        <f t="shared" si="11"/>
        <v>Grapes</v>
      </c>
      <c r="AE110" s="26" t="str">
        <f t="shared" si="11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0"/>
        <v>8</v>
      </c>
      <c r="T111" s="12">
        <f t="shared" ref="T111:T124" si="12">VLOOKUP(M111,$A$4:$I$15,9,FALSE)</f>
        <v>7</v>
      </c>
      <c r="U111" s="12">
        <f t="shared" ref="U111:U124" si="13">VLOOKUP(N111,$A$4:$I$15,9,FALSE)</f>
        <v>4</v>
      </c>
      <c r="V111" s="12">
        <f t="shared" ref="V111:V124" si="14">VLOOKUP(O111,$A$4:$I$15,9,FALSE)</f>
        <v>11</v>
      </c>
      <c r="W111" s="12">
        <f t="shared" ref="W111:W124" si="15">VLOOKUP(P111,$A$4:$I$15,9,FALSE)</f>
        <v>10</v>
      </c>
      <c r="X111" s="12">
        <f t="shared" ref="X111:X124" si="16">VLOOKUP(Q111,$A$4:$I$15,9,FALSE)</f>
        <v>9</v>
      </c>
      <c r="Z111" s="26" t="str">
        <f t="shared" si="11"/>
        <v>Peaches</v>
      </c>
      <c r="AA111" s="26" t="str">
        <f t="shared" si="11"/>
        <v>Apples</v>
      </c>
      <c r="AB111" s="26" t="str">
        <f t="shared" si="11"/>
        <v>Square</v>
      </c>
      <c r="AC111" s="26" t="str">
        <f t="shared" si="11"/>
        <v>Bananas</v>
      </c>
      <c r="AD111" s="26" t="str">
        <f t="shared" si="11"/>
        <v>Grapes</v>
      </c>
      <c r="AE111" s="26" t="str">
        <f t="shared" si="11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10"/>
        <v>8</v>
      </c>
      <c r="T112" s="12">
        <f t="shared" si="12"/>
        <v>7</v>
      </c>
      <c r="U112" s="12">
        <f t="shared" si="13"/>
        <v>4</v>
      </c>
      <c r="V112" s="12">
        <f t="shared" si="14"/>
        <v>9</v>
      </c>
      <c r="W112" s="12">
        <f t="shared" si="15"/>
        <v>7</v>
      </c>
      <c r="X112" s="12">
        <f t="shared" si="16"/>
        <v>9</v>
      </c>
      <c r="Z112" s="26" t="str">
        <f t="shared" si="11"/>
        <v>Peaches</v>
      </c>
      <c r="AA112" s="26" t="str">
        <f t="shared" si="11"/>
        <v>Apples</v>
      </c>
      <c r="AB112" s="26" t="str">
        <f t="shared" si="11"/>
        <v>Square</v>
      </c>
      <c r="AC112" s="26" t="str">
        <f t="shared" si="11"/>
        <v>Watermelon</v>
      </c>
      <c r="AD112" s="26" t="str">
        <f t="shared" si="11"/>
        <v>Apples</v>
      </c>
      <c r="AE112" s="26" t="str">
        <f t="shared" si="11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10"/>
        <v>5</v>
      </c>
      <c r="T113" s="12">
        <f t="shared" si="12"/>
        <v>10</v>
      </c>
      <c r="U113" s="12">
        <f t="shared" si="13"/>
        <v>9</v>
      </c>
      <c r="V113" s="12">
        <f t="shared" si="14"/>
        <v>9</v>
      </c>
      <c r="W113" s="12">
        <f t="shared" si="15"/>
        <v>7</v>
      </c>
      <c r="X113" s="12">
        <f t="shared" si="16"/>
        <v>8</v>
      </c>
      <c r="Z113" s="26" t="str">
        <f t="shared" si="11"/>
        <v>pentagon</v>
      </c>
      <c r="AA113" s="26" t="str">
        <f t="shared" si="11"/>
        <v>Grapes</v>
      </c>
      <c r="AB113" s="26" t="str">
        <f t="shared" si="11"/>
        <v>Watermelon</v>
      </c>
      <c r="AC113" s="26" t="str">
        <f t="shared" si="11"/>
        <v>Watermelon</v>
      </c>
      <c r="AD113" s="26" t="str">
        <f t="shared" si="11"/>
        <v>Apples</v>
      </c>
      <c r="AE113" s="26" t="str">
        <f t="shared" si="11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10"/>
        <v>5</v>
      </c>
      <c r="T114" s="12">
        <f t="shared" si="12"/>
        <v>10</v>
      </c>
      <c r="U114" s="12">
        <f t="shared" si="13"/>
        <v>9</v>
      </c>
      <c r="V114" s="12">
        <f t="shared" si="14"/>
        <v>11</v>
      </c>
      <c r="W114" s="12">
        <f t="shared" si="15"/>
        <v>6</v>
      </c>
      <c r="X114" s="12">
        <f t="shared" si="16"/>
        <v>8</v>
      </c>
      <c r="Z114" s="26" t="str">
        <f t="shared" si="11"/>
        <v>pentagon</v>
      </c>
      <c r="AA114" s="26" t="str">
        <f t="shared" si="11"/>
        <v>Grapes</v>
      </c>
      <c r="AB114" s="26" t="str">
        <f t="shared" si="11"/>
        <v>Watermelon</v>
      </c>
      <c r="AC114" s="26" t="str">
        <f t="shared" si="11"/>
        <v>Bananas</v>
      </c>
      <c r="AD114" s="26" t="str">
        <f t="shared" si="11"/>
        <v>Rectangle</v>
      </c>
      <c r="AE114" s="26" t="str">
        <f t="shared" si="11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0"/>
        <v>8</v>
      </c>
      <c r="T115" s="12">
        <f t="shared" si="12"/>
        <v>1</v>
      </c>
      <c r="U115" s="12">
        <f t="shared" si="13"/>
        <v>11</v>
      </c>
      <c r="V115" s="12">
        <f t="shared" si="14"/>
        <v>11</v>
      </c>
      <c r="W115" s="12">
        <f t="shared" si="15"/>
        <v>6</v>
      </c>
      <c r="X115" s="12">
        <f t="shared" si="16"/>
        <v>4</v>
      </c>
      <c r="Z115" s="26" t="str">
        <f t="shared" si="11"/>
        <v>Peaches</v>
      </c>
      <c r="AA115" s="26" t="str">
        <f t="shared" si="11"/>
        <v>Scatter</v>
      </c>
      <c r="AB115" s="26" t="str">
        <f t="shared" si="11"/>
        <v>Bananas</v>
      </c>
      <c r="AC115" s="26" t="str">
        <f t="shared" si="11"/>
        <v>Bananas</v>
      </c>
      <c r="AD115" s="26" t="str">
        <f t="shared" si="11"/>
        <v>Rectangle</v>
      </c>
      <c r="AE115" s="26" t="str">
        <f t="shared" si="11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10"/>
        <v>8</v>
      </c>
      <c r="T116" s="12">
        <f t="shared" si="12"/>
        <v>5</v>
      </c>
      <c r="U116" s="12">
        <f t="shared" si="13"/>
        <v>11</v>
      </c>
      <c r="V116" s="12">
        <f t="shared" si="14"/>
        <v>6</v>
      </c>
      <c r="W116" s="12">
        <f t="shared" si="15"/>
        <v>8</v>
      </c>
      <c r="X116" s="12">
        <f t="shared" si="16"/>
        <v>4</v>
      </c>
      <c r="Z116" s="26" t="str">
        <f t="shared" si="11"/>
        <v>Peaches</v>
      </c>
      <c r="AA116" s="26" t="str">
        <f t="shared" si="11"/>
        <v>pentagon</v>
      </c>
      <c r="AB116" s="26" t="str">
        <f t="shared" si="11"/>
        <v>Bananas</v>
      </c>
      <c r="AC116" s="26" t="str">
        <f t="shared" si="11"/>
        <v>Rectangle</v>
      </c>
      <c r="AD116" s="26" t="str">
        <f t="shared" si="11"/>
        <v>Peaches</v>
      </c>
      <c r="AE116" s="26" t="str">
        <f t="shared" si="11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10"/>
        <v>7</v>
      </c>
      <c r="T117" s="12">
        <f t="shared" si="12"/>
        <v>5</v>
      </c>
      <c r="U117" s="12">
        <f t="shared" si="13"/>
        <v>3</v>
      </c>
      <c r="V117" s="12">
        <f t="shared" si="14"/>
        <v>6</v>
      </c>
      <c r="W117" s="12">
        <f t="shared" si="15"/>
        <v>8</v>
      </c>
      <c r="X117" s="12">
        <f t="shared" si="16"/>
        <v>6</v>
      </c>
      <c r="Z117" s="26" t="str">
        <f t="shared" si="11"/>
        <v>Apples</v>
      </c>
      <c r="AA117" s="26" t="str">
        <f t="shared" si="11"/>
        <v>pentagon</v>
      </c>
      <c r="AB117" s="26" t="str">
        <f t="shared" si="11"/>
        <v>Heart</v>
      </c>
      <c r="AC117" s="26" t="str">
        <f t="shared" si="11"/>
        <v>Rectangle</v>
      </c>
      <c r="AD117" s="26" t="str">
        <f t="shared" si="11"/>
        <v>Peaches</v>
      </c>
      <c r="AE117" s="26" t="str">
        <f t="shared" si="11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0"/>
        <v>7</v>
      </c>
      <c r="T118" s="12">
        <f t="shared" si="12"/>
        <v>10</v>
      </c>
      <c r="U118" s="12">
        <f t="shared" si="13"/>
        <v>3</v>
      </c>
      <c r="V118" s="12">
        <f t="shared" si="14"/>
        <v>10</v>
      </c>
      <c r="W118" s="12">
        <f t="shared" si="15"/>
        <v>9</v>
      </c>
      <c r="X118" s="12">
        <f t="shared" si="16"/>
        <v>6</v>
      </c>
      <c r="Z118" s="26" t="str">
        <f t="shared" si="11"/>
        <v>Apples</v>
      </c>
      <c r="AA118" s="26" t="str">
        <f t="shared" si="11"/>
        <v>Grapes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Watermelon</v>
      </c>
      <c r="AE118" s="26" t="str">
        <f t="shared" si="11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0"/>
        <v>11</v>
      </c>
      <c r="T119" s="12">
        <f t="shared" si="12"/>
        <v>10</v>
      </c>
      <c r="U119" s="12">
        <f t="shared" si="13"/>
        <v>11</v>
      </c>
      <c r="V119" s="12">
        <f t="shared" si="14"/>
        <v>10</v>
      </c>
      <c r="W119" s="12">
        <f t="shared" si="15"/>
        <v>9</v>
      </c>
      <c r="X119" s="12">
        <f t="shared" si="16"/>
        <v>4</v>
      </c>
      <c r="Z119" s="26" t="str">
        <f t="shared" si="11"/>
        <v>Bananas</v>
      </c>
      <c r="AA119" s="26" t="str">
        <f t="shared" si="11"/>
        <v>Grapes</v>
      </c>
      <c r="AB119" s="26" t="str">
        <f t="shared" si="11"/>
        <v>Bananas</v>
      </c>
      <c r="AC119" s="26" t="str">
        <f t="shared" si="11"/>
        <v>Grapes</v>
      </c>
      <c r="AD119" s="26" t="str">
        <f t="shared" si="11"/>
        <v>Watermelon</v>
      </c>
      <c r="AE119" s="26" t="str">
        <f t="shared" si="11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0"/>
        <v>11</v>
      </c>
      <c r="T120" s="12">
        <f t="shared" si="12"/>
        <v>1</v>
      </c>
      <c r="U120" s="12">
        <f t="shared" si="13"/>
        <v>11</v>
      </c>
      <c r="V120" s="12">
        <f t="shared" si="14"/>
        <v>1</v>
      </c>
      <c r="W120" s="12">
        <f t="shared" si="15"/>
        <v>8</v>
      </c>
      <c r="X120" s="12">
        <f t="shared" si="16"/>
        <v>4</v>
      </c>
      <c r="Z120" s="26" t="str">
        <f t="shared" si="11"/>
        <v>Bananas</v>
      </c>
      <c r="AA120" s="26" t="str">
        <f t="shared" si="11"/>
        <v>Scatter</v>
      </c>
      <c r="AB120" s="26" t="str">
        <f t="shared" si="11"/>
        <v>Bananas</v>
      </c>
      <c r="AC120" s="26" t="str">
        <f t="shared" si="11"/>
        <v>Scatter</v>
      </c>
      <c r="AD120" s="26" t="str">
        <f t="shared" si="11"/>
        <v>Peaches</v>
      </c>
      <c r="AE120" s="26" t="str">
        <f t="shared" si="11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10"/>
        <v>7</v>
      </c>
      <c r="T121" s="12">
        <f t="shared" si="12"/>
        <v>8</v>
      </c>
      <c r="U121" s="12">
        <f t="shared" si="13"/>
        <v>7</v>
      </c>
      <c r="V121" s="12">
        <f t="shared" si="14"/>
        <v>11</v>
      </c>
      <c r="W121" s="12">
        <f t="shared" si="15"/>
        <v>8</v>
      </c>
      <c r="X121" s="12">
        <f t="shared" si="16"/>
        <v>8</v>
      </c>
      <c r="Z121" s="26" t="str">
        <f t="shared" si="11"/>
        <v>Apples</v>
      </c>
      <c r="AA121" s="26" t="str">
        <f t="shared" si="11"/>
        <v>Peaches</v>
      </c>
      <c r="AB121" s="26" t="str">
        <f t="shared" si="11"/>
        <v>Apples</v>
      </c>
      <c r="AC121" s="26" t="str">
        <f t="shared" si="11"/>
        <v>Bananas</v>
      </c>
      <c r="AD121" s="26" t="str">
        <f t="shared" si="11"/>
        <v>Peaches</v>
      </c>
      <c r="AE121" s="26" t="str">
        <f t="shared" si="11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10"/>
        <v>7</v>
      </c>
      <c r="T122" s="12">
        <f t="shared" si="12"/>
        <v>8</v>
      </c>
      <c r="U122" s="12">
        <f t="shared" si="13"/>
        <v>7</v>
      </c>
      <c r="V122" s="12">
        <f t="shared" si="14"/>
        <v>11</v>
      </c>
      <c r="W122" s="12">
        <f t="shared" si="15"/>
        <v>11</v>
      </c>
      <c r="X122" s="12">
        <f t="shared" si="16"/>
        <v>8</v>
      </c>
      <c r="Z122" s="26" t="str">
        <f t="shared" si="11"/>
        <v>Apples</v>
      </c>
      <c r="AA122" s="26" t="str">
        <f t="shared" si="11"/>
        <v>Peaches</v>
      </c>
      <c r="AB122" s="26" t="str">
        <f t="shared" si="11"/>
        <v>Apples</v>
      </c>
      <c r="AC122" s="26" t="str">
        <f t="shared" si="11"/>
        <v>Bananas</v>
      </c>
      <c r="AD122" s="26" t="str">
        <f t="shared" si="11"/>
        <v>Bananas</v>
      </c>
      <c r="AE122" s="26" t="str">
        <f t="shared" si="11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0"/>
        <v>11</v>
      </c>
      <c r="T123" s="12">
        <f t="shared" si="12"/>
        <v>9</v>
      </c>
      <c r="U123" s="12">
        <f t="shared" si="13"/>
        <v>10</v>
      </c>
      <c r="V123" s="12">
        <f t="shared" si="14"/>
        <v>9</v>
      </c>
      <c r="W123" s="12">
        <f t="shared" si="15"/>
        <v>11</v>
      </c>
      <c r="X123" s="12">
        <f t="shared" si="16"/>
        <v>11</v>
      </c>
      <c r="Z123" s="26" t="str">
        <f t="shared" si="11"/>
        <v>Bananas</v>
      </c>
      <c r="AA123" s="26" t="str">
        <f t="shared" si="11"/>
        <v>Watermelon</v>
      </c>
      <c r="AB123" s="26" t="str">
        <f t="shared" si="11"/>
        <v>Grapes</v>
      </c>
      <c r="AC123" s="26" t="str">
        <f t="shared" si="11"/>
        <v>Watermelon</v>
      </c>
      <c r="AD123" s="26" t="str">
        <f t="shared" si="11"/>
        <v>Bananas</v>
      </c>
      <c r="AE123" s="26" t="str">
        <f t="shared" si="11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10"/>
        <v>11</v>
      </c>
      <c r="T124" s="12">
        <f t="shared" si="12"/>
        <v>9</v>
      </c>
      <c r="U124" s="12">
        <f t="shared" si="13"/>
        <v>10</v>
      </c>
      <c r="V124" s="12">
        <f t="shared" si="14"/>
        <v>9</v>
      </c>
      <c r="W124" s="12">
        <f t="shared" si="15"/>
        <v>8</v>
      </c>
      <c r="X124" s="12">
        <f t="shared" si="16"/>
        <v>11</v>
      </c>
      <c r="Z124" s="26" t="str">
        <f t="shared" si="11"/>
        <v>Bananas</v>
      </c>
      <c r="AA124" s="26" t="str">
        <f t="shared" si="11"/>
        <v>Watermelon</v>
      </c>
      <c r="AB124" s="26" t="str">
        <f t="shared" si="11"/>
        <v>Grapes</v>
      </c>
      <c r="AC124" s="26" t="str">
        <f t="shared" si="11"/>
        <v>Watermelon</v>
      </c>
      <c r="AD124" s="26" t="str">
        <f t="shared" si="11"/>
        <v>Peaches</v>
      </c>
      <c r="AE124" s="26" t="str">
        <f t="shared" si="11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ref="S125:X167" si="17">VLOOKUP(L125,$A$4:$I$15,9,FALSE)</f>
        <v>10</v>
      </c>
      <c r="T125" s="12">
        <f t="shared" si="17"/>
        <v>8</v>
      </c>
      <c r="U125" s="12">
        <f t="shared" si="17"/>
        <v>8</v>
      </c>
      <c r="V125" s="12">
        <f t="shared" si="17"/>
        <v>4</v>
      </c>
      <c r="W125" s="12">
        <f t="shared" si="17"/>
        <v>8</v>
      </c>
      <c r="X125" s="12">
        <f t="shared" si="17"/>
        <v>7</v>
      </c>
      <c r="Z125" s="26" t="str">
        <f t="shared" si="11"/>
        <v>Grapes</v>
      </c>
      <c r="AA125" s="26" t="str">
        <f t="shared" si="11"/>
        <v>Peaches</v>
      </c>
      <c r="AB125" s="26" t="str">
        <f t="shared" si="11"/>
        <v>Peaches</v>
      </c>
      <c r="AC125" s="26" t="str">
        <f t="shared" si="11"/>
        <v>Square</v>
      </c>
      <c r="AD125" s="26" t="str">
        <f t="shared" si="11"/>
        <v>Peaches</v>
      </c>
      <c r="AE125" s="26" t="str">
        <f t="shared" si="11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17"/>
        <v>10</v>
      </c>
      <c r="T126" s="12">
        <f t="shared" si="17"/>
        <v>8</v>
      </c>
      <c r="U126" s="12">
        <f t="shared" si="17"/>
        <v>8</v>
      </c>
      <c r="V126" s="12">
        <f t="shared" si="17"/>
        <v>4</v>
      </c>
      <c r="W126" s="12">
        <f t="shared" si="17"/>
        <v>5</v>
      </c>
      <c r="X126" s="12">
        <f t="shared" si="17"/>
        <v>7</v>
      </c>
      <c r="Z126" s="26" t="str">
        <f t="shared" si="11"/>
        <v>Grapes</v>
      </c>
      <c r="AA126" s="26" t="str">
        <f t="shared" si="11"/>
        <v>Peaches</v>
      </c>
      <c r="AB126" s="26" t="str">
        <f t="shared" si="11"/>
        <v>Peaches</v>
      </c>
      <c r="AC126" s="26" t="str">
        <f t="shared" si="11"/>
        <v>Square</v>
      </c>
      <c r="AD126" s="26" t="str">
        <f t="shared" si="11"/>
        <v>pentagon</v>
      </c>
      <c r="AE126" s="26" t="str">
        <f t="shared" si="11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7"/>
        <v>6</v>
      </c>
      <c r="T127" s="12">
        <f t="shared" si="17"/>
        <v>4</v>
      </c>
      <c r="U127" s="12">
        <f t="shared" si="17"/>
        <v>6</v>
      </c>
      <c r="V127" s="12">
        <f t="shared" si="17"/>
        <v>5</v>
      </c>
      <c r="W127" s="12">
        <f t="shared" si="17"/>
        <v>5</v>
      </c>
      <c r="X127" s="12">
        <f t="shared" si="17"/>
        <v>1</v>
      </c>
      <c r="Z127" s="26" t="str">
        <f t="shared" si="11"/>
        <v>Rectangle</v>
      </c>
      <c r="AA127" s="26" t="str">
        <f t="shared" si="11"/>
        <v>Square</v>
      </c>
      <c r="AB127" s="26" t="str">
        <f t="shared" si="11"/>
        <v>Rectangle</v>
      </c>
      <c r="AC127" s="26" t="str">
        <f t="shared" si="11"/>
        <v>pentagon</v>
      </c>
      <c r="AD127" s="26" t="str">
        <f t="shared" si="11"/>
        <v>pentagon</v>
      </c>
      <c r="AE127" s="26" t="str">
        <f t="shared" si="11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7"/>
        <v>6</v>
      </c>
      <c r="T128" s="12">
        <f t="shared" si="17"/>
        <v>4</v>
      </c>
      <c r="U128" s="12">
        <f t="shared" si="17"/>
        <v>6</v>
      </c>
      <c r="V128" s="12">
        <f t="shared" si="17"/>
        <v>5</v>
      </c>
      <c r="W128" s="12">
        <f t="shared" si="17"/>
        <v>6</v>
      </c>
      <c r="X128" s="12">
        <f t="shared" si="17"/>
        <v>5</v>
      </c>
      <c r="Z128" s="26" t="str">
        <f t="shared" si="11"/>
        <v>Rectangle</v>
      </c>
      <c r="AA128" s="26" t="str">
        <f t="shared" si="11"/>
        <v>Square</v>
      </c>
      <c r="AB128" s="26" t="str">
        <f t="shared" si="11"/>
        <v>Rectangle</v>
      </c>
      <c r="AC128" s="26" t="str">
        <f t="shared" si="11"/>
        <v>pentagon</v>
      </c>
      <c r="AD128" s="26" t="str">
        <f t="shared" si="11"/>
        <v>Rectangle</v>
      </c>
      <c r="AE128" s="26" t="str">
        <f t="shared" si="11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7"/>
        <v>11</v>
      </c>
      <c r="T129" s="12">
        <f t="shared" si="17"/>
        <v>6</v>
      </c>
      <c r="U129" s="12">
        <f t="shared" si="17"/>
        <v>9</v>
      </c>
      <c r="V129" s="12">
        <f t="shared" si="17"/>
        <v>10</v>
      </c>
      <c r="W129" s="12">
        <f t="shared" si="17"/>
        <v>6</v>
      </c>
      <c r="X129" s="12">
        <f t="shared" si="17"/>
        <v>5</v>
      </c>
      <c r="Z129" s="26" t="str">
        <f t="shared" si="11"/>
        <v>Bananas</v>
      </c>
      <c r="AA129" s="26" t="str">
        <f t="shared" si="11"/>
        <v>Rectangle</v>
      </c>
      <c r="AB129" s="26" t="str">
        <f t="shared" si="11"/>
        <v>Watermelon</v>
      </c>
      <c r="AC129" s="26" t="str">
        <f t="shared" si="11"/>
        <v>Grapes</v>
      </c>
      <c r="AD129" s="26" t="str">
        <f t="shared" si="11"/>
        <v>Rectangle</v>
      </c>
      <c r="AE129" s="26" t="str">
        <f t="shared" si="11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7"/>
        <v>11</v>
      </c>
      <c r="T130" s="12">
        <f t="shared" si="17"/>
        <v>6</v>
      </c>
      <c r="U130" s="12">
        <f t="shared" si="17"/>
        <v>9</v>
      </c>
      <c r="V130" s="12">
        <f t="shared" si="17"/>
        <v>10</v>
      </c>
      <c r="W130" s="12">
        <f t="shared" si="17"/>
        <v>9</v>
      </c>
      <c r="X130" s="12">
        <f t="shared" si="17"/>
        <v>11</v>
      </c>
      <c r="Z130" s="26" t="str">
        <f t="shared" si="11"/>
        <v>Bananas</v>
      </c>
      <c r="AA130" s="26" t="str">
        <f t="shared" si="11"/>
        <v>Rectangle</v>
      </c>
      <c r="AB130" s="26" t="str">
        <f t="shared" si="11"/>
        <v>Watermelon</v>
      </c>
      <c r="AC130" s="26" t="str">
        <f t="shared" si="11"/>
        <v>Grapes</v>
      </c>
      <c r="AD130" s="26" t="str">
        <f t="shared" si="11"/>
        <v>Watermelon</v>
      </c>
      <c r="AE130" s="26" t="str">
        <f t="shared" si="11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17"/>
        <v>10</v>
      </c>
      <c r="T131" s="12">
        <f t="shared" si="17"/>
        <v>9</v>
      </c>
      <c r="U131" s="12">
        <f t="shared" si="17"/>
        <v>8</v>
      </c>
      <c r="V131" s="12">
        <f t="shared" si="17"/>
        <v>9</v>
      </c>
      <c r="W131" s="12">
        <f t="shared" si="17"/>
        <v>9</v>
      </c>
      <c r="X131" s="12">
        <f t="shared" si="17"/>
        <v>11</v>
      </c>
      <c r="Z131" s="26" t="str">
        <f t="shared" si="11"/>
        <v>Grapes</v>
      </c>
      <c r="AA131" s="26" t="str">
        <f t="shared" si="11"/>
        <v>Watermelon</v>
      </c>
      <c r="AB131" s="26" t="str">
        <f t="shared" si="11"/>
        <v>Peaches</v>
      </c>
      <c r="AC131" s="26" t="str">
        <f t="shared" si="11"/>
        <v>Watermelon</v>
      </c>
      <c r="AD131" s="26" t="str">
        <f t="shared" si="11"/>
        <v>Watermelon</v>
      </c>
      <c r="AE131" s="26" t="str">
        <f t="shared" si="11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17"/>
        <v>10</v>
      </c>
      <c r="T132" s="12">
        <f t="shared" si="17"/>
        <v>9</v>
      </c>
      <c r="U132" s="12">
        <f t="shared" si="17"/>
        <v>8</v>
      </c>
      <c r="V132" s="12">
        <f t="shared" si="17"/>
        <v>9</v>
      </c>
      <c r="W132" s="12">
        <f t="shared" si="17"/>
        <v>4</v>
      </c>
      <c r="X132" s="12">
        <f t="shared" si="17"/>
        <v>9</v>
      </c>
      <c r="Z132" s="26" t="str">
        <f t="shared" ref="Z132:AE163" si="18">VLOOKUP(L132,$A$4:$I$15,2,FALSE)</f>
        <v>Grapes</v>
      </c>
      <c r="AA132" s="26" t="str">
        <f t="shared" si="18"/>
        <v>Watermelon</v>
      </c>
      <c r="AB132" s="26" t="str">
        <f t="shared" si="18"/>
        <v>Peaches</v>
      </c>
      <c r="AC132" s="26" t="str">
        <f t="shared" si="18"/>
        <v>Watermelon</v>
      </c>
      <c r="AD132" s="26" t="str">
        <f t="shared" si="18"/>
        <v>Square</v>
      </c>
      <c r="AE132" s="26" t="str">
        <f t="shared" si="18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7"/>
        <v>6</v>
      </c>
      <c r="T133" s="12">
        <f t="shared" si="17"/>
        <v>10</v>
      </c>
      <c r="U133" s="12">
        <f t="shared" si="17"/>
        <v>11</v>
      </c>
      <c r="V133" s="12">
        <f t="shared" si="17"/>
        <v>6</v>
      </c>
      <c r="W133" s="12">
        <f t="shared" si="17"/>
        <v>4</v>
      </c>
      <c r="X133" s="12">
        <f t="shared" si="17"/>
        <v>9</v>
      </c>
      <c r="Z133" s="26" t="str">
        <f t="shared" si="18"/>
        <v>Rectangle</v>
      </c>
      <c r="AA133" s="26" t="str">
        <f t="shared" si="18"/>
        <v>Grapes</v>
      </c>
      <c r="AB133" s="26" t="str">
        <f t="shared" si="18"/>
        <v>Bananas</v>
      </c>
      <c r="AC133" s="26" t="str">
        <f t="shared" si="18"/>
        <v>Rectangle</v>
      </c>
      <c r="AD133" s="26" t="str">
        <f t="shared" si="18"/>
        <v>Square</v>
      </c>
      <c r="AE133" s="26" t="str">
        <f t="shared" si="18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7"/>
        <v>6</v>
      </c>
      <c r="T134" s="12">
        <f t="shared" si="17"/>
        <v>10</v>
      </c>
      <c r="U134" s="12">
        <f t="shared" si="17"/>
        <v>11</v>
      </c>
      <c r="V134" s="12">
        <f t="shared" si="17"/>
        <v>6</v>
      </c>
      <c r="W134" s="12">
        <f t="shared" si="17"/>
        <v>11</v>
      </c>
      <c r="X134" s="12">
        <f t="shared" si="17"/>
        <v>1</v>
      </c>
      <c r="Z134" s="26" t="str">
        <f t="shared" si="18"/>
        <v>Rectangle</v>
      </c>
      <c r="AA134" s="26" t="str">
        <f t="shared" si="18"/>
        <v>Grapes</v>
      </c>
      <c r="AB134" s="26" t="str">
        <f t="shared" si="18"/>
        <v>Bananas</v>
      </c>
      <c r="AC134" s="26" t="str">
        <f t="shared" si="18"/>
        <v>Rectangle</v>
      </c>
      <c r="AD134" s="26" t="str">
        <f t="shared" si="18"/>
        <v>Bananas</v>
      </c>
      <c r="AE134" s="26" t="str">
        <f t="shared" si="18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7"/>
        <v>7</v>
      </c>
      <c r="T135" s="12">
        <f t="shared" si="17"/>
        <v>1</v>
      </c>
      <c r="U135" s="12">
        <f t="shared" si="17"/>
        <v>9</v>
      </c>
      <c r="V135" s="12">
        <f t="shared" si="17"/>
        <v>10</v>
      </c>
      <c r="W135" s="12">
        <f t="shared" si="17"/>
        <v>11</v>
      </c>
      <c r="X135" s="12">
        <f t="shared" si="17"/>
        <v>6</v>
      </c>
      <c r="Z135" s="26" t="str">
        <f t="shared" si="18"/>
        <v>Apples</v>
      </c>
      <c r="AA135" s="26" t="str">
        <f t="shared" si="18"/>
        <v>Scatter</v>
      </c>
      <c r="AB135" s="26" t="str">
        <f t="shared" si="18"/>
        <v>Watermelon</v>
      </c>
      <c r="AC135" s="26" t="str">
        <f t="shared" si="18"/>
        <v>Grapes</v>
      </c>
      <c r="AD135" s="26" t="str">
        <f t="shared" si="18"/>
        <v>Bananas</v>
      </c>
      <c r="AE135" s="26" t="str">
        <f t="shared" si="18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7"/>
        <v>7</v>
      </c>
      <c r="T136" s="12">
        <f t="shared" si="17"/>
        <v>7</v>
      </c>
      <c r="U136" s="12">
        <f t="shared" si="17"/>
        <v>9</v>
      </c>
      <c r="V136" s="12">
        <f t="shared" si="17"/>
        <v>10</v>
      </c>
      <c r="W136" s="12">
        <f t="shared" si="17"/>
        <v>4</v>
      </c>
      <c r="X136" s="12">
        <f t="shared" si="17"/>
        <v>6</v>
      </c>
      <c r="Z136" s="26" t="str">
        <f t="shared" si="18"/>
        <v>Apples</v>
      </c>
      <c r="AA136" s="26" t="str">
        <f t="shared" si="18"/>
        <v>Apples</v>
      </c>
      <c r="AB136" s="26" t="str">
        <f t="shared" si="18"/>
        <v>Watermelon</v>
      </c>
      <c r="AC136" s="26" t="str">
        <f t="shared" si="18"/>
        <v>Grapes</v>
      </c>
      <c r="AD136" s="26" t="str">
        <f t="shared" si="18"/>
        <v>Square</v>
      </c>
      <c r="AE136" s="26" t="str">
        <f t="shared" si="18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7"/>
        <v>10</v>
      </c>
      <c r="T137" s="12">
        <f t="shared" si="17"/>
        <v>7</v>
      </c>
      <c r="U137" s="12">
        <f t="shared" si="17"/>
        <v>11</v>
      </c>
      <c r="V137" s="12">
        <f t="shared" si="17"/>
        <v>11</v>
      </c>
      <c r="W137" s="12">
        <f t="shared" si="17"/>
        <v>4</v>
      </c>
      <c r="X137" s="12">
        <f t="shared" si="17"/>
        <v>7</v>
      </c>
      <c r="Z137" s="26" t="str">
        <f t="shared" si="18"/>
        <v>Grapes</v>
      </c>
      <c r="AA137" s="26" t="str">
        <f t="shared" si="18"/>
        <v>Apples</v>
      </c>
      <c r="AB137" s="26" t="str">
        <f t="shared" si="18"/>
        <v>Bananas</v>
      </c>
      <c r="AC137" s="26" t="str">
        <f t="shared" si="18"/>
        <v>Bananas</v>
      </c>
      <c r="AD137" s="26" t="str">
        <f t="shared" si="18"/>
        <v>Square</v>
      </c>
      <c r="AE137" s="26" t="str">
        <f t="shared" si="18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7"/>
        <v>10</v>
      </c>
      <c r="T138" s="12">
        <f t="shared" si="17"/>
        <v>11</v>
      </c>
      <c r="U138" s="12">
        <f t="shared" si="17"/>
        <v>11</v>
      </c>
      <c r="V138" s="12">
        <f t="shared" si="17"/>
        <v>11</v>
      </c>
      <c r="W138" s="12">
        <f t="shared" si="17"/>
        <v>11</v>
      </c>
      <c r="X138" s="12">
        <f t="shared" si="17"/>
        <v>7</v>
      </c>
      <c r="Z138" s="26" t="str">
        <f t="shared" si="18"/>
        <v>Grapes</v>
      </c>
      <c r="AA138" s="26" t="str">
        <f t="shared" si="18"/>
        <v>Bananas</v>
      </c>
      <c r="AB138" s="26" t="str">
        <f t="shared" si="18"/>
        <v>Bananas</v>
      </c>
      <c r="AC138" s="26" t="str">
        <f t="shared" si="18"/>
        <v>Bananas</v>
      </c>
      <c r="AD138" s="26" t="str">
        <f t="shared" si="18"/>
        <v>Bananas</v>
      </c>
      <c r="AE138" s="26" t="str">
        <f t="shared" si="18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17"/>
        <v>11</v>
      </c>
      <c r="T139" s="12">
        <f t="shared" si="17"/>
        <v>11</v>
      </c>
      <c r="U139" s="12">
        <f t="shared" si="17"/>
        <v>6</v>
      </c>
      <c r="V139" s="12">
        <f t="shared" si="17"/>
        <v>8</v>
      </c>
      <c r="W139" s="12">
        <f t="shared" si="17"/>
        <v>11</v>
      </c>
      <c r="X139" s="12">
        <f t="shared" si="17"/>
        <v>9</v>
      </c>
      <c r="Z139" s="26" t="str">
        <f t="shared" si="18"/>
        <v>Bananas</v>
      </c>
      <c r="AA139" s="26" t="str">
        <f t="shared" si="18"/>
        <v>Bananas</v>
      </c>
      <c r="AB139" s="26" t="str">
        <f t="shared" si="18"/>
        <v>Rectangle</v>
      </c>
      <c r="AC139" s="26" t="str">
        <f t="shared" si="18"/>
        <v>Peaches</v>
      </c>
      <c r="AD139" s="26" t="str">
        <f t="shared" si="18"/>
        <v>Bananas</v>
      </c>
      <c r="AE139" s="26" t="str">
        <f t="shared" si="18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17"/>
        <v>11</v>
      </c>
      <c r="T140" s="12">
        <f t="shared" si="17"/>
        <v>6</v>
      </c>
      <c r="U140" s="12">
        <f t="shared" si="17"/>
        <v>6</v>
      </c>
      <c r="V140" s="12">
        <f t="shared" si="17"/>
        <v>8</v>
      </c>
      <c r="W140" s="12">
        <f t="shared" si="17"/>
        <v>4</v>
      </c>
      <c r="X140" s="12">
        <f t="shared" si="17"/>
        <v>9</v>
      </c>
      <c r="Z140" s="26" t="str">
        <f t="shared" si="18"/>
        <v>Bananas</v>
      </c>
      <c r="AA140" s="26" t="str">
        <f t="shared" si="18"/>
        <v>Rectangle</v>
      </c>
      <c r="AB140" s="26" t="str">
        <f t="shared" si="18"/>
        <v>Rectangle</v>
      </c>
      <c r="AC140" s="26" t="str">
        <f t="shared" si="18"/>
        <v>Peaches</v>
      </c>
      <c r="AD140" s="26" t="str">
        <f t="shared" si="18"/>
        <v>Square</v>
      </c>
      <c r="AE140" s="26" t="str">
        <f t="shared" si="18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7"/>
        <v>10</v>
      </c>
      <c r="T141" s="12">
        <f t="shared" si="17"/>
        <v>6</v>
      </c>
      <c r="U141" s="12">
        <f t="shared" si="17"/>
        <v>7</v>
      </c>
      <c r="V141" s="12">
        <f t="shared" si="17"/>
        <v>11</v>
      </c>
      <c r="W141" s="12">
        <f t="shared" si="17"/>
        <v>4</v>
      </c>
      <c r="X141" s="12">
        <f t="shared" si="17"/>
        <v>1</v>
      </c>
      <c r="Z141" s="26" t="str">
        <f t="shared" si="18"/>
        <v>Grapes</v>
      </c>
      <c r="AA141" s="26" t="str">
        <f t="shared" si="18"/>
        <v>Rectangle</v>
      </c>
      <c r="AB141" s="26" t="str">
        <f t="shared" si="18"/>
        <v>Apples</v>
      </c>
      <c r="AC141" s="26" t="str">
        <f t="shared" si="18"/>
        <v>Bananas</v>
      </c>
      <c r="AD141" s="26" t="str">
        <f t="shared" si="18"/>
        <v>Square</v>
      </c>
      <c r="AE141" s="26" t="str">
        <f t="shared" si="18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7"/>
        <v>10</v>
      </c>
      <c r="T142" s="12">
        <f t="shared" si="17"/>
        <v>9</v>
      </c>
      <c r="U142" s="12">
        <f t="shared" si="17"/>
        <v>7</v>
      </c>
      <c r="V142" s="12">
        <f t="shared" si="17"/>
        <v>11</v>
      </c>
      <c r="W142" s="12">
        <f t="shared" si="17"/>
        <v>9</v>
      </c>
      <c r="X142" s="12">
        <f t="shared" si="17"/>
        <v>7</v>
      </c>
      <c r="Z142" s="26" t="str">
        <f t="shared" si="18"/>
        <v>Grapes</v>
      </c>
      <c r="AA142" s="26" t="str">
        <f t="shared" si="18"/>
        <v>Watermelon</v>
      </c>
      <c r="AB142" s="26" t="str">
        <f t="shared" si="18"/>
        <v>Apples</v>
      </c>
      <c r="AC142" s="26" t="str">
        <f t="shared" si="18"/>
        <v>Bananas</v>
      </c>
      <c r="AD142" s="26" t="str">
        <f t="shared" si="18"/>
        <v>Watermelon</v>
      </c>
      <c r="AE142" s="26" t="str">
        <f t="shared" si="18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17"/>
        <v>6</v>
      </c>
      <c r="T143" s="12">
        <f t="shared" si="17"/>
        <v>9</v>
      </c>
      <c r="U143" s="12">
        <f t="shared" si="17"/>
        <v>10</v>
      </c>
      <c r="V143" s="12">
        <f t="shared" si="17"/>
        <v>5</v>
      </c>
      <c r="W143" s="12">
        <f t="shared" si="17"/>
        <v>9</v>
      </c>
      <c r="X143" s="12">
        <f t="shared" si="17"/>
        <v>7</v>
      </c>
      <c r="Z143" s="26" t="str">
        <f t="shared" si="18"/>
        <v>Rectangle</v>
      </c>
      <c r="AA143" s="26" t="str">
        <f t="shared" si="18"/>
        <v>Watermelon</v>
      </c>
      <c r="AB143" s="26" t="str">
        <f t="shared" si="18"/>
        <v>Grapes</v>
      </c>
      <c r="AC143" s="26" t="str">
        <f t="shared" si="18"/>
        <v>pentagon</v>
      </c>
      <c r="AD143" s="26" t="str">
        <f t="shared" si="18"/>
        <v>Watermelon</v>
      </c>
      <c r="AE143" s="26" t="str">
        <f t="shared" si="18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17"/>
        <v>6</v>
      </c>
      <c r="T144" s="12">
        <f t="shared" si="17"/>
        <v>4</v>
      </c>
      <c r="U144" s="12">
        <f t="shared" si="17"/>
        <v>10</v>
      </c>
      <c r="V144" s="12">
        <f t="shared" si="17"/>
        <v>5</v>
      </c>
      <c r="W144" s="12">
        <f t="shared" si="17"/>
        <v>8</v>
      </c>
      <c r="X144" s="12">
        <f t="shared" si="17"/>
        <v>10</v>
      </c>
      <c r="Z144" s="26" t="str">
        <f t="shared" si="18"/>
        <v>Rectangle</v>
      </c>
      <c r="AA144" s="26" t="str">
        <f t="shared" si="18"/>
        <v>Square</v>
      </c>
      <c r="AB144" s="26" t="str">
        <f t="shared" si="18"/>
        <v>Grapes</v>
      </c>
      <c r="AC144" s="26" t="str">
        <f t="shared" si="18"/>
        <v>pentagon</v>
      </c>
      <c r="AD144" s="26" t="str">
        <f t="shared" si="18"/>
        <v>Peaches</v>
      </c>
      <c r="AE144" s="26" t="str">
        <f t="shared" si="18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17"/>
        <v>10</v>
      </c>
      <c r="T145" s="12">
        <f t="shared" si="17"/>
        <v>4</v>
      </c>
      <c r="U145" s="12">
        <f t="shared" si="17"/>
        <v>11</v>
      </c>
      <c r="V145" s="12">
        <f t="shared" si="17"/>
        <v>10</v>
      </c>
      <c r="W145" s="12">
        <f t="shared" si="17"/>
        <v>8</v>
      </c>
      <c r="X145" s="12">
        <f t="shared" si="17"/>
        <v>10</v>
      </c>
      <c r="Z145" s="26" t="str">
        <f t="shared" si="18"/>
        <v>Grapes</v>
      </c>
      <c r="AA145" s="26" t="str">
        <f t="shared" si="18"/>
        <v>Square</v>
      </c>
      <c r="AB145" s="26" t="str">
        <f t="shared" si="18"/>
        <v>Bananas</v>
      </c>
      <c r="AC145" s="26" t="str">
        <f t="shared" si="18"/>
        <v>Grapes</v>
      </c>
      <c r="AD145" s="26" t="str">
        <f t="shared" si="18"/>
        <v>Peaches</v>
      </c>
      <c r="AE145" s="26" t="str">
        <f t="shared" si="18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17"/>
        <v>10</v>
      </c>
      <c r="T146" s="12">
        <f t="shared" si="17"/>
        <v>9</v>
      </c>
      <c r="U146" s="12">
        <f t="shared" si="17"/>
        <v>11</v>
      </c>
      <c r="V146" s="12">
        <f t="shared" si="17"/>
        <v>10</v>
      </c>
      <c r="W146" s="12">
        <f t="shared" si="17"/>
        <v>9</v>
      </c>
      <c r="X146" s="12">
        <f t="shared" si="17"/>
        <v>11</v>
      </c>
      <c r="Z146" s="26" t="str">
        <f t="shared" si="18"/>
        <v>Grapes</v>
      </c>
      <c r="AA146" s="26" t="str">
        <f t="shared" si="18"/>
        <v>Watermelon</v>
      </c>
      <c r="AB146" s="26" t="str">
        <f t="shared" si="18"/>
        <v>Bananas</v>
      </c>
      <c r="AC146" s="26" t="str">
        <f t="shared" si="18"/>
        <v>Grapes</v>
      </c>
      <c r="AD146" s="26" t="str">
        <f t="shared" si="18"/>
        <v>Watermelon</v>
      </c>
      <c r="AE146" s="26" t="str">
        <f t="shared" si="18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7"/>
        <v>9</v>
      </c>
      <c r="T147" s="12">
        <f t="shared" si="17"/>
        <v>9</v>
      </c>
      <c r="U147" s="12">
        <f t="shared" si="17"/>
        <v>8</v>
      </c>
      <c r="V147" s="12">
        <f t="shared" si="17"/>
        <v>9</v>
      </c>
      <c r="W147" s="12">
        <f t="shared" si="17"/>
        <v>9</v>
      </c>
      <c r="X147" s="12">
        <f t="shared" si="17"/>
        <v>11</v>
      </c>
      <c r="Z147" s="26" t="str">
        <f t="shared" si="18"/>
        <v>Watermelon</v>
      </c>
      <c r="AA147" s="26" t="str">
        <f t="shared" si="18"/>
        <v>Watermelon</v>
      </c>
      <c r="AB147" s="26" t="str">
        <f t="shared" si="18"/>
        <v>Peaches</v>
      </c>
      <c r="AC147" s="26" t="str">
        <f t="shared" si="18"/>
        <v>Watermelon</v>
      </c>
      <c r="AD147" s="26" t="str">
        <f t="shared" si="18"/>
        <v>Watermelon</v>
      </c>
      <c r="AE147" s="26" t="str">
        <f t="shared" si="18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7"/>
        <v>9</v>
      </c>
      <c r="T148" s="12">
        <f t="shared" si="17"/>
        <v>8</v>
      </c>
      <c r="U148" s="12">
        <f t="shared" si="17"/>
        <v>8</v>
      </c>
      <c r="V148" s="12">
        <f t="shared" si="17"/>
        <v>9</v>
      </c>
      <c r="W148" s="12">
        <f t="shared" si="17"/>
        <v>3</v>
      </c>
      <c r="X148" s="12">
        <f t="shared" si="17"/>
        <v>5</v>
      </c>
      <c r="Z148" s="26" t="str">
        <f t="shared" si="18"/>
        <v>Watermelon</v>
      </c>
      <c r="AA148" s="26" t="str">
        <f t="shared" si="18"/>
        <v>Peaches</v>
      </c>
      <c r="AB148" s="26" t="str">
        <f t="shared" si="18"/>
        <v>Peaches</v>
      </c>
      <c r="AC148" s="26" t="str">
        <f t="shared" si="18"/>
        <v>Watermelon</v>
      </c>
      <c r="AD148" s="26" t="str">
        <f t="shared" si="18"/>
        <v>Heart</v>
      </c>
      <c r="AE148" s="26" t="str">
        <f t="shared" si="18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7"/>
        <v>7</v>
      </c>
      <c r="T149" s="12">
        <f t="shared" si="17"/>
        <v>8</v>
      </c>
      <c r="U149" s="12">
        <f t="shared" si="17"/>
        <v>4</v>
      </c>
      <c r="V149" s="12">
        <f t="shared" si="17"/>
        <v>6</v>
      </c>
      <c r="W149" s="12">
        <f t="shared" si="17"/>
        <v>3</v>
      </c>
      <c r="X149" s="12">
        <f t="shared" si="17"/>
        <v>5</v>
      </c>
      <c r="Z149" s="26" t="str">
        <f t="shared" si="18"/>
        <v>Apples</v>
      </c>
      <c r="AA149" s="26" t="str">
        <f t="shared" si="18"/>
        <v>Peaches</v>
      </c>
      <c r="AB149" s="26" t="str">
        <f t="shared" si="18"/>
        <v>Square</v>
      </c>
      <c r="AC149" s="26" t="str">
        <f t="shared" si="18"/>
        <v>Rectangle</v>
      </c>
      <c r="AD149" s="26" t="str">
        <f t="shared" si="18"/>
        <v>Heart</v>
      </c>
      <c r="AE149" s="26" t="str">
        <f t="shared" si="18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7"/>
        <v>7</v>
      </c>
      <c r="T150" s="12">
        <f t="shared" si="17"/>
        <v>11</v>
      </c>
      <c r="U150" s="12">
        <f t="shared" si="17"/>
        <v>4</v>
      </c>
      <c r="V150" s="12">
        <f t="shared" si="17"/>
        <v>6</v>
      </c>
      <c r="W150" s="12">
        <f t="shared" si="17"/>
        <v>7</v>
      </c>
      <c r="X150" s="12">
        <f t="shared" si="17"/>
        <v>4</v>
      </c>
      <c r="Z150" s="26" t="str">
        <f t="shared" si="18"/>
        <v>Apples</v>
      </c>
      <c r="AA150" s="26" t="str">
        <f t="shared" si="18"/>
        <v>Bananas</v>
      </c>
      <c r="AB150" s="26" t="str">
        <f t="shared" si="18"/>
        <v>Square</v>
      </c>
      <c r="AC150" s="26" t="str">
        <f t="shared" si="18"/>
        <v>Rectangle</v>
      </c>
      <c r="AD150" s="26" t="str">
        <f t="shared" si="18"/>
        <v>Apples</v>
      </c>
      <c r="AE150" s="26" t="str">
        <f t="shared" si="18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7"/>
        <v>10</v>
      </c>
      <c r="T151" s="12">
        <f t="shared" si="17"/>
        <v>11</v>
      </c>
      <c r="U151" s="12">
        <f t="shared" si="17"/>
        <v>8</v>
      </c>
      <c r="V151" s="12">
        <f t="shared" si="17"/>
        <v>11</v>
      </c>
      <c r="W151" s="12">
        <f t="shared" si="17"/>
        <v>7</v>
      </c>
      <c r="X151" s="12">
        <f t="shared" si="17"/>
        <v>4</v>
      </c>
      <c r="Z151" s="26" t="str">
        <f t="shared" si="18"/>
        <v>Grapes</v>
      </c>
      <c r="AA151" s="26" t="str">
        <f t="shared" si="18"/>
        <v>Bananas</v>
      </c>
      <c r="AB151" s="26" t="str">
        <f t="shared" si="18"/>
        <v>Peaches</v>
      </c>
      <c r="AC151" s="26" t="str">
        <f t="shared" si="18"/>
        <v>Bananas</v>
      </c>
      <c r="AD151" s="26" t="str">
        <f t="shared" si="18"/>
        <v>Apples</v>
      </c>
      <c r="AE151" s="26" t="str">
        <f t="shared" si="18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7"/>
        <v>10</v>
      </c>
      <c r="T152" s="12">
        <f t="shared" si="17"/>
        <v>8</v>
      </c>
      <c r="U152" s="12">
        <f t="shared" si="17"/>
        <v>8</v>
      </c>
      <c r="V152" s="12">
        <f t="shared" si="17"/>
        <v>11</v>
      </c>
      <c r="W152" s="12">
        <f t="shared" si="17"/>
        <v>9</v>
      </c>
      <c r="X152" s="12">
        <f t="shared" si="17"/>
        <v>8</v>
      </c>
      <c r="Z152" s="26" t="str">
        <f t="shared" si="18"/>
        <v>Grapes</v>
      </c>
      <c r="AA152" s="26" t="str">
        <f t="shared" si="18"/>
        <v>Peaches</v>
      </c>
      <c r="AB152" s="26" t="str">
        <f t="shared" si="18"/>
        <v>Peaches</v>
      </c>
      <c r="AC152" s="26" t="str">
        <f t="shared" si="18"/>
        <v>Bananas</v>
      </c>
      <c r="AD152" s="26" t="str">
        <f t="shared" si="18"/>
        <v>Watermelon</v>
      </c>
      <c r="AE152" s="26" t="str">
        <f t="shared" si="18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7"/>
        <v>5</v>
      </c>
      <c r="T153" s="12">
        <f t="shared" si="17"/>
        <v>8</v>
      </c>
      <c r="U153" s="12">
        <f t="shared" si="17"/>
        <v>6</v>
      </c>
      <c r="V153" s="12">
        <f t="shared" si="17"/>
        <v>4</v>
      </c>
      <c r="W153" s="12">
        <f t="shared" si="17"/>
        <v>9</v>
      </c>
      <c r="X153" s="12">
        <f t="shared" si="17"/>
        <v>8</v>
      </c>
      <c r="Z153" s="26" t="str">
        <f t="shared" si="18"/>
        <v>pentagon</v>
      </c>
      <c r="AA153" s="26" t="str">
        <f t="shared" si="18"/>
        <v>Peaches</v>
      </c>
      <c r="AB153" s="26" t="str">
        <f t="shared" si="18"/>
        <v>Rectangle</v>
      </c>
      <c r="AC153" s="26" t="str">
        <f t="shared" si="18"/>
        <v>Square</v>
      </c>
      <c r="AD153" s="26" t="str">
        <f t="shared" si="18"/>
        <v>Watermelon</v>
      </c>
      <c r="AE153" s="26" t="str">
        <f t="shared" si="18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7"/>
        <v>5</v>
      </c>
      <c r="T154" s="12">
        <f t="shared" si="17"/>
        <v>10</v>
      </c>
      <c r="U154" s="12">
        <f t="shared" si="17"/>
        <v>6</v>
      </c>
      <c r="V154" s="12">
        <f t="shared" si="17"/>
        <v>4</v>
      </c>
      <c r="W154" s="12">
        <f t="shared" si="17"/>
        <v>5</v>
      </c>
      <c r="X154" s="12">
        <f t="shared" si="17"/>
        <v>7</v>
      </c>
      <c r="Z154" s="26" t="str">
        <f t="shared" si="18"/>
        <v>pentagon</v>
      </c>
      <c r="AA154" s="26" t="str">
        <f t="shared" si="18"/>
        <v>Grapes</v>
      </c>
      <c r="AB154" s="26" t="str">
        <f t="shared" si="18"/>
        <v>Rectangle</v>
      </c>
      <c r="AC154" s="26" t="str">
        <f t="shared" si="18"/>
        <v>Square</v>
      </c>
      <c r="AD154" s="26" t="str">
        <f t="shared" si="18"/>
        <v>pentagon</v>
      </c>
      <c r="AE154" s="26" t="str">
        <f t="shared" si="18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7"/>
        <v>6</v>
      </c>
      <c r="T155" s="12">
        <f t="shared" si="17"/>
        <v>10</v>
      </c>
      <c r="U155" s="12">
        <f t="shared" si="17"/>
        <v>10</v>
      </c>
      <c r="V155" s="12">
        <f t="shared" si="17"/>
        <v>1</v>
      </c>
      <c r="W155" s="12">
        <f t="shared" si="17"/>
        <v>5</v>
      </c>
      <c r="X155" s="12">
        <f t="shared" si="17"/>
        <v>7</v>
      </c>
      <c r="Z155" s="26" t="str">
        <f t="shared" si="18"/>
        <v>Rectangle</v>
      </c>
      <c r="AA155" s="26" t="str">
        <f t="shared" si="18"/>
        <v>Grapes</v>
      </c>
      <c r="AB155" s="26" t="str">
        <f t="shared" si="18"/>
        <v>Grapes</v>
      </c>
      <c r="AC155" s="26" t="str">
        <f t="shared" si="18"/>
        <v>Scatter</v>
      </c>
      <c r="AD155" s="26" t="str">
        <f t="shared" si="18"/>
        <v>pentagon</v>
      </c>
      <c r="AE155" s="26" t="str">
        <f t="shared" si="18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17"/>
        <v>6</v>
      </c>
      <c r="T156" s="12">
        <f t="shared" si="17"/>
        <v>8</v>
      </c>
      <c r="U156" s="12">
        <f t="shared" si="17"/>
        <v>10</v>
      </c>
      <c r="V156" s="12">
        <f t="shared" si="17"/>
        <v>3</v>
      </c>
      <c r="W156" s="12">
        <f t="shared" si="17"/>
        <v>10</v>
      </c>
      <c r="X156" s="12">
        <f t="shared" si="17"/>
        <v>10</v>
      </c>
      <c r="Z156" s="26" t="str">
        <f t="shared" si="18"/>
        <v>Rectangle</v>
      </c>
      <c r="AA156" s="26" t="str">
        <f t="shared" si="18"/>
        <v>Peaches</v>
      </c>
      <c r="AB156" s="26" t="str">
        <f t="shared" si="18"/>
        <v>Grapes</v>
      </c>
      <c r="AC156" s="26" t="str">
        <f t="shared" si="18"/>
        <v>Heart</v>
      </c>
      <c r="AD156" s="26" t="str">
        <f t="shared" si="18"/>
        <v>Grapes</v>
      </c>
      <c r="AE156" s="26" t="str">
        <f t="shared" si="18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17"/>
        <v>10</v>
      </c>
      <c r="T157" s="12">
        <f t="shared" si="17"/>
        <v>8</v>
      </c>
      <c r="U157" s="12">
        <f t="shared" si="17"/>
        <v>8</v>
      </c>
      <c r="V157" s="12">
        <f t="shared" si="17"/>
        <v>3</v>
      </c>
      <c r="W157" s="12">
        <f t="shared" si="17"/>
        <v>10</v>
      </c>
      <c r="X157" s="12">
        <f t="shared" si="17"/>
        <v>10</v>
      </c>
      <c r="Z157" s="26" t="str">
        <f t="shared" si="18"/>
        <v>Grapes</v>
      </c>
      <c r="AA157" s="26" t="str">
        <f t="shared" si="18"/>
        <v>Peaches</v>
      </c>
      <c r="AB157" s="26" t="str">
        <f t="shared" si="18"/>
        <v>Peaches</v>
      </c>
      <c r="AC157" s="26" t="str">
        <f t="shared" si="18"/>
        <v>Heart</v>
      </c>
      <c r="AD157" s="26" t="str">
        <f t="shared" si="18"/>
        <v>Grapes</v>
      </c>
      <c r="AE157" s="26" t="str">
        <f t="shared" si="18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17"/>
        <v>10</v>
      </c>
      <c r="T158" s="12">
        <f t="shared" si="17"/>
        <v>11</v>
      </c>
      <c r="U158" s="12">
        <f t="shared" si="17"/>
        <v>8</v>
      </c>
      <c r="V158" s="12">
        <f t="shared" si="17"/>
        <v>10</v>
      </c>
      <c r="W158" s="12">
        <f t="shared" si="17"/>
        <v>9</v>
      </c>
      <c r="X158" s="12">
        <f t="shared" si="17"/>
        <v>9</v>
      </c>
      <c r="Z158" s="26" t="str">
        <f t="shared" si="18"/>
        <v>Grapes</v>
      </c>
      <c r="AA158" s="26" t="str">
        <f t="shared" si="18"/>
        <v>Bananas</v>
      </c>
      <c r="AB158" s="26" t="str">
        <f t="shared" si="18"/>
        <v>Peaches</v>
      </c>
      <c r="AC158" s="26" t="str">
        <f t="shared" si="18"/>
        <v>Grapes</v>
      </c>
      <c r="AD158" s="26" t="str">
        <f t="shared" si="18"/>
        <v>Watermelon</v>
      </c>
      <c r="AE158" s="26" t="str">
        <f t="shared" si="18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17"/>
        <v>7</v>
      </c>
      <c r="T159" s="12">
        <f t="shared" si="17"/>
        <v>11</v>
      </c>
      <c r="U159" s="12">
        <f t="shared" si="17"/>
        <v>4</v>
      </c>
      <c r="V159" s="12">
        <f t="shared" si="17"/>
        <v>10</v>
      </c>
      <c r="W159" s="12">
        <f t="shared" si="17"/>
        <v>9</v>
      </c>
      <c r="X159" s="12">
        <f t="shared" si="17"/>
        <v>9</v>
      </c>
      <c r="Z159" s="26" t="str">
        <f t="shared" si="18"/>
        <v>Apples</v>
      </c>
      <c r="AA159" s="26" t="str">
        <f t="shared" si="18"/>
        <v>Bananas</v>
      </c>
      <c r="AB159" s="26" t="str">
        <f t="shared" si="18"/>
        <v>Square</v>
      </c>
      <c r="AC159" s="26" t="str">
        <f t="shared" si="18"/>
        <v>Grapes</v>
      </c>
      <c r="AD159" s="26" t="str">
        <f t="shared" si="18"/>
        <v>Watermelon</v>
      </c>
      <c r="AE159" s="26" t="str">
        <f t="shared" si="18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17"/>
        <v>7</v>
      </c>
      <c r="T160" s="12">
        <f t="shared" si="17"/>
        <v>9</v>
      </c>
      <c r="U160" s="12">
        <f t="shared" si="17"/>
        <v>4</v>
      </c>
      <c r="V160" s="12">
        <f t="shared" si="17"/>
        <v>5</v>
      </c>
      <c r="W160" s="12">
        <f t="shared" si="17"/>
        <v>5</v>
      </c>
      <c r="X160" s="12">
        <f t="shared" si="17"/>
        <v>8</v>
      </c>
      <c r="Z160" s="26" t="str">
        <f t="shared" si="18"/>
        <v>Apples</v>
      </c>
      <c r="AA160" s="26" t="str">
        <f t="shared" si="18"/>
        <v>Watermelon</v>
      </c>
      <c r="AB160" s="26" t="str">
        <f t="shared" si="18"/>
        <v>Square</v>
      </c>
      <c r="AC160" s="26" t="str">
        <f t="shared" si="18"/>
        <v>pentagon</v>
      </c>
      <c r="AD160" s="26" t="str">
        <f t="shared" si="18"/>
        <v>pentagon</v>
      </c>
      <c r="AE160" s="26" t="str">
        <f t="shared" si="18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17"/>
        <v>11</v>
      </c>
      <c r="T161" s="12">
        <f t="shared" si="17"/>
        <v>9</v>
      </c>
      <c r="U161" s="12">
        <f t="shared" si="17"/>
        <v>8</v>
      </c>
      <c r="V161" s="12">
        <f t="shared" si="17"/>
        <v>5</v>
      </c>
      <c r="W161" s="12">
        <f t="shared" si="17"/>
        <v>5</v>
      </c>
      <c r="X161" s="12">
        <f t="shared" si="17"/>
        <v>8</v>
      </c>
      <c r="Z161" s="26" t="str">
        <f t="shared" si="18"/>
        <v>Bananas</v>
      </c>
      <c r="AA161" s="26" t="str">
        <f t="shared" si="18"/>
        <v>Watermelon</v>
      </c>
      <c r="AB161" s="26" t="str">
        <f t="shared" si="18"/>
        <v>Peaches</v>
      </c>
      <c r="AC161" s="26" t="str">
        <f t="shared" si="18"/>
        <v>pentagon</v>
      </c>
      <c r="AD161" s="26" t="str">
        <f t="shared" si="18"/>
        <v>pentagon</v>
      </c>
      <c r="AE161" s="26" t="str">
        <f t="shared" si="18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7"/>
        <v>11</v>
      </c>
      <c r="T162" s="12">
        <f t="shared" si="17"/>
        <v>11</v>
      </c>
      <c r="U162" s="12">
        <f t="shared" si="17"/>
        <v>8</v>
      </c>
      <c r="V162" s="12">
        <f t="shared" si="17"/>
        <v>7</v>
      </c>
      <c r="W162" s="12">
        <f t="shared" si="17"/>
        <v>6</v>
      </c>
      <c r="X162" s="12">
        <f t="shared" si="17"/>
        <v>9</v>
      </c>
      <c r="Z162" s="26" t="str">
        <f t="shared" si="18"/>
        <v>Bananas</v>
      </c>
      <c r="AA162" s="26" t="str">
        <f t="shared" si="18"/>
        <v>Bananas</v>
      </c>
      <c r="AB162" s="26" t="str">
        <f t="shared" si="18"/>
        <v>Peaches</v>
      </c>
      <c r="AC162" s="26" t="str">
        <f t="shared" si="18"/>
        <v>Apples</v>
      </c>
      <c r="AD162" s="26" t="str">
        <f t="shared" si="18"/>
        <v>Rectangle</v>
      </c>
      <c r="AE162" s="26" t="str">
        <f t="shared" si="18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17"/>
        <v>8</v>
      </c>
      <c r="T163" s="12">
        <f t="shared" si="17"/>
        <v>11</v>
      </c>
      <c r="U163" s="12">
        <f t="shared" si="17"/>
        <v>10</v>
      </c>
      <c r="V163" s="12">
        <f t="shared" si="17"/>
        <v>7</v>
      </c>
      <c r="W163" s="12">
        <f t="shared" si="17"/>
        <v>6</v>
      </c>
      <c r="X163" s="12">
        <f t="shared" si="17"/>
        <v>9</v>
      </c>
      <c r="Z163" s="26" t="str">
        <f t="shared" si="18"/>
        <v>Peaches</v>
      </c>
      <c r="AA163" s="26" t="str">
        <f t="shared" si="18"/>
        <v>Bananas</v>
      </c>
      <c r="AB163" s="26" t="str">
        <f t="shared" si="18"/>
        <v>Grapes</v>
      </c>
      <c r="AC163" s="26" t="str">
        <f t="shared" si="18"/>
        <v>Apples</v>
      </c>
      <c r="AD163" s="26" t="str">
        <f t="shared" si="18"/>
        <v>Rectangle</v>
      </c>
      <c r="AE163" s="26" t="str">
        <f t="shared" si="18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17"/>
        <v>8</v>
      </c>
      <c r="T164" s="12">
        <f t="shared" si="17"/>
        <v>1</v>
      </c>
      <c r="U164" s="12">
        <f t="shared" si="17"/>
        <v>10</v>
      </c>
      <c r="V164" s="12">
        <f t="shared" si="17"/>
        <v>3</v>
      </c>
      <c r="W164" s="12">
        <f t="shared" si="17"/>
        <v>10</v>
      </c>
      <c r="X164" s="12">
        <f t="shared" si="17"/>
        <v>6</v>
      </c>
      <c r="Z164" s="26" t="str">
        <f t="shared" ref="Z164:AE189" si="19">VLOOKUP(L164,$A$4:$I$15,2,FALSE)</f>
        <v>Peaches</v>
      </c>
      <c r="AA164" s="26" t="str">
        <f t="shared" si="19"/>
        <v>Scatter</v>
      </c>
      <c r="AB164" s="26" t="str">
        <f t="shared" si="19"/>
        <v>Grapes</v>
      </c>
      <c r="AC164" s="26" t="str">
        <f t="shared" si="19"/>
        <v>Heart</v>
      </c>
      <c r="AD164" s="26" t="str">
        <f t="shared" si="19"/>
        <v>Grapes</v>
      </c>
      <c r="AE164" s="26" t="str">
        <f t="shared" si="19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7"/>
        <v>10</v>
      </c>
      <c r="T165" s="12">
        <f t="shared" si="17"/>
        <v>6</v>
      </c>
      <c r="U165" s="12">
        <f t="shared" si="17"/>
        <v>1</v>
      </c>
      <c r="V165" s="12">
        <f t="shared" si="17"/>
        <v>3</v>
      </c>
      <c r="W165" s="12">
        <f t="shared" si="17"/>
        <v>10</v>
      </c>
      <c r="X165" s="12">
        <f t="shared" si="17"/>
        <v>6</v>
      </c>
      <c r="Z165" s="26" t="str">
        <f t="shared" si="19"/>
        <v>Grapes</v>
      </c>
      <c r="AA165" s="26" t="str">
        <f t="shared" si="19"/>
        <v>Rectangle</v>
      </c>
      <c r="AB165" s="26" t="str">
        <f t="shared" si="19"/>
        <v>Scatter</v>
      </c>
      <c r="AC165" s="26" t="str">
        <f t="shared" si="19"/>
        <v>Heart</v>
      </c>
      <c r="AD165" s="26" t="str">
        <f t="shared" si="19"/>
        <v>Grapes</v>
      </c>
      <c r="AE165" s="26" t="str">
        <f t="shared" si="19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17"/>
        <v>10</v>
      </c>
      <c r="T166" s="12">
        <f t="shared" si="17"/>
        <v>6</v>
      </c>
      <c r="U166" s="12">
        <f t="shared" si="17"/>
        <v>4</v>
      </c>
      <c r="V166" s="12">
        <f t="shared" si="17"/>
        <v>5</v>
      </c>
      <c r="W166" s="12">
        <f t="shared" si="17"/>
        <v>11</v>
      </c>
      <c r="X166" s="12">
        <f t="shared" si="17"/>
        <v>10</v>
      </c>
      <c r="Z166" s="26" t="str">
        <f t="shared" si="19"/>
        <v>Grapes</v>
      </c>
      <c r="AA166" s="26" t="str">
        <f t="shared" si="19"/>
        <v>Rectangle</v>
      </c>
      <c r="AB166" s="26" t="str">
        <f t="shared" si="19"/>
        <v>Square</v>
      </c>
      <c r="AC166" s="26" t="str">
        <f t="shared" si="19"/>
        <v>pentagon</v>
      </c>
      <c r="AD166" s="26" t="str">
        <f t="shared" si="19"/>
        <v>Bananas</v>
      </c>
      <c r="AE166" s="26" t="str">
        <f t="shared" si="19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si="17"/>
        <v>9</v>
      </c>
      <c r="T167" s="12">
        <f t="shared" si="17"/>
        <v>10</v>
      </c>
      <c r="U167" s="12">
        <f t="shared" si="17"/>
        <v>4</v>
      </c>
      <c r="V167" s="12">
        <f t="shared" ref="V167:X189" si="20">VLOOKUP(O167,$A$4:$I$15,9,FALSE)</f>
        <v>5</v>
      </c>
      <c r="W167" s="12">
        <f t="shared" si="20"/>
        <v>11</v>
      </c>
      <c r="X167" s="12">
        <f t="shared" si="20"/>
        <v>10</v>
      </c>
      <c r="Z167" s="26" t="str">
        <f t="shared" si="19"/>
        <v>Watermelon</v>
      </c>
      <c r="AA167" s="26" t="str">
        <f t="shared" si="19"/>
        <v>Grapes</v>
      </c>
      <c r="AB167" s="26" t="str">
        <f t="shared" si="19"/>
        <v>Square</v>
      </c>
      <c r="AC167" s="26" t="str">
        <f t="shared" si="19"/>
        <v>pentagon</v>
      </c>
      <c r="AD167" s="26" t="str">
        <f t="shared" si="19"/>
        <v>Bananas</v>
      </c>
      <c r="AE167" s="26" t="str">
        <f t="shared" si="19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ref="S168:U189" si="21">VLOOKUP(L168,$A$4:$I$15,9,FALSE)</f>
        <v>9</v>
      </c>
      <c r="T168" s="12">
        <f t="shared" si="21"/>
        <v>10</v>
      </c>
      <c r="U168" s="12">
        <f t="shared" si="21"/>
        <v>9</v>
      </c>
      <c r="V168" s="12">
        <f t="shared" si="20"/>
        <v>7</v>
      </c>
      <c r="W168" s="12">
        <f t="shared" si="20"/>
        <v>8</v>
      </c>
      <c r="X168" s="12">
        <f t="shared" si="20"/>
        <v>7</v>
      </c>
      <c r="Z168" s="26" t="str">
        <f t="shared" si="19"/>
        <v>Watermelon</v>
      </c>
      <c r="AA168" s="26" t="str">
        <f t="shared" si="19"/>
        <v>Grapes</v>
      </c>
      <c r="AB168" s="26" t="str">
        <f t="shared" si="19"/>
        <v>Watermelon</v>
      </c>
      <c r="AC168" s="26" t="str">
        <f t="shared" si="19"/>
        <v>Apples</v>
      </c>
      <c r="AD168" s="26" t="str">
        <f t="shared" si="19"/>
        <v>Peaches</v>
      </c>
      <c r="AE168" s="26" t="str">
        <f t="shared" si="19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21"/>
        <v>4</v>
      </c>
      <c r="T169" s="12">
        <f t="shared" si="21"/>
        <v>6</v>
      </c>
      <c r="U169" s="12">
        <f t="shared" si="21"/>
        <v>9</v>
      </c>
      <c r="V169" s="12">
        <f t="shared" si="20"/>
        <v>7</v>
      </c>
      <c r="W169" s="12">
        <f t="shared" si="20"/>
        <v>8</v>
      </c>
      <c r="X169" s="12">
        <f t="shared" si="20"/>
        <v>7</v>
      </c>
      <c r="Z169" s="26" t="str">
        <f t="shared" si="19"/>
        <v>Square</v>
      </c>
      <c r="AA169" s="26" t="str">
        <f t="shared" si="19"/>
        <v>Rectangle</v>
      </c>
      <c r="AB169" s="26" t="str">
        <f t="shared" si="19"/>
        <v>Watermelon</v>
      </c>
      <c r="AC169" s="26" t="str">
        <f t="shared" si="19"/>
        <v>Apples</v>
      </c>
      <c r="AD169" s="26" t="str">
        <f t="shared" si="19"/>
        <v>Peaches</v>
      </c>
      <c r="AE169" s="26" t="str">
        <f t="shared" si="19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21"/>
        <v>4</v>
      </c>
      <c r="T170" s="12">
        <f t="shared" si="21"/>
        <v>6</v>
      </c>
      <c r="U170" s="12">
        <f t="shared" si="21"/>
        <v>7</v>
      </c>
      <c r="V170" s="12">
        <f t="shared" si="20"/>
        <v>10</v>
      </c>
      <c r="W170" s="12">
        <f t="shared" si="20"/>
        <v>9</v>
      </c>
      <c r="X170" s="12">
        <f t="shared" si="20"/>
        <v>6</v>
      </c>
      <c r="Z170" s="26" t="str">
        <f t="shared" si="19"/>
        <v>Square</v>
      </c>
      <c r="AA170" s="26" t="str">
        <f t="shared" si="19"/>
        <v>Rectangle</v>
      </c>
      <c r="AB170" s="26" t="str">
        <f t="shared" si="19"/>
        <v>Apples</v>
      </c>
      <c r="AC170" s="26" t="str">
        <f t="shared" si="19"/>
        <v>Grapes</v>
      </c>
      <c r="AD170" s="26" t="str">
        <f t="shared" si="19"/>
        <v>Watermelon</v>
      </c>
      <c r="AE170" s="26" t="str">
        <f t="shared" si="19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21"/>
        <v>9</v>
      </c>
      <c r="T171" s="12">
        <f t="shared" si="21"/>
        <v>11</v>
      </c>
      <c r="U171" s="12">
        <f t="shared" si="21"/>
        <v>7</v>
      </c>
      <c r="V171" s="12">
        <f t="shared" si="20"/>
        <v>10</v>
      </c>
      <c r="W171" s="12">
        <f t="shared" si="20"/>
        <v>9</v>
      </c>
      <c r="X171" s="12">
        <f t="shared" si="20"/>
        <v>6</v>
      </c>
      <c r="Z171" s="26" t="str">
        <f t="shared" si="19"/>
        <v>Watermelon</v>
      </c>
      <c r="AA171" s="26" t="str">
        <f t="shared" si="19"/>
        <v>Bananas</v>
      </c>
      <c r="AB171" s="26" t="str">
        <f t="shared" si="19"/>
        <v>Apples</v>
      </c>
      <c r="AC171" s="26" t="str">
        <f t="shared" si="19"/>
        <v>Grapes</v>
      </c>
      <c r="AD171" s="26" t="str">
        <f t="shared" si="19"/>
        <v>Watermelon</v>
      </c>
      <c r="AE171" s="26" t="str">
        <f t="shared" si="19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21"/>
        <v>9</v>
      </c>
      <c r="T172" s="12">
        <f t="shared" si="21"/>
        <v>11</v>
      </c>
      <c r="U172" s="12">
        <f t="shared" si="21"/>
        <v>9</v>
      </c>
      <c r="V172" s="12">
        <f t="shared" si="20"/>
        <v>5</v>
      </c>
      <c r="W172" s="12">
        <f t="shared" si="20"/>
        <v>10</v>
      </c>
      <c r="X172" s="12">
        <f t="shared" si="20"/>
        <v>11</v>
      </c>
      <c r="Z172" s="26" t="str">
        <f t="shared" si="19"/>
        <v>Watermelon</v>
      </c>
      <c r="AA172" s="26" t="str">
        <f t="shared" si="19"/>
        <v>Bananas</v>
      </c>
      <c r="AB172" s="26" t="str">
        <f t="shared" si="19"/>
        <v>Watermelon</v>
      </c>
      <c r="AC172" s="26" t="str">
        <f t="shared" si="19"/>
        <v>pentagon</v>
      </c>
      <c r="AD172" s="26" t="str">
        <f t="shared" si="19"/>
        <v>Grapes</v>
      </c>
      <c r="AE172" s="26" t="str">
        <f t="shared" si="19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21"/>
        <v>11</v>
      </c>
      <c r="T173" s="12">
        <f t="shared" si="21"/>
        <v>9</v>
      </c>
      <c r="U173" s="12">
        <f t="shared" si="21"/>
        <v>9</v>
      </c>
      <c r="V173" s="12">
        <f t="shared" si="20"/>
        <v>5</v>
      </c>
      <c r="W173" s="12">
        <f t="shared" si="20"/>
        <v>10</v>
      </c>
      <c r="X173" s="12">
        <f t="shared" si="20"/>
        <v>11</v>
      </c>
      <c r="Z173" s="26" t="str">
        <f t="shared" si="19"/>
        <v>Bananas</v>
      </c>
      <c r="AA173" s="26" t="str">
        <f t="shared" si="19"/>
        <v>Watermelon</v>
      </c>
      <c r="AB173" s="26" t="str">
        <f t="shared" si="19"/>
        <v>Watermelon</v>
      </c>
      <c r="AC173" s="26" t="str">
        <f t="shared" si="19"/>
        <v>pentagon</v>
      </c>
      <c r="AD173" s="26" t="str">
        <f t="shared" si="19"/>
        <v>Grapes</v>
      </c>
      <c r="AE173" s="26" t="str">
        <f t="shared" si="19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21"/>
        <v>11</v>
      </c>
      <c r="T174" s="12">
        <f t="shared" si="21"/>
        <v>9</v>
      </c>
      <c r="U174" s="12">
        <f t="shared" si="21"/>
        <v>4</v>
      </c>
      <c r="V174" s="12">
        <f t="shared" si="20"/>
        <v>10</v>
      </c>
      <c r="W174" s="12">
        <f t="shared" si="20"/>
        <v>9</v>
      </c>
      <c r="X174" s="12">
        <f t="shared" si="20"/>
        <v>4</v>
      </c>
      <c r="Z174" s="26" t="str">
        <f t="shared" si="19"/>
        <v>Bananas</v>
      </c>
      <c r="AA174" s="26" t="str">
        <f t="shared" si="19"/>
        <v>Watermelon</v>
      </c>
      <c r="AB174" s="26" t="str">
        <f t="shared" si="19"/>
        <v>Square</v>
      </c>
      <c r="AC174" s="26" t="str">
        <f t="shared" si="19"/>
        <v>Grapes</v>
      </c>
      <c r="AD174" s="26" t="str">
        <f t="shared" si="19"/>
        <v>Watermelon</v>
      </c>
      <c r="AE174" s="26" t="str">
        <f t="shared" si="19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21"/>
        <v>5</v>
      </c>
      <c r="T175" s="12">
        <f t="shared" si="21"/>
        <v>11</v>
      </c>
      <c r="U175" s="12">
        <f t="shared" si="21"/>
        <v>4</v>
      </c>
      <c r="V175" s="12">
        <f t="shared" si="20"/>
        <v>10</v>
      </c>
      <c r="W175" s="12">
        <f t="shared" si="20"/>
        <v>9</v>
      </c>
      <c r="X175" s="12">
        <f t="shared" si="20"/>
        <v>4</v>
      </c>
      <c r="Z175" s="26" t="str">
        <f t="shared" si="19"/>
        <v>pentagon</v>
      </c>
      <c r="AA175" s="26" t="str">
        <f t="shared" si="19"/>
        <v>Bananas</v>
      </c>
      <c r="AB175" s="26" t="str">
        <f t="shared" si="19"/>
        <v>Square</v>
      </c>
      <c r="AC175" s="26" t="str">
        <f t="shared" si="19"/>
        <v>Grapes</v>
      </c>
      <c r="AD175" s="26" t="str">
        <f t="shared" si="19"/>
        <v>Watermelon</v>
      </c>
      <c r="AE175" s="26" t="str">
        <f t="shared" si="19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21"/>
        <v>5</v>
      </c>
      <c r="T176" s="12">
        <f t="shared" si="21"/>
        <v>11</v>
      </c>
      <c r="U176" s="12">
        <f t="shared" si="21"/>
        <v>9</v>
      </c>
      <c r="V176" s="12">
        <f t="shared" si="20"/>
        <v>11</v>
      </c>
      <c r="W176" s="12">
        <f t="shared" si="20"/>
        <v>7</v>
      </c>
      <c r="X176" s="12">
        <f t="shared" si="20"/>
        <v>9</v>
      </c>
      <c r="Z176" s="26" t="str">
        <f t="shared" si="19"/>
        <v>pentagon</v>
      </c>
      <c r="AA176" s="26" t="str">
        <f t="shared" si="19"/>
        <v>Bananas</v>
      </c>
      <c r="AB176" s="26" t="str">
        <f t="shared" si="19"/>
        <v>Watermelon</v>
      </c>
      <c r="AC176" s="26" t="str">
        <f t="shared" si="19"/>
        <v>Bananas</v>
      </c>
      <c r="AD176" s="26" t="str">
        <f t="shared" si="19"/>
        <v>Apples</v>
      </c>
      <c r="AE176" s="26" t="str">
        <f t="shared" si="19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21"/>
        <v>1</v>
      </c>
      <c r="T177" s="12">
        <f t="shared" si="21"/>
        <v>3</v>
      </c>
      <c r="U177" s="12">
        <f t="shared" si="21"/>
        <v>9</v>
      </c>
      <c r="V177" s="12">
        <f t="shared" si="20"/>
        <v>11</v>
      </c>
      <c r="W177" s="12">
        <f t="shared" si="20"/>
        <v>7</v>
      </c>
      <c r="X177" s="12">
        <f t="shared" si="20"/>
        <v>9</v>
      </c>
      <c r="Z177" s="26" t="str">
        <f t="shared" si="19"/>
        <v>Scatter</v>
      </c>
      <c r="AA177" s="26" t="str">
        <f t="shared" si="19"/>
        <v>Heart</v>
      </c>
      <c r="AB177" s="26" t="str">
        <f t="shared" si="19"/>
        <v>Watermelon</v>
      </c>
      <c r="AC177" s="26" t="str">
        <f t="shared" si="19"/>
        <v>Bananas</v>
      </c>
      <c r="AD177" s="26" t="str">
        <f t="shared" si="19"/>
        <v>Apples</v>
      </c>
      <c r="AE177" s="26" t="str">
        <f t="shared" si="19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21"/>
        <v>11</v>
      </c>
      <c r="T178" s="12">
        <f t="shared" si="21"/>
        <v>3</v>
      </c>
      <c r="U178" s="12">
        <f t="shared" si="21"/>
        <v>7</v>
      </c>
      <c r="V178" s="12">
        <f t="shared" si="20"/>
        <v>8</v>
      </c>
      <c r="W178" s="12">
        <f t="shared" si="20"/>
        <v>10</v>
      </c>
      <c r="X178" s="12">
        <f t="shared" si="20"/>
        <v>7</v>
      </c>
      <c r="Z178" s="26" t="str">
        <f t="shared" si="19"/>
        <v>Bananas</v>
      </c>
      <c r="AA178" s="26" t="str">
        <f t="shared" si="19"/>
        <v>Heart</v>
      </c>
      <c r="AB178" s="26" t="str">
        <f t="shared" si="19"/>
        <v>Apples</v>
      </c>
      <c r="AC178" s="26" t="str">
        <f t="shared" si="19"/>
        <v>Peaches</v>
      </c>
      <c r="AD178" s="26" t="str">
        <f t="shared" si="19"/>
        <v>Grapes</v>
      </c>
      <c r="AE178" s="26" t="str">
        <f t="shared" si="19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21"/>
        <v>11</v>
      </c>
      <c r="T179" s="12">
        <f t="shared" si="21"/>
        <v>8</v>
      </c>
      <c r="U179" s="12">
        <f t="shared" si="21"/>
        <v>7</v>
      </c>
      <c r="V179" s="12">
        <f t="shared" si="20"/>
        <v>8</v>
      </c>
      <c r="W179" s="12">
        <f t="shared" si="20"/>
        <v>10</v>
      </c>
      <c r="X179" s="12">
        <f t="shared" si="20"/>
        <v>7</v>
      </c>
      <c r="Z179" s="26" t="str">
        <f t="shared" si="19"/>
        <v>Bananas</v>
      </c>
      <c r="AA179" s="26" t="str">
        <f t="shared" si="19"/>
        <v>Peaches</v>
      </c>
      <c r="AB179" s="26" t="str">
        <f t="shared" si="19"/>
        <v>Apples</v>
      </c>
      <c r="AC179" s="26" t="str">
        <f t="shared" si="19"/>
        <v>Peaches</v>
      </c>
      <c r="AD179" s="26" t="str">
        <f t="shared" si="19"/>
        <v>Grapes</v>
      </c>
      <c r="AE179" s="26" t="str">
        <f t="shared" si="19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1"/>
        <v>9</v>
      </c>
      <c r="T180" s="12">
        <f t="shared" si="21"/>
        <v>8</v>
      </c>
      <c r="U180" s="12">
        <f t="shared" si="21"/>
        <v>10</v>
      </c>
      <c r="V180" s="12">
        <f t="shared" si="20"/>
        <v>6</v>
      </c>
      <c r="W180" s="12">
        <f t="shared" si="20"/>
        <v>4</v>
      </c>
      <c r="X180" s="12">
        <f t="shared" si="20"/>
        <v>11</v>
      </c>
      <c r="Z180" s="26" t="str">
        <f t="shared" si="19"/>
        <v>Watermelon</v>
      </c>
      <c r="AA180" s="26" t="str">
        <f t="shared" si="19"/>
        <v>Peaches</v>
      </c>
      <c r="AB180" s="26" t="str">
        <f t="shared" si="19"/>
        <v>Grapes</v>
      </c>
      <c r="AC180" s="26" t="str">
        <f t="shared" si="19"/>
        <v>Rectangle</v>
      </c>
      <c r="AD180" s="26" t="str">
        <f t="shared" si="19"/>
        <v>Square</v>
      </c>
      <c r="AE180" s="26" t="str">
        <f t="shared" si="19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1"/>
        <v>9</v>
      </c>
      <c r="T181" s="12">
        <f t="shared" si="21"/>
        <v>11</v>
      </c>
      <c r="U181" s="12">
        <f t="shared" si="21"/>
        <v>10</v>
      </c>
      <c r="V181" s="12">
        <f t="shared" si="20"/>
        <v>6</v>
      </c>
      <c r="W181" s="12">
        <f t="shared" si="20"/>
        <v>4</v>
      </c>
      <c r="X181" s="12">
        <f t="shared" si="20"/>
        <v>11</v>
      </c>
      <c r="Z181" s="26" t="str">
        <f t="shared" si="19"/>
        <v>Watermelon</v>
      </c>
      <c r="AA181" s="26" t="str">
        <f t="shared" si="19"/>
        <v>Bananas</v>
      </c>
      <c r="AB181" s="26" t="str">
        <f t="shared" si="19"/>
        <v>Grapes</v>
      </c>
      <c r="AC181" s="26" t="str">
        <f t="shared" si="19"/>
        <v>Rectangle</v>
      </c>
      <c r="AD181" s="26" t="str">
        <f t="shared" si="19"/>
        <v>Square</v>
      </c>
      <c r="AE181" s="26" t="str">
        <f t="shared" si="19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1"/>
        <v>3</v>
      </c>
      <c r="T182" s="12">
        <f t="shared" si="21"/>
        <v>11</v>
      </c>
      <c r="U182" s="12">
        <f t="shared" si="21"/>
        <v>5</v>
      </c>
      <c r="V182" s="12">
        <f t="shared" si="20"/>
        <v>10</v>
      </c>
      <c r="W182" s="12">
        <f t="shared" si="20"/>
        <v>10</v>
      </c>
      <c r="X182" s="12">
        <f t="shared" si="20"/>
        <v>5</v>
      </c>
      <c r="Z182" s="26" t="str">
        <f t="shared" si="19"/>
        <v>Heart</v>
      </c>
      <c r="AA182" s="26" t="str">
        <f t="shared" si="19"/>
        <v>Bananas</v>
      </c>
      <c r="AB182" s="26" t="str">
        <f t="shared" si="19"/>
        <v>pentagon</v>
      </c>
      <c r="AC182" s="26" t="str">
        <f t="shared" si="19"/>
        <v>Grapes</v>
      </c>
      <c r="AD182" s="26" t="str">
        <f t="shared" si="19"/>
        <v>Grapes</v>
      </c>
      <c r="AE182" s="26" t="str">
        <f t="shared" si="19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1"/>
        <v>3</v>
      </c>
      <c r="T183" s="12">
        <f t="shared" si="21"/>
        <v>7</v>
      </c>
      <c r="U183" s="12">
        <f t="shared" si="21"/>
        <v>5</v>
      </c>
      <c r="V183" s="12">
        <f t="shared" si="20"/>
        <v>10</v>
      </c>
      <c r="W183" s="12">
        <f t="shared" si="20"/>
        <v>10</v>
      </c>
      <c r="X183" s="12">
        <f t="shared" si="20"/>
        <v>5</v>
      </c>
      <c r="Z183" s="26" t="str">
        <f t="shared" si="19"/>
        <v>Heart</v>
      </c>
      <c r="AA183" s="26" t="str">
        <f t="shared" si="19"/>
        <v>Apples</v>
      </c>
      <c r="AB183" s="26" t="str">
        <f t="shared" si="19"/>
        <v>pentagon</v>
      </c>
      <c r="AC183" s="26" t="str">
        <f t="shared" si="19"/>
        <v>Grapes</v>
      </c>
      <c r="AD183" s="26" t="str">
        <f t="shared" si="19"/>
        <v>Grapes</v>
      </c>
      <c r="AE183" s="26" t="str">
        <f t="shared" si="19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1"/>
        <v>7</v>
      </c>
      <c r="T184" s="12">
        <f t="shared" si="21"/>
        <v>7</v>
      </c>
      <c r="U184" s="12">
        <f t="shared" si="21"/>
        <v>7</v>
      </c>
      <c r="V184" s="12">
        <f t="shared" si="20"/>
        <v>11</v>
      </c>
      <c r="W184" s="12">
        <f t="shared" si="20"/>
        <v>11</v>
      </c>
      <c r="X184" s="12">
        <f t="shared" si="20"/>
        <v>8</v>
      </c>
      <c r="Z184" s="26" t="str">
        <f t="shared" si="19"/>
        <v>Apples</v>
      </c>
      <c r="AA184" s="26" t="str">
        <f t="shared" si="19"/>
        <v>Apples</v>
      </c>
      <c r="AB184" s="26" t="str">
        <f t="shared" si="19"/>
        <v>Apples</v>
      </c>
      <c r="AC184" s="26" t="str">
        <f t="shared" si="19"/>
        <v>Bananas</v>
      </c>
      <c r="AD184" s="26" t="str">
        <f t="shared" si="19"/>
        <v>Bananas</v>
      </c>
      <c r="AE184" s="26" t="str">
        <f t="shared" si="19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1"/>
        <v>7</v>
      </c>
      <c r="T185" s="12">
        <f t="shared" si="21"/>
        <v>4</v>
      </c>
      <c r="U185" s="12">
        <f t="shared" si="21"/>
        <v>7</v>
      </c>
      <c r="V185" s="12">
        <f t="shared" si="20"/>
        <v>11</v>
      </c>
      <c r="W185" s="12">
        <f t="shared" si="20"/>
        <v>11</v>
      </c>
      <c r="X185" s="12">
        <f t="shared" si="20"/>
        <v>8</v>
      </c>
      <c r="Z185" s="26" t="str">
        <f t="shared" si="19"/>
        <v>Apples</v>
      </c>
      <c r="AA185" s="26" t="str">
        <f t="shared" si="19"/>
        <v>Square</v>
      </c>
      <c r="AB185" s="26" t="str">
        <f t="shared" si="19"/>
        <v>Apples</v>
      </c>
      <c r="AC185" s="26" t="str">
        <f t="shared" si="19"/>
        <v>Bananas</v>
      </c>
      <c r="AD185" s="26" t="str">
        <f t="shared" si="19"/>
        <v>Bananas</v>
      </c>
      <c r="AE185" s="26" t="str">
        <f t="shared" si="19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21"/>
        <v>3</v>
      </c>
      <c r="T186" s="12">
        <f t="shared" si="21"/>
        <v>4</v>
      </c>
      <c r="U186" s="12">
        <f t="shared" si="21"/>
        <v>10</v>
      </c>
      <c r="V186" s="12">
        <f t="shared" si="20"/>
        <v>7</v>
      </c>
      <c r="W186" s="12">
        <f t="shared" si="20"/>
        <v>9</v>
      </c>
      <c r="X186" s="12">
        <f t="shared" si="20"/>
        <v>9</v>
      </c>
      <c r="Z186" s="26" t="str">
        <f t="shared" si="19"/>
        <v>Heart</v>
      </c>
      <c r="AA186" s="26" t="str">
        <f t="shared" si="19"/>
        <v>Square</v>
      </c>
      <c r="AB186" s="26" t="str">
        <f t="shared" si="19"/>
        <v>Grapes</v>
      </c>
      <c r="AC186" s="26" t="str">
        <f t="shared" si="19"/>
        <v>Apples</v>
      </c>
      <c r="AD186" s="26" t="str">
        <f t="shared" si="19"/>
        <v>Watermelon</v>
      </c>
      <c r="AE186" s="26" t="str">
        <f t="shared" si="19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21"/>
        <v>3</v>
      </c>
      <c r="T187" s="12">
        <f t="shared" si="21"/>
        <v>7</v>
      </c>
      <c r="U187" s="12">
        <f t="shared" si="21"/>
        <v>10</v>
      </c>
      <c r="V187" s="12">
        <f t="shared" si="20"/>
        <v>7</v>
      </c>
      <c r="W187" s="12">
        <f t="shared" si="20"/>
        <v>9</v>
      </c>
      <c r="X187" s="12">
        <f t="shared" si="20"/>
        <v>9</v>
      </c>
      <c r="Z187" s="26" t="str">
        <f t="shared" si="19"/>
        <v>Heart</v>
      </c>
      <c r="AA187" s="26" t="str">
        <f t="shared" si="19"/>
        <v>Apples</v>
      </c>
      <c r="AB187" s="26" t="str">
        <f t="shared" si="19"/>
        <v>Grapes</v>
      </c>
      <c r="AC187" s="26" t="str">
        <f t="shared" si="19"/>
        <v>Apples</v>
      </c>
      <c r="AD187" s="26" t="str">
        <f t="shared" si="19"/>
        <v>Watermelon</v>
      </c>
      <c r="AE187" s="26" t="str">
        <f t="shared" si="19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1"/>
        <v>9</v>
      </c>
      <c r="T188" s="12">
        <f t="shared" si="21"/>
        <v>7</v>
      </c>
      <c r="U188" s="12">
        <f t="shared" si="21"/>
        <v>4</v>
      </c>
      <c r="V188" s="12">
        <f t="shared" si="20"/>
        <v>10</v>
      </c>
      <c r="W188" s="12">
        <f t="shared" si="20"/>
        <v>11</v>
      </c>
      <c r="X188" s="12">
        <f t="shared" si="20"/>
        <v>6</v>
      </c>
      <c r="Z188" s="26" t="str">
        <f t="shared" si="19"/>
        <v>Watermelon</v>
      </c>
      <c r="AA188" s="26" t="str">
        <f t="shared" si="19"/>
        <v>Apples</v>
      </c>
      <c r="AB188" s="26" t="str">
        <f t="shared" si="19"/>
        <v>Square</v>
      </c>
      <c r="AC188" s="26" t="str">
        <f t="shared" si="19"/>
        <v>Grapes</v>
      </c>
      <c r="AD188" s="26" t="str">
        <f t="shared" si="19"/>
        <v>Bananas</v>
      </c>
      <c r="AE188" s="26" t="str">
        <f t="shared" si="19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1"/>
        <v>9</v>
      </c>
      <c r="T189" s="12">
        <f t="shared" si="21"/>
        <v>3</v>
      </c>
      <c r="U189" s="12">
        <f t="shared" si="21"/>
        <v>4</v>
      </c>
      <c r="V189" s="12">
        <f t="shared" si="20"/>
        <v>10</v>
      </c>
      <c r="W189" s="12">
        <f t="shared" si="20"/>
        <v>11</v>
      </c>
      <c r="X189" s="12">
        <f t="shared" si="20"/>
        <v>6</v>
      </c>
      <c r="Z189" s="26" t="str">
        <f t="shared" si="19"/>
        <v>Watermelon</v>
      </c>
      <c r="AA189" s="26" t="str">
        <f t="shared" si="19"/>
        <v>Heart</v>
      </c>
      <c r="AB189" s="26" t="str">
        <f t="shared" si="19"/>
        <v>Square</v>
      </c>
      <c r="AC189" s="26" t="str">
        <f t="shared" si="19"/>
        <v>Grapes</v>
      </c>
      <c r="AD189" s="26" t="str">
        <f t="shared" si="19"/>
        <v>Bananas</v>
      </c>
      <c r="AE189" s="26" t="str">
        <f t="shared" si="19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ref="S190:S203" si="22">VLOOKUP(L190,$A$4:$I$15,9,FALSE)</f>
        <v>10</v>
      </c>
      <c r="T190" s="12">
        <f t="shared" ref="T190:T203" si="23">VLOOKUP(M190,$A$4:$I$15,9,FALSE)</f>
        <v>3</v>
      </c>
      <c r="U190" s="12">
        <f t="shared" ref="U190:U203" si="24">VLOOKUP(N190,$A$4:$I$15,9,FALSE)</f>
        <v>10</v>
      </c>
      <c r="V190" s="12">
        <f t="shared" ref="V190:V203" si="25">VLOOKUP(O190,$A$4:$I$15,9,FALSE)</f>
        <v>7</v>
      </c>
      <c r="W190" s="12">
        <f t="shared" ref="W190:W203" si="26">VLOOKUP(P190,$A$4:$I$15,9,FALSE)</f>
        <v>9</v>
      </c>
      <c r="X190" s="12">
        <f t="shared" ref="X190:X203" si="27">VLOOKUP(Q190,$A$4:$I$15,9,FALSE)</f>
        <v>4</v>
      </c>
      <c r="Z190" s="26" t="str">
        <f t="shared" ref="Z190:Z203" si="28">VLOOKUP(L190,$A$4:$I$15,2,FALSE)</f>
        <v>Grapes</v>
      </c>
      <c r="AA190" s="26" t="str">
        <f t="shared" ref="AA190:AA203" si="29">VLOOKUP(M190,$A$4:$I$15,2,FALSE)</f>
        <v>Heart</v>
      </c>
      <c r="AB190" s="26" t="str">
        <f t="shared" ref="AB190:AB203" si="30">VLOOKUP(N190,$A$4:$I$15,2,FALSE)</f>
        <v>Grapes</v>
      </c>
      <c r="AC190" s="26" t="str">
        <f t="shared" ref="AC190:AC203" si="31">VLOOKUP(O190,$A$4:$I$15,2,FALSE)</f>
        <v>Apples</v>
      </c>
      <c r="AD190" s="26" t="str">
        <f t="shared" ref="AD190:AD203" si="32">VLOOKUP(P190,$A$4:$I$15,2,FALSE)</f>
        <v>Watermelon</v>
      </c>
      <c r="AE190" s="26" t="str">
        <f t="shared" ref="AE190:AE203" si="33">VLOOKUP(Q190,$A$4:$I$15,2,FALSE)</f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22"/>
        <v>10</v>
      </c>
      <c r="T191" s="12">
        <f t="shared" si="23"/>
        <v>9</v>
      </c>
      <c r="U191" s="12">
        <f t="shared" si="24"/>
        <v>10</v>
      </c>
      <c r="V191" s="12">
        <f t="shared" si="25"/>
        <v>7</v>
      </c>
      <c r="W191" s="12">
        <f t="shared" si="26"/>
        <v>9</v>
      </c>
      <c r="X191" s="12">
        <f t="shared" si="27"/>
        <v>4</v>
      </c>
      <c r="Z191" s="26" t="str">
        <f t="shared" si="28"/>
        <v>Grapes</v>
      </c>
      <c r="AA191" s="26" t="str">
        <f t="shared" si="29"/>
        <v>Watermelon</v>
      </c>
      <c r="AB191" s="26" t="str">
        <f t="shared" si="30"/>
        <v>Grapes</v>
      </c>
      <c r="AC191" s="26" t="str">
        <f t="shared" si="31"/>
        <v>Apples</v>
      </c>
      <c r="AD191" s="26" t="str">
        <f t="shared" si="32"/>
        <v>Watermelon</v>
      </c>
      <c r="AE191" s="26" t="str">
        <f t="shared" si="33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2"/>
        <v>5</v>
      </c>
      <c r="T192" s="12">
        <f t="shared" si="23"/>
        <v>9</v>
      </c>
      <c r="U192" s="12">
        <f t="shared" si="24"/>
        <v>3</v>
      </c>
      <c r="V192" s="12">
        <f t="shared" si="25"/>
        <v>11</v>
      </c>
      <c r="W192" s="12">
        <f t="shared" si="26"/>
        <v>1</v>
      </c>
      <c r="X192" s="12">
        <f t="shared" si="27"/>
        <v>9</v>
      </c>
      <c r="Z192" s="26" t="str">
        <f t="shared" si="28"/>
        <v>pentagon</v>
      </c>
      <c r="AA192" s="26" t="str">
        <f t="shared" si="29"/>
        <v>Watermelon</v>
      </c>
      <c r="AB192" s="26" t="str">
        <f t="shared" si="30"/>
        <v>Heart</v>
      </c>
      <c r="AC192" s="26" t="str">
        <f t="shared" si="31"/>
        <v>Bananas</v>
      </c>
      <c r="AD192" s="26" t="str">
        <f t="shared" si="32"/>
        <v>Scatter</v>
      </c>
      <c r="AE192" s="26" t="str">
        <f t="shared" si="33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2"/>
        <v>5</v>
      </c>
      <c r="T193" s="12">
        <f t="shared" si="23"/>
        <v>1</v>
      </c>
      <c r="U193" s="12">
        <f t="shared" si="24"/>
        <v>3</v>
      </c>
      <c r="V193" s="12">
        <f t="shared" si="25"/>
        <v>11</v>
      </c>
      <c r="W193" s="12">
        <f t="shared" si="26"/>
        <v>8</v>
      </c>
      <c r="X193" s="12">
        <f t="shared" si="27"/>
        <v>9</v>
      </c>
      <c r="Z193" s="26" t="str">
        <f t="shared" si="28"/>
        <v>pentagon</v>
      </c>
      <c r="AA193" s="26" t="str">
        <f t="shared" si="29"/>
        <v>Scatter</v>
      </c>
      <c r="AB193" s="26" t="str">
        <f t="shared" si="30"/>
        <v>Heart</v>
      </c>
      <c r="AC193" s="26" t="str">
        <f t="shared" si="31"/>
        <v>Bananas</v>
      </c>
      <c r="AD193" s="26" t="str">
        <f t="shared" si="32"/>
        <v>Peaches</v>
      </c>
      <c r="AE193" s="26" t="str">
        <f t="shared" si="33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2"/>
        <v>8</v>
      </c>
      <c r="T194" s="12">
        <f t="shared" si="23"/>
        <v>10</v>
      </c>
      <c r="U194" s="12">
        <f t="shared" si="24"/>
        <v>7</v>
      </c>
      <c r="V194" s="12">
        <f t="shared" si="25"/>
        <v>6</v>
      </c>
      <c r="W194" s="12">
        <f t="shared" si="26"/>
        <v>8</v>
      </c>
      <c r="X194" s="12">
        <f t="shared" si="27"/>
        <v>6</v>
      </c>
      <c r="Z194" s="26" t="str">
        <f t="shared" si="28"/>
        <v>Peaches</v>
      </c>
      <c r="AA194" s="26" t="str">
        <f t="shared" si="29"/>
        <v>Grapes</v>
      </c>
      <c r="AB194" s="26" t="str">
        <f t="shared" si="30"/>
        <v>Apples</v>
      </c>
      <c r="AC194" s="26" t="str">
        <f t="shared" si="31"/>
        <v>Rectangle</v>
      </c>
      <c r="AD194" s="26" t="str">
        <f t="shared" si="32"/>
        <v>Peaches</v>
      </c>
      <c r="AE194" s="26" t="str">
        <f t="shared" si="33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2"/>
        <v>8</v>
      </c>
      <c r="T195" s="12">
        <f t="shared" si="23"/>
        <v>10</v>
      </c>
      <c r="U195" s="12">
        <f t="shared" si="24"/>
        <v>7</v>
      </c>
      <c r="V195" s="12">
        <f t="shared" si="25"/>
        <v>6</v>
      </c>
      <c r="W195" s="12">
        <f t="shared" si="26"/>
        <v>9</v>
      </c>
      <c r="X195" s="12">
        <f t="shared" si="27"/>
        <v>6</v>
      </c>
      <c r="Z195" s="26" t="str">
        <f t="shared" si="28"/>
        <v>Peaches</v>
      </c>
      <c r="AA195" s="26" t="str">
        <f t="shared" si="29"/>
        <v>Grapes</v>
      </c>
      <c r="AB195" s="26" t="str">
        <f t="shared" si="30"/>
        <v>Apples</v>
      </c>
      <c r="AC195" s="26" t="str">
        <f t="shared" si="31"/>
        <v>Rectangle</v>
      </c>
      <c r="AD195" s="26" t="str">
        <f t="shared" si="32"/>
        <v>Watermelon</v>
      </c>
      <c r="AE195" s="26" t="str">
        <f t="shared" si="33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2"/>
        <v>7</v>
      </c>
      <c r="T196" s="12">
        <f t="shared" si="23"/>
        <v>11</v>
      </c>
      <c r="U196" s="12">
        <f t="shared" si="24"/>
        <v>6</v>
      </c>
      <c r="V196" s="12">
        <f t="shared" si="25"/>
        <v>10</v>
      </c>
      <c r="W196" s="12">
        <f t="shared" si="26"/>
        <v>9</v>
      </c>
      <c r="X196" s="12">
        <f t="shared" si="27"/>
        <v>8</v>
      </c>
      <c r="Z196" s="26" t="str">
        <f t="shared" si="28"/>
        <v>Apples</v>
      </c>
      <c r="AA196" s="26" t="str">
        <f t="shared" si="29"/>
        <v>Bananas</v>
      </c>
      <c r="AB196" s="26" t="str">
        <f t="shared" si="30"/>
        <v>Rectangle</v>
      </c>
      <c r="AC196" s="26" t="str">
        <f t="shared" si="31"/>
        <v>Grapes</v>
      </c>
      <c r="AD196" s="26" t="str">
        <f t="shared" si="32"/>
        <v>Watermelon</v>
      </c>
      <c r="AE196" s="26" t="str">
        <f t="shared" si="33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2"/>
        <v>7</v>
      </c>
      <c r="T197" s="12">
        <f t="shared" si="23"/>
        <v>11</v>
      </c>
      <c r="U197" s="12">
        <f t="shared" si="24"/>
        <v>6</v>
      </c>
      <c r="V197" s="12">
        <f t="shared" si="25"/>
        <v>10</v>
      </c>
      <c r="W197" s="12">
        <f t="shared" si="26"/>
        <v>11</v>
      </c>
      <c r="X197" s="12">
        <f t="shared" si="27"/>
        <v>8</v>
      </c>
      <c r="Z197" s="26" t="str">
        <f t="shared" si="28"/>
        <v>Apples</v>
      </c>
      <c r="AA197" s="26" t="str">
        <f t="shared" si="29"/>
        <v>Bananas</v>
      </c>
      <c r="AB197" s="26" t="str">
        <f t="shared" si="30"/>
        <v>Rectangle</v>
      </c>
      <c r="AC197" s="26" t="str">
        <f t="shared" si="31"/>
        <v>Grapes</v>
      </c>
      <c r="AD197" s="26" t="str">
        <f t="shared" si="32"/>
        <v>Bananas</v>
      </c>
      <c r="AE197" s="26" t="str">
        <f t="shared" si="33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si="22"/>
        <v>10</v>
      </c>
      <c r="T198" s="12">
        <f t="shared" si="23"/>
        <v>4</v>
      </c>
      <c r="U198" s="12">
        <f t="shared" si="24"/>
        <v>4</v>
      </c>
      <c r="V198" s="12">
        <f t="shared" si="25"/>
        <v>11</v>
      </c>
      <c r="W198" s="12">
        <f t="shared" si="26"/>
        <v>11</v>
      </c>
      <c r="X198" s="12">
        <f t="shared" si="27"/>
        <v>6</v>
      </c>
      <c r="Z198" s="26" t="str">
        <f t="shared" si="28"/>
        <v>Grapes</v>
      </c>
      <c r="AA198" s="26" t="str">
        <f t="shared" si="29"/>
        <v>Square</v>
      </c>
      <c r="AB198" s="26" t="str">
        <f t="shared" si="30"/>
        <v>Square</v>
      </c>
      <c r="AC198" s="26" t="str">
        <f t="shared" si="31"/>
        <v>Bananas</v>
      </c>
      <c r="AD198" s="26" t="str">
        <f t="shared" si="32"/>
        <v>Bananas</v>
      </c>
      <c r="AE198" s="26" t="str">
        <f t="shared" si="33"/>
        <v>Rectangle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22"/>
        <v>10</v>
      </c>
      <c r="T199" s="12">
        <f t="shared" si="23"/>
        <v>4</v>
      </c>
      <c r="U199" s="12">
        <f t="shared" si="24"/>
        <v>4</v>
      </c>
      <c r="V199" s="12">
        <f t="shared" si="25"/>
        <v>11</v>
      </c>
      <c r="W199" s="12">
        <f t="shared" si="26"/>
        <v>9</v>
      </c>
      <c r="X199" s="12">
        <f t="shared" si="27"/>
        <v>6</v>
      </c>
      <c r="Z199" s="26" t="str">
        <f t="shared" si="28"/>
        <v>Grapes</v>
      </c>
      <c r="AA199" s="26" t="str">
        <f t="shared" si="29"/>
        <v>Square</v>
      </c>
      <c r="AB199" s="26" t="str">
        <f t="shared" si="30"/>
        <v>Square</v>
      </c>
      <c r="AC199" s="26" t="str">
        <f t="shared" si="31"/>
        <v>Bananas</v>
      </c>
      <c r="AD199" s="26" t="str">
        <f t="shared" si="32"/>
        <v>Watermelon</v>
      </c>
      <c r="AE199" s="26" t="str">
        <f t="shared" si="33"/>
        <v>Rectangle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22"/>
        <v>4</v>
      </c>
      <c r="T200" s="12">
        <f t="shared" si="23"/>
        <v>7</v>
      </c>
      <c r="U200" s="12">
        <f t="shared" si="24"/>
        <v>11</v>
      </c>
      <c r="V200" s="12">
        <f t="shared" si="25"/>
        <v>4</v>
      </c>
      <c r="W200" s="12">
        <f t="shared" si="26"/>
        <v>9</v>
      </c>
      <c r="X200" s="12">
        <f t="shared" si="27"/>
        <v>9</v>
      </c>
      <c r="Z200" s="26" t="str">
        <f t="shared" si="28"/>
        <v>Square</v>
      </c>
      <c r="AA200" s="26" t="str">
        <f t="shared" si="29"/>
        <v>Apples</v>
      </c>
      <c r="AB200" s="26" t="str">
        <f t="shared" si="30"/>
        <v>Bananas</v>
      </c>
      <c r="AC200" s="26" t="str">
        <f t="shared" si="31"/>
        <v>Square</v>
      </c>
      <c r="AD200" s="26" t="str">
        <f t="shared" si="32"/>
        <v>Watermelon</v>
      </c>
      <c r="AE200" s="26" t="str">
        <f t="shared" si="33"/>
        <v>Watermelon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22"/>
        <v>4</v>
      </c>
      <c r="T201" s="12">
        <f t="shared" si="23"/>
        <v>7</v>
      </c>
      <c r="U201" s="12">
        <f t="shared" si="24"/>
        <v>11</v>
      </c>
      <c r="V201" s="12">
        <f t="shared" si="25"/>
        <v>4</v>
      </c>
      <c r="W201" s="12">
        <f t="shared" si="26"/>
        <v>1</v>
      </c>
      <c r="X201" s="12">
        <f t="shared" si="27"/>
        <v>9</v>
      </c>
      <c r="Z201" s="26" t="str">
        <f t="shared" si="28"/>
        <v>Square</v>
      </c>
      <c r="AA201" s="26" t="str">
        <f t="shared" si="29"/>
        <v>Apples</v>
      </c>
      <c r="AB201" s="26" t="str">
        <f t="shared" si="30"/>
        <v>Bananas</v>
      </c>
      <c r="AC201" s="26" t="str">
        <f t="shared" si="31"/>
        <v>Square</v>
      </c>
      <c r="AD201" s="26" t="str">
        <f t="shared" si="32"/>
        <v>Scatter</v>
      </c>
      <c r="AE201" s="26" t="str">
        <f t="shared" si="33"/>
        <v>Watermelon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22"/>
        <v>10</v>
      </c>
      <c r="T202" s="12">
        <f t="shared" si="23"/>
        <v>11</v>
      </c>
      <c r="U202" s="12">
        <f t="shared" si="24"/>
        <v>7</v>
      </c>
      <c r="V202" s="12">
        <f t="shared" si="25"/>
        <v>11</v>
      </c>
      <c r="W202" s="12">
        <f t="shared" si="26"/>
        <v>11</v>
      </c>
      <c r="X202" s="12">
        <f t="shared" si="27"/>
        <v>4</v>
      </c>
      <c r="Z202" s="26" t="str">
        <f t="shared" si="28"/>
        <v>Grapes</v>
      </c>
      <c r="AA202" s="26" t="str">
        <f t="shared" si="29"/>
        <v>Bananas</v>
      </c>
      <c r="AB202" s="26" t="str">
        <f t="shared" si="30"/>
        <v>Apples</v>
      </c>
      <c r="AC202" s="26" t="str">
        <f t="shared" si="31"/>
        <v>Bananas</v>
      </c>
      <c r="AD202" s="26" t="str">
        <f t="shared" si="32"/>
        <v>Bananas</v>
      </c>
      <c r="AE202" s="26" t="str">
        <f t="shared" si="33"/>
        <v>Square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22"/>
        <v>10</v>
      </c>
      <c r="T203" s="12">
        <f t="shared" si="23"/>
        <v>11</v>
      </c>
      <c r="U203" s="12">
        <f t="shared" si="24"/>
        <v>7</v>
      </c>
      <c r="V203" s="12">
        <f t="shared" si="25"/>
        <v>11</v>
      </c>
      <c r="W203" s="12">
        <f t="shared" si="26"/>
        <v>11</v>
      </c>
      <c r="X203" s="12">
        <f t="shared" si="27"/>
        <v>4</v>
      </c>
      <c r="Z203" s="26" t="str">
        <f t="shared" si="28"/>
        <v>Grapes</v>
      </c>
      <c r="AA203" s="26" t="str">
        <f t="shared" si="29"/>
        <v>Bananas</v>
      </c>
      <c r="AB203" s="26" t="str">
        <f t="shared" si="30"/>
        <v>Apples</v>
      </c>
      <c r="AC203" s="26" t="str">
        <f t="shared" si="31"/>
        <v>Bananas</v>
      </c>
      <c r="AD203" s="26" t="str">
        <f t="shared" si="32"/>
        <v>Bananas</v>
      </c>
      <c r="AE203" s="26" t="str">
        <f t="shared" si="33"/>
        <v>Square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62" priority="1" operator="equal">
      <formula>"TE"</formula>
    </cfRule>
    <cfRule type="cellIs" dxfId="61" priority="2" operator="equal">
      <formula>"J"</formula>
    </cfRule>
    <cfRule type="cellIs" dxfId="60" priority="3" operator="equal">
      <formula>"Q"</formula>
    </cfRule>
    <cfRule type="cellIs" dxfId="59" priority="4" operator="equal">
      <formula>"K"</formula>
    </cfRule>
    <cfRule type="cellIs" dxfId="58" priority="5" operator="equal">
      <formula>"A"</formula>
    </cfRule>
    <cfRule type="cellIs" dxfId="57" priority="6" operator="equal">
      <formula>"M4"</formula>
    </cfRule>
    <cfRule type="cellIs" dxfId="56" priority="7" operator="equal">
      <formula>"M3"</formula>
    </cfRule>
    <cfRule type="cellIs" dxfId="55" priority="8" operator="equal">
      <formula>"M2"</formula>
    </cfRule>
    <cfRule type="cellIs" dxfId="54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806A-68F3-4748-ACAA-5DA06C30046E}">
  <sheetPr codeName="工作表12">
    <tabColor theme="3" tint="0.59999389629810485"/>
  </sheetPr>
  <dimension ref="A1:I49"/>
  <sheetViews>
    <sheetView workbookViewId="0"/>
  </sheetViews>
  <sheetFormatPr defaultColWidth="8.88671875" defaultRowHeight="15.6"/>
  <cols>
    <col min="1" max="1" width="24" style="16" bestFit="1" customWidth="1"/>
    <col min="2" max="2" width="19.77734375" style="16" bestFit="1" customWidth="1"/>
    <col min="3" max="7" width="16.21875" style="16" customWidth="1"/>
    <col min="8" max="9" width="14.6640625" style="16" customWidth="1"/>
    <col min="10" max="12" width="6.109375" style="16" customWidth="1"/>
    <col min="13" max="16384" width="8.88671875" style="16"/>
  </cols>
  <sheetData>
    <row r="1" spans="1:7" s="1" customFormat="1" ht="63" customHeight="1"/>
    <row r="2" spans="1:7">
      <c r="A2" s="31" t="s">
        <v>79</v>
      </c>
      <c r="B2" s="17" t="str" cm="1">
        <f t="array" ref="B2:B3">Overview!B2:B3</f>
        <v>H998192</v>
      </c>
      <c r="F2" s="18"/>
    </row>
    <row r="3" spans="1:7">
      <c r="A3" s="31" t="s">
        <v>80</v>
      </c>
      <c r="B3" s="17" t="str">
        <v>2.0.0.0</v>
      </c>
      <c r="F3" s="18"/>
    </row>
    <row r="4" spans="1:7">
      <c r="A4" s="31"/>
      <c r="B4" s="84"/>
      <c r="F4" s="18"/>
    </row>
    <row r="5" spans="1:7">
      <c r="B5" s="17"/>
    </row>
    <row r="6" spans="1:7">
      <c r="A6" s="45" t="s">
        <v>0</v>
      </c>
      <c r="B6" s="45" t="s">
        <v>113</v>
      </c>
    </row>
    <row r="7" spans="1:7">
      <c r="A7" s="36">
        <v>100</v>
      </c>
      <c r="B7" s="83">
        <f>Overview!B14/Overview!C14*A7</f>
        <v>8248.605807352842</v>
      </c>
    </row>
    <row r="8" spans="1:7">
      <c r="A8" s="19"/>
      <c r="B8" s="19"/>
      <c r="C8" s="19"/>
      <c r="D8" s="19"/>
      <c r="E8" s="20"/>
      <c r="F8" s="20"/>
    </row>
    <row r="9" spans="1:7">
      <c r="A9" s="78"/>
      <c r="B9" s="21"/>
      <c r="C9" s="22"/>
      <c r="D9" s="22"/>
      <c r="E9" s="23"/>
      <c r="F9" s="23"/>
    </row>
    <row r="10" spans="1:7">
      <c r="A10" s="45" t="s">
        <v>5</v>
      </c>
      <c r="B10" s="45">
        <v>1</v>
      </c>
      <c r="C10" s="45">
        <v>2</v>
      </c>
      <c r="D10" s="45">
        <v>3</v>
      </c>
      <c r="E10" s="45">
        <v>4</v>
      </c>
      <c r="F10" s="45">
        <v>5</v>
      </c>
      <c r="G10" s="45">
        <v>6</v>
      </c>
    </row>
    <row r="11" spans="1:7" ht="31.2">
      <c r="A11" s="64" t="s">
        <v>6</v>
      </c>
      <c r="B11" s="65" cm="1">
        <f t="array" ref="B11:G11">Overview!B33:G33</f>
        <v>5</v>
      </c>
      <c r="C11" s="65">
        <v>5</v>
      </c>
      <c r="D11" s="65">
        <v>5</v>
      </c>
      <c r="E11" s="65">
        <v>5</v>
      </c>
      <c r="F11" s="65">
        <v>5</v>
      </c>
      <c r="G11" s="65">
        <v>5</v>
      </c>
    </row>
    <row r="13" spans="1:7">
      <c r="A13" s="173" t="s">
        <v>102</v>
      </c>
      <c r="B13" s="174"/>
      <c r="C13" s="174"/>
      <c r="D13" s="174"/>
      <c r="E13" s="174"/>
      <c r="F13" s="174"/>
      <c r="G13" s="175"/>
    </row>
    <row r="14" spans="1:7" ht="13.5" customHeight="1">
      <c r="A14" s="176" t="s">
        <v>114</v>
      </c>
      <c r="B14" s="176"/>
      <c r="C14" s="176"/>
      <c r="D14" s="176"/>
      <c r="E14" s="176"/>
      <c r="F14" s="176"/>
      <c r="G14" s="176"/>
    </row>
    <row r="15" spans="1:7" ht="13.5" customHeight="1">
      <c r="A15" s="176"/>
      <c r="B15" s="176"/>
      <c r="C15" s="176"/>
      <c r="D15" s="176"/>
      <c r="E15" s="176"/>
      <c r="F15" s="176"/>
      <c r="G15" s="176"/>
    </row>
    <row r="16" spans="1:7">
      <c r="A16" s="176"/>
      <c r="B16" s="176"/>
      <c r="C16" s="176"/>
      <c r="D16" s="176"/>
      <c r="E16" s="176"/>
      <c r="F16" s="176"/>
      <c r="G16" s="176"/>
    </row>
    <row r="17" spans="1:9">
      <c r="A17" s="176"/>
      <c r="B17" s="176"/>
      <c r="C17" s="176"/>
      <c r="D17" s="176"/>
      <c r="E17" s="176"/>
      <c r="F17" s="176"/>
      <c r="G17" s="176"/>
    </row>
    <row r="18" spans="1:9">
      <c r="A18" s="176"/>
      <c r="B18" s="176"/>
      <c r="C18" s="176"/>
      <c r="D18" s="176"/>
      <c r="E18" s="176"/>
      <c r="F18" s="176"/>
      <c r="G18" s="176"/>
    </row>
    <row r="20" spans="1:9">
      <c r="A20" s="1" t="s">
        <v>101</v>
      </c>
      <c r="B20" s="1"/>
      <c r="C20" s="1"/>
      <c r="D20" s="1"/>
      <c r="E20" s="1"/>
      <c r="F20" s="1"/>
      <c r="G20" s="1"/>
      <c r="H20" s="1"/>
      <c r="I20" s="1"/>
    </row>
    <row r="21" spans="1:9">
      <c r="A21" s="45" t="s">
        <v>93</v>
      </c>
      <c r="B21" s="45" t="s">
        <v>104</v>
      </c>
      <c r="C21" s="1"/>
      <c r="D21" s="1"/>
      <c r="E21" s="1"/>
      <c r="F21" s="1"/>
      <c r="G21" s="1"/>
      <c r="H21" s="1"/>
      <c r="I21" s="1"/>
    </row>
    <row r="22" spans="1:9">
      <c r="A22" s="65">
        <v>4</v>
      </c>
      <c r="B22" s="77" cm="1">
        <f t="array" ref="B22:B24">Overview!B45:B47</f>
        <v>10</v>
      </c>
      <c r="C22" s="1"/>
      <c r="D22" s="1"/>
      <c r="E22" s="1"/>
      <c r="F22" s="1"/>
      <c r="G22" s="1"/>
      <c r="H22" s="1"/>
      <c r="I22" s="1"/>
    </row>
    <row r="23" spans="1:9" ht="18" customHeight="1">
      <c r="A23" s="11">
        <v>5</v>
      </c>
      <c r="B23" s="71">
        <v>10</v>
      </c>
      <c r="C23" s="1"/>
      <c r="D23" s="1"/>
      <c r="E23" s="1"/>
      <c r="F23" s="1"/>
      <c r="G23" s="1"/>
      <c r="H23" s="1"/>
      <c r="I23" s="1"/>
    </row>
    <row r="24" spans="1:9" ht="18" customHeight="1">
      <c r="A24" s="11">
        <v>6</v>
      </c>
      <c r="B24" s="71">
        <v>10</v>
      </c>
      <c r="C24" s="1"/>
      <c r="D24" s="1"/>
      <c r="E24" s="1"/>
      <c r="F24" s="1"/>
      <c r="G24" s="1"/>
      <c r="H24" s="1"/>
      <c r="I24" s="1"/>
    </row>
    <row r="25" spans="1:9" ht="18" customHeight="1">
      <c r="A25" s="59"/>
      <c r="B25" s="59"/>
      <c r="C25" s="1"/>
      <c r="D25" s="1"/>
      <c r="E25" s="1"/>
      <c r="F25" s="1"/>
      <c r="G25" s="1"/>
      <c r="H25" s="1"/>
      <c r="I25" s="1"/>
    </row>
    <row r="26" spans="1:9" ht="18" customHeight="1">
      <c r="A26" s="1" t="s">
        <v>103</v>
      </c>
      <c r="B26" s="1"/>
      <c r="C26" s="1"/>
      <c r="D26" s="1"/>
      <c r="E26" s="1"/>
      <c r="F26" s="1"/>
      <c r="G26" s="1"/>
      <c r="H26" s="1"/>
      <c r="I26" s="1"/>
    </row>
    <row r="27" spans="1:9" ht="18" customHeight="1">
      <c r="A27" s="45" t="s">
        <v>93</v>
      </c>
      <c r="B27" s="45" t="s">
        <v>104</v>
      </c>
      <c r="C27" s="1"/>
      <c r="D27" s="1"/>
      <c r="E27" s="1"/>
      <c r="F27" s="1"/>
      <c r="G27" s="1"/>
      <c r="H27" s="1"/>
      <c r="I27" s="1"/>
    </row>
    <row r="28" spans="1:9" ht="18" customHeight="1">
      <c r="A28" s="65">
        <v>3</v>
      </c>
      <c r="B28" s="77" cm="1">
        <f t="array" ref="B28:B31">Overview!B51:B54</f>
        <v>5</v>
      </c>
      <c r="C28" s="1"/>
      <c r="D28" s="1"/>
      <c r="E28" s="1"/>
      <c r="F28" s="1"/>
      <c r="G28" s="1"/>
      <c r="H28" s="1"/>
      <c r="I28" s="1"/>
    </row>
    <row r="29" spans="1:9">
      <c r="A29" s="11">
        <v>4</v>
      </c>
      <c r="B29" s="71">
        <v>5</v>
      </c>
      <c r="C29" s="1"/>
      <c r="D29" s="1"/>
      <c r="E29" s="1"/>
      <c r="F29" s="1"/>
      <c r="G29" s="1"/>
      <c r="H29" s="1"/>
      <c r="I29" s="1"/>
    </row>
    <row r="30" spans="1:9">
      <c r="A30" s="11">
        <v>5</v>
      </c>
      <c r="B30" s="71">
        <v>5</v>
      </c>
      <c r="C30" s="1"/>
      <c r="D30" s="1"/>
      <c r="E30" s="1"/>
      <c r="F30" s="1"/>
      <c r="G30" s="1"/>
      <c r="H30" s="1"/>
      <c r="I30" s="1"/>
    </row>
    <row r="31" spans="1:9">
      <c r="A31" s="11">
        <v>6</v>
      </c>
      <c r="B31" s="71">
        <v>5</v>
      </c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 t="str">
        <f>"All wins show for "&amp;A7&amp;" credit bet."</f>
        <v>All wins show for 100 credit bet.</v>
      </c>
      <c r="B33" s="1"/>
      <c r="C33" s="1"/>
      <c r="D33" s="1"/>
      <c r="E33" s="1"/>
      <c r="F33" s="1"/>
      <c r="G33" s="1"/>
      <c r="H33" s="1"/>
      <c r="I33" s="1"/>
    </row>
    <row r="34" spans="1:9">
      <c r="A34" s="45" t="s">
        <v>100</v>
      </c>
      <c r="B34" s="45" t="s">
        <v>9</v>
      </c>
      <c r="C34" s="45">
        <v>4</v>
      </c>
      <c r="D34" s="45">
        <v>5</v>
      </c>
      <c r="E34" s="45">
        <v>6</v>
      </c>
      <c r="F34" s="62" t="s">
        <v>37</v>
      </c>
      <c r="G34" s="45" t="s">
        <v>38</v>
      </c>
      <c r="H34" s="45" t="s">
        <v>39</v>
      </c>
      <c r="I34" s="45" t="s">
        <v>78</v>
      </c>
    </row>
    <row r="35" spans="1:9">
      <c r="A35" s="65" t="str" cm="1">
        <f t="array" ref="A35:I46">Overview!A58:I69</f>
        <v>WW</v>
      </c>
      <c r="B35" s="65" t="str">
        <v>Wild</v>
      </c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</row>
    <row r="36" spans="1:9">
      <c r="A36" s="11" t="str">
        <v>C1</v>
      </c>
      <c r="B36" s="11" t="str">
        <v>Scatter</v>
      </c>
      <c r="C36" s="71">
        <v>300</v>
      </c>
      <c r="D36" s="71">
        <v>500</v>
      </c>
      <c r="E36" s="71">
        <v>10000</v>
      </c>
      <c r="F36" s="70">
        <v>0</v>
      </c>
      <c r="G36" s="70">
        <v>0</v>
      </c>
      <c r="H36" s="70">
        <v>0</v>
      </c>
      <c r="I36" s="70">
        <v>1</v>
      </c>
    </row>
    <row r="37" spans="1:9">
      <c r="A37" s="11" t="str">
        <v>C2</v>
      </c>
      <c r="B37" s="11" t="str">
        <v>Multiplier</v>
      </c>
      <c r="C37" s="70">
        <v>0</v>
      </c>
      <c r="D37" s="70">
        <v>0</v>
      </c>
      <c r="E37" s="70">
        <v>0</v>
      </c>
      <c r="F37" s="70">
        <v>0</v>
      </c>
      <c r="G37" s="70">
        <v>0</v>
      </c>
      <c r="H37" s="70">
        <v>0</v>
      </c>
      <c r="I37" s="70">
        <v>2</v>
      </c>
    </row>
    <row r="38" spans="1:9">
      <c r="A38" s="11" t="str">
        <v>M1</v>
      </c>
      <c r="B38" s="11" t="str">
        <v>Heart</v>
      </c>
      <c r="C38" s="69">
        <v>0</v>
      </c>
      <c r="D38" s="69">
        <v>0</v>
      </c>
      <c r="E38" s="69">
        <v>0</v>
      </c>
      <c r="F38" s="71">
        <v>1000</v>
      </c>
      <c r="G38" s="71">
        <v>2500</v>
      </c>
      <c r="H38" s="71">
        <v>5000</v>
      </c>
      <c r="I38" s="69">
        <v>3</v>
      </c>
    </row>
    <row r="39" spans="1:9">
      <c r="A39" s="11" t="str">
        <v>M2</v>
      </c>
      <c r="B39" s="11" t="str">
        <v>Square</v>
      </c>
      <c r="C39" s="69">
        <v>0</v>
      </c>
      <c r="D39" s="69">
        <v>0</v>
      </c>
      <c r="E39" s="69">
        <v>0</v>
      </c>
      <c r="F39" s="71">
        <v>250</v>
      </c>
      <c r="G39" s="71">
        <v>1000</v>
      </c>
      <c r="H39" s="71">
        <v>2500</v>
      </c>
      <c r="I39" s="69">
        <v>4</v>
      </c>
    </row>
    <row r="40" spans="1:9">
      <c r="A40" s="11" t="str">
        <v>M3</v>
      </c>
      <c r="B40" s="11" t="str">
        <v>pentagon</v>
      </c>
      <c r="C40" s="69">
        <v>0</v>
      </c>
      <c r="D40" s="69">
        <v>0</v>
      </c>
      <c r="E40" s="69">
        <v>0</v>
      </c>
      <c r="F40" s="71">
        <v>200</v>
      </c>
      <c r="G40" s="71">
        <v>500</v>
      </c>
      <c r="H40" s="71">
        <v>1500</v>
      </c>
      <c r="I40" s="69">
        <v>5</v>
      </c>
    </row>
    <row r="41" spans="1:9">
      <c r="A41" s="11" t="str">
        <v>M4</v>
      </c>
      <c r="B41" s="11" t="str">
        <v>Rectangle</v>
      </c>
      <c r="C41" s="69">
        <v>0</v>
      </c>
      <c r="D41" s="69">
        <v>0</v>
      </c>
      <c r="E41" s="69">
        <v>0</v>
      </c>
      <c r="F41" s="71">
        <v>150</v>
      </c>
      <c r="G41" s="71">
        <v>200</v>
      </c>
      <c r="H41" s="71">
        <v>1200</v>
      </c>
      <c r="I41" s="69">
        <v>6</v>
      </c>
    </row>
    <row r="42" spans="1:9">
      <c r="A42" s="11" t="str">
        <v>A</v>
      </c>
      <c r="B42" s="11" t="str">
        <v>Apples</v>
      </c>
      <c r="C42" s="69">
        <v>0</v>
      </c>
      <c r="D42" s="69">
        <v>0</v>
      </c>
      <c r="E42" s="69">
        <v>0</v>
      </c>
      <c r="F42" s="71">
        <v>100</v>
      </c>
      <c r="G42" s="71">
        <v>150</v>
      </c>
      <c r="H42" s="71">
        <v>1000</v>
      </c>
      <c r="I42" s="69">
        <v>7</v>
      </c>
    </row>
    <row r="43" spans="1:9">
      <c r="A43" s="11" t="str">
        <v>K</v>
      </c>
      <c r="B43" s="11" t="str">
        <v>Peaches</v>
      </c>
      <c r="C43" s="69">
        <v>0</v>
      </c>
      <c r="D43" s="69">
        <v>0</v>
      </c>
      <c r="E43" s="69">
        <v>0</v>
      </c>
      <c r="F43" s="71">
        <v>80</v>
      </c>
      <c r="G43" s="71">
        <v>120</v>
      </c>
      <c r="H43" s="71">
        <v>800</v>
      </c>
      <c r="I43" s="69">
        <v>8</v>
      </c>
    </row>
    <row r="44" spans="1:9" s="37" customFormat="1">
      <c r="A44" s="11" t="str">
        <v>Q</v>
      </c>
      <c r="B44" s="11" t="str">
        <v>Watermelon</v>
      </c>
      <c r="C44" s="69">
        <v>0</v>
      </c>
      <c r="D44" s="69">
        <v>0</v>
      </c>
      <c r="E44" s="69">
        <v>0</v>
      </c>
      <c r="F44" s="71">
        <v>50</v>
      </c>
      <c r="G44" s="71">
        <v>100</v>
      </c>
      <c r="H44" s="71">
        <v>500</v>
      </c>
      <c r="I44" s="69">
        <v>9</v>
      </c>
    </row>
    <row r="45" spans="1:9" s="37" customFormat="1" ht="15.75" customHeight="1">
      <c r="A45" s="11" t="str">
        <v>J</v>
      </c>
      <c r="B45" s="11" t="str">
        <v>Grapes</v>
      </c>
      <c r="C45" s="69">
        <v>0</v>
      </c>
      <c r="D45" s="69">
        <v>0</v>
      </c>
      <c r="E45" s="69">
        <v>0</v>
      </c>
      <c r="F45" s="71">
        <v>40</v>
      </c>
      <c r="G45" s="71">
        <v>90</v>
      </c>
      <c r="H45" s="71">
        <v>400</v>
      </c>
      <c r="I45" s="69">
        <v>10</v>
      </c>
    </row>
    <row r="46" spans="1:9" s="37" customFormat="1">
      <c r="A46" s="11" t="str">
        <v>TE</v>
      </c>
      <c r="B46" s="11" t="str">
        <v>Bananas</v>
      </c>
      <c r="C46" s="69">
        <v>0</v>
      </c>
      <c r="D46" s="69">
        <v>0</v>
      </c>
      <c r="E46" s="69">
        <v>0</v>
      </c>
      <c r="F46" s="71">
        <v>25</v>
      </c>
      <c r="G46" s="71">
        <v>75</v>
      </c>
      <c r="H46" s="71">
        <v>200</v>
      </c>
      <c r="I46" s="69">
        <v>11</v>
      </c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72" t="s">
        <v>105</v>
      </c>
      <c r="B49" s="1"/>
      <c r="C49" s="1"/>
      <c r="D49" s="1"/>
      <c r="E49" s="1"/>
      <c r="F49" s="1"/>
      <c r="G49" s="1"/>
      <c r="H49" s="1"/>
      <c r="I49" s="1"/>
    </row>
  </sheetData>
  <mergeCells count="2">
    <mergeCell ref="A13:G13"/>
    <mergeCell ref="A14:G18"/>
  </mergeCells>
  <phoneticPr fontId="20" type="noConversion"/>
  <pageMargins left="0.75" right="0.75" top="1" bottom="1" header="0.5" footer="0.5"/>
  <pageSetup paperSize="9" scale="55" orientation="portrait" verticalDpi="300" r:id="rId1"/>
  <headerFooter alignWithMargins="0"/>
  <drawing r:id="rId2"/>
  <legacyDrawingHF r:id="rId3"/>
</worksheet>
</file>

<file path=xl/worksheets/sheet17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BD987806-4F5B-410D-96A2-FF2394192E04}">
  <sheetPr codeName="工作表13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32</v>
      </c>
      <c r="O4" s="49" t="s">
        <v>33</v>
      </c>
      <c r="P4" s="49" t="s">
        <v>32</v>
      </c>
      <c r="Q4" s="49" t="s">
        <v>23</v>
      </c>
      <c r="S4" s="89">
        <f>VLOOKUP(L4,$A$4:$I$15,9,FALSE)</f>
        <v>11</v>
      </c>
      <c r="T4" s="89">
        <f t="shared" ref="T4:X19" si="2">VLOOKUP(M4,$A$4:$I$15,9,FALSE)</f>
        <v>11</v>
      </c>
      <c r="U4" s="89">
        <f t="shared" si="2"/>
        <v>8</v>
      </c>
      <c r="V4" s="89">
        <f t="shared" si="2"/>
        <v>9</v>
      </c>
      <c r="W4" s="89">
        <f t="shared" si="2"/>
        <v>8</v>
      </c>
      <c r="X4" s="89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Peaches</v>
      </c>
      <c r="AC4" s="47" t="str">
        <f t="shared" si="3"/>
        <v>Watermelon</v>
      </c>
      <c r="AD4" s="47" t="str">
        <f t="shared" si="3"/>
        <v>Peaches</v>
      </c>
      <c r="AE4" s="47" t="str">
        <f t="shared" si="3"/>
        <v>pentagon</v>
      </c>
      <c r="AG4" s="87">
        <v>1</v>
      </c>
      <c r="AH4" s="87">
        <v>1</v>
      </c>
      <c r="AI4" s="87">
        <v>1</v>
      </c>
      <c r="AJ4" s="87">
        <v>1</v>
      </c>
      <c r="AK4" s="87">
        <v>1</v>
      </c>
      <c r="AL4" s="87">
        <v>1</v>
      </c>
      <c r="AN4" s="34" t="s">
        <v>44</v>
      </c>
      <c r="AO4" s="91" cm="1">
        <f t="array" ref="AO4:AO17">Parameter!C27:C40</f>
        <v>9500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32</v>
      </c>
      <c r="O5" s="50" t="s">
        <v>33</v>
      </c>
      <c r="P5" s="50" t="s">
        <v>32</v>
      </c>
      <c r="Q5" s="50" t="s">
        <v>23</v>
      </c>
      <c r="S5" s="90">
        <f t="shared" ref="S5:X59" si="5">VLOOKUP(L5,$A$4:$I$15,9,FALSE)</f>
        <v>11</v>
      </c>
      <c r="T5" s="90">
        <f t="shared" si="2"/>
        <v>11</v>
      </c>
      <c r="U5" s="90">
        <f t="shared" si="2"/>
        <v>8</v>
      </c>
      <c r="V5" s="90">
        <f t="shared" si="2"/>
        <v>9</v>
      </c>
      <c r="W5" s="90">
        <f t="shared" si="2"/>
        <v>8</v>
      </c>
      <c r="X5" s="90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Peaches</v>
      </c>
      <c r="AC5" s="26" t="str">
        <f t="shared" si="3"/>
        <v>Watermelon</v>
      </c>
      <c r="AD5" s="26" t="str">
        <f t="shared" si="3"/>
        <v>Peaches</v>
      </c>
      <c r="AE5" s="26" t="str">
        <f t="shared" si="3"/>
        <v>pentagon</v>
      </c>
      <c r="AG5" s="88">
        <v>1</v>
      </c>
      <c r="AH5" s="88">
        <v>1</v>
      </c>
      <c r="AI5" s="88">
        <v>1</v>
      </c>
      <c r="AJ5" s="88">
        <v>1</v>
      </c>
      <c r="AK5" s="88">
        <v>1</v>
      </c>
      <c r="AL5" s="88">
        <v>1</v>
      </c>
      <c r="AN5" s="34" t="s">
        <v>36</v>
      </c>
      <c r="AO5" s="91">
        <v>8600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32</v>
      </c>
      <c r="N6" s="50" t="s">
        <v>30</v>
      </c>
      <c r="O6" s="50" t="s">
        <v>24</v>
      </c>
      <c r="P6" s="50" t="s">
        <v>35</v>
      </c>
      <c r="Q6" s="50" t="s">
        <v>55</v>
      </c>
      <c r="S6" s="90">
        <f t="shared" si="5"/>
        <v>9</v>
      </c>
      <c r="T6" s="90">
        <f t="shared" si="2"/>
        <v>8</v>
      </c>
      <c r="U6" s="90">
        <f t="shared" si="2"/>
        <v>7</v>
      </c>
      <c r="V6" s="90">
        <f t="shared" si="2"/>
        <v>6</v>
      </c>
      <c r="W6" s="90">
        <f t="shared" si="2"/>
        <v>11</v>
      </c>
      <c r="X6" s="90">
        <f t="shared" si="2"/>
        <v>2</v>
      </c>
      <c r="Z6" s="26" t="str">
        <f t="shared" si="3"/>
        <v>Watermelon</v>
      </c>
      <c r="AA6" s="26" t="str">
        <f t="shared" si="3"/>
        <v>Peaches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88">
        <v>1</v>
      </c>
      <c r="AH6" s="88">
        <v>1</v>
      </c>
      <c r="AI6" s="88">
        <v>1</v>
      </c>
      <c r="AJ6" s="88">
        <v>1</v>
      </c>
      <c r="AK6" s="88">
        <v>1</v>
      </c>
      <c r="AL6" s="88">
        <v>1</v>
      </c>
      <c r="AN6" s="34" t="s">
        <v>64</v>
      </c>
      <c r="AO6" s="91">
        <v>6200</v>
      </c>
    </row>
    <row r="7" spans="1:41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8</v>
      </c>
      <c r="E7" s="36">
        <f t="shared" si="1"/>
        <v>14</v>
      </c>
      <c r="F7" s="36">
        <f t="shared" si="1"/>
        <v>12</v>
      </c>
      <c r="G7" s="36">
        <f t="shared" si="1"/>
        <v>6</v>
      </c>
      <c r="H7" s="36">
        <f t="shared" si="1"/>
        <v>8</v>
      </c>
      <c r="I7" s="11">
        <v>3</v>
      </c>
      <c r="K7" s="42">
        <v>3</v>
      </c>
      <c r="L7" s="50" t="s">
        <v>33</v>
      </c>
      <c r="M7" s="50" t="s">
        <v>32</v>
      </c>
      <c r="N7" s="50" t="s">
        <v>30</v>
      </c>
      <c r="O7" s="50" t="s">
        <v>24</v>
      </c>
      <c r="P7" s="50" t="s">
        <v>35</v>
      </c>
      <c r="Q7" s="50" t="s">
        <v>32</v>
      </c>
      <c r="S7" s="90">
        <f t="shared" si="5"/>
        <v>9</v>
      </c>
      <c r="T7" s="90">
        <f t="shared" si="2"/>
        <v>8</v>
      </c>
      <c r="U7" s="90">
        <f t="shared" si="2"/>
        <v>7</v>
      </c>
      <c r="V7" s="90">
        <f t="shared" si="2"/>
        <v>6</v>
      </c>
      <c r="W7" s="90">
        <f t="shared" si="2"/>
        <v>11</v>
      </c>
      <c r="X7" s="90">
        <f t="shared" si="2"/>
        <v>8</v>
      </c>
      <c r="Z7" s="26" t="str">
        <f t="shared" si="3"/>
        <v>Watermelon</v>
      </c>
      <c r="AA7" s="26" t="str">
        <f t="shared" si="3"/>
        <v>Peaches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Peaches</v>
      </c>
      <c r="AG7" s="88">
        <v>1</v>
      </c>
      <c r="AH7" s="88">
        <v>1</v>
      </c>
      <c r="AI7" s="88">
        <v>1</v>
      </c>
      <c r="AJ7" s="88">
        <v>1</v>
      </c>
      <c r="AK7" s="88">
        <v>1</v>
      </c>
      <c r="AL7" s="88">
        <v>1</v>
      </c>
      <c r="AN7" s="34" t="s">
        <v>45</v>
      </c>
      <c r="AO7" s="91">
        <v>7900</v>
      </c>
    </row>
    <row r="8" spans="1:41" ht="15.9" customHeight="1">
      <c r="A8" s="12" t="str">
        <v>M2</v>
      </c>
      <c r="B8" s="52" t="str">
        <v>Square</v>
      </c>
      <c r="C8" s="36">
        <f t="shared" si="4"/>
        <v>14</v>
      </c>
      <c r="D8" s="36">
        <f t="shared" si="1"/>
        <v>16</v>
      </c>
      <c r="E8" s="36">
        <f t="shared" si="1"/>
        <v>20</v>
      </c>
      <c r="F8" s="36">
        <f t="shared" si="1"/>
        <v>14</v>
      </c>
      <c r="G8" s="36">
        <f t="shared" si="1"/>
        <v>14</v>
      </c>
      <c r="H8" s="36">
        <f t="shared" si="1"/>
        <v>14</v>
      </c>
      <c r="I8" s="11">
        <v>4</v>
      </c>
      <c r="K8" s="42">
        <v>4</v>
      </c>
      <c r="L8" s="50" t="s">
        <v>32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32</v>
      </c>
      <c r="S8" s="90">
        <f t="shared" si="5"/>
        <v>8</v>
      </c>
      <c r="T8" s="90">
        <f t="shared" si="2"/>
        <v>10</v>
      </c>
      <c r="U8" s="90">
        <f t="shared" si="2"/>
        <v>3</v>
      </c>
      <c r="V8" s="90">
        <f t="shared" si="2"/>
        <v>5</v>
      </c>
      <c r="W8" s="90">
        <f t="shared" si="2"/>
        <v>5</v>
      </c>
      <c r="X8" s="90">
        <f t="shared" si="2"/>
        <v>8</v>
      </c>
      <c r="Z8" s="26" t="str">
        <f t="shared" si="3"/>
        <v>Peaches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Peaches</v>
      </c>
      <c r="AG8" s="88">
        <v>1</v>
      </c>
      <c r="AH8" s="88">
        <v>1</v>
      </c>
      <c r="AI8" s="88">
        <v>1</v>
      </c>
      <c r="AJ8" s="88">
        <v>1</v>
      </c>
      <c r="AK8" s="88">
        <v>1</v>
      </c>
      <c r="AL8" s="88">
        <v>1</v>
      </c>
      <c r="AN8" s="34" t="s">
        <v>65</v>
      </c>
      <c r="AO8" s="91">
        <v>7100</v>
      </c>
    </row>
    <row r="9" spans="1:41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14</v>
      </c>
      <c r="E9" s="36">
        <f t="shared" si="1"/>
        <v>14</v>
      </c>
      <c r="F9" s="36">
        <f t="shared" si="1"/>
        <v>18</v>
      </c>
      <c r="G9" s="36">
        <f t="shared" si="1"/>
        <v>14</v>
      </c>
      <c r="H9" s="36">
        <f t="shared" si="1"/>
        <v>12</v>
      </c>
      <c r="I9" s="11">
        <v>5</v>
      </c>
      <c r="K9" s="42">
        <v>5</v>
      </c>
      <c r="L9" s="50" t="s">
        <v>32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90">
        <f t="shared" si="5"/>
        <v>8</v>
      </c>
      <c r="T9" s="90">
        <f t="shared" si="2"/>
        <v>10</v>
      </c>
      <c r="U9" s="90">
        <f t="shared" si="2"/>
        <v>3</v>
      </c>
      <c r="V9" s="90">
        <f t="shared" si="2"/>
        <v>5</v>
      </c>
      <c r="W9" s="90">
        <f t="shared" si="2"/>
        <v>5</v>
      </c>
      <c r="X9" s="90">
        <f t="shared" si="2"/>
        <v>2</v>
      </c>
      <c r="Z9" s="26" t="str">
        <f t="shared" si="3"/>
        <v>Peaches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88">
        <v>1</v>
      </c>
      <c r="AH9" s="88">
        <v>1</v>
      </c>
      <c r="AI9" s="88">
        <v>1</v>
      </c>
      <c r="AJ9" s="88">
        <v>1</v>
      </c>
      <c r="AK9" s="88">
        <v>1</v>
      </c>
      <c r="AL9" s="88">
        <v>1</v>
      </c>
      <c r="AN9" s="34" t="s">
        <v>46</v>
      </c>
      <c r="AO9" s="91">
        <v>10400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18</v>
      </c>
      <c r="E10" s="36">
        <f t="shared" si="1"/>
        <v>20</v>
      </c>
      <c r="F10" s="36">
        <f t="shared" si="1"/>
        <v>22</v>
      </c>
      <c r="G10" s="36">
        <f t="shared" si="1"/>
        <v>22</v>
      </c>
      <c r="H10" s="36">
        <f t="shared" si="1"/>
        <v>20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90">
        <f t="shared" si="5"/>
        <v>6</v>
      </c>
      <c r="T10" s="90">
        <f t="shared" si="2"/>
        <v>5</v>
      </c>
      <c r="U10" s="90">
        <f t="shared" si="2"/>
        <v>2</v>
      </c>
      <c r="V10" s="90">
        <f t="shared" si="2"/>
        <v>4</v>
      </c>
      <c r="W10" s="90">
        <f t="shared" si="2"/>
        <v>3</v>
      </c>
      <c r="X10" s="90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88">
        <v>1</v>
      </c>
      <c r="AH10" s="88">
        <v>1</v>
      </c>
      <c r="AI10" s="88">
        <v>1</v>
      </c>
      <c r="AJ10" s="88">
        <v>1</v>
      </c>
      <c r="AK10" s="88">
        <v>1</v>
      </c>
      <c r="AL10" s="88">
        <v>1</v>
      </c>
      <c r="AN10" s="34" t="s">
        <v>47</v>
      </c>
      <c r="AO10" s="91">
        <v>9900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12</v>
      </c>
      <c r="D11" s="36">
        <f t="shared" si="1"/>
        <v>10</v>
      </c>
      <c r="E11" s="36">
        <f t="shared" si="1"/>
        <v>26</v>
      </c>
      <c r="F11" s="36">
        <f t="shared" si="1"/>
        <v>12</v>
      </c>
      <c r="G11" s="36">
        <f t="shared" si="1"/>
        <v>16</v>
      </c>
      <c r="H11" s="36">
        <f t="shared" si="1"/>
        <v>12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90">
        <f t="shared" si="5"/>
        <v>6</v>
      </c>
      <c r="T11" s="90">
        <f t="shared" si="2"/>
        <v>5</v>
      </c>
      <c r="U11" s="90">
        <f t="shared" si="2"/>
        <v>5</v>
      </c>
      <c r="V11" s="90">
        <f t="shared" si="2"/>
        <v>4</v>
      </c>
      <c r="W11" s="90">
        <f t="shared" si="2"/>
        <v>3</v>
      </c>
      <c r="X11" s="90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88">
        <v>1</v>
      </c>
      <c r="AH11" s="88">
        <v>1</v>
      </c>
      <c r="AI11" s="88">
        <v>1</v>
      </c>
      <c r="AJ11" s="88">
        <v>1</v>
      </c>
      <c r="AK11" s="88">
        <v>1</v>
      </c>
      <c r="AL11" s="88">
        <v>1</v>
      </c>
      <c r="AN11" s="34" t="s">
        <v>48</v>
      </c>
      <c r="AO11" s="91">
        <v>9700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30</v>
      </c>
      <c r="D12" s="36">
        <f t="shared" si="1"/>
        <v>26</v>
      </c>
      <c r="E12" s="36">
        <f t="shared" si="1"/>
        <v>30</v>
      </c>
      <c r="F12" s="36">
        <f t="shared" si="1"/>
        <v>12</v>
      </c>
      <c r="G12" s="36">
        <f t="shared" si="1"/>
        <v>26</v>
      </c>
      <c r="H12" s="36">
        <f t="shared" si="1"/>
        <v>26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33</v>
      </c>
      <c r="Q12" s="50" t="s">
        <v>33</v>
      </c>
      <c r="S12" s="90">
        <f t="shared" si="5"/>
        <v>11</v>
      </c>
      <c r="T12" s="90">
        <f t="shared" si="2"/>
        <v>9</v>
      </c>
      <c r="U12" s="90">
        <f t="shared" si="2"/>
        <v>5</v>
      </c>
      <c r="V12" s="90">
        <f t="shared" si="2"/>
        <v>10</v>
      </c>
      <c r="W12" s="90">
        <f t="shared" si="2"/>
        <v>9</v>
      </c>
      <c r="X12" s="90">
        <f t="shared" si="2"/>
        <v>9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Watermelon</v>
      </c>
      <c r="AE12" s="26" t="str">
        <f t="shared" si="3"/>
        <v>Watermelon</v>
      </c>
      <c r="AG12" s="88">
        <v>1</v>
      </c>
      <c r="AH12" s="88">
        <v>1</v>
      </c>
      <c r="AI12" s="88">
        <v>1</v>
      </c>
      <c r="AJ12" s="88">
        <v>1</v>
      </c>
      <c r="AK12" s="88">
        <v>1</v>
      </c>
      <c r="AL12" s="88">
        <v>1</v>
      </c>
      <c r="AN12" s="34" t="s">
        <v>49</v>
      </c>
      <c r="AO12" s="91">
        <v>5900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26</v>
      </c>
      <c r="D13" s="36">
        <f t="shared" si="1"/>
        <v>32</v>
      </c>
      <c r="E13" s="36">
        <f t="shared" si="1"/>
        <v>20</v>
      </c>
      <c r="F13" s="36">
        <f t="shared" si="1"/>
        <v>26</v>
      </c>
      <c r="G13" s="36">
        <f t="shared" si="1"/>
        <v>38</v>
      </c>
      <c r="H13" s="36">
        <f t="shared" si="1"/>
        <v>38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33</v>
      </c>
      <c r="Q13" s="50" t="s">
        <v>33</v>
      </c>
      <c r="S13" s="90">
        <f t="shared" si="5"/>
        <v>11</v>
      </c>
      <c r="T13" s="90">
        <f t="shared" si="2"/>
        <v>9</v>
      </c>
      <c r="U13" s="90">
        <f t="shared" si="2"/>
        <v>8</v>
      </c>
      <c r="V13" s="90">
        <f t="shared" si="2"/>
        <v>10</v>
      </c>
      <c r="W13" s="90">
        <f t="shared" si="2"/>
        <v>9</v>
      </c>
      <c r="X13" s="90">
        <f t="shared" si="2"/>
        <v>9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Watermelon</v>
      </c>
      <c r="AE13" s="26" t="str">
        <f t="shared" si="3"/>
        <v>Watermelon</v>
      </c>
      <c r="AG13" s="88">
        <v>1</v>
      </c>
      <c r="AH13" s="88">
        <v>1</v>
      </c>
      <c r="AI13" s="88">
        <v>1</v>
      </c>
      <c r="AJ13" s="88">
        <v>1</v>
      </c>
      <c r="AK13" s="88">
        <v>1</v>
      </c>
      <c r="AL13" s="88">
        <v>1</v>
      </c>
      <c r="AN13" s="34" t="s">
        <v>50</v>
      </c>
      <c r="AO13" s="91">
        <v>2400</v>
      </c>
    </row>
    <row r="14" spans="1:41" ht="15.9" customHeight="1">
      <c r="A14" s="12" t="str">
        <v>J</v>
      </c>
      <c r="B14" s="54" t="str">
        <v>Grapes</v>
      </c>
      <c r="C14" s="36">
        <f t="shared" si="4"/>
        <v>36</v>
      </c>
      <c r="D14" s="36">
        <f t="shared" si="1"/>
        <v>34</v>
      </c>
      <c r="E14" s="36">
        <f t="shared" si="1"/>
        <v>26</v>
      </c>
      <c r="F14" s="36">
        <f t="shared" si="1"/>
        <v>36</v>
      </c>
      <c r="G14" s="36">
        <f t="shared" si="1"/>
        <v>26</v>
      </c>
      <c r="H14" s="36">
        <f t="shared" si="1"/>
        <v>26</v>
      </c>
      <c r="I14" s="11">
        <v>10</v>
      </c>
      <c r="K14" s="42">
        <v>10</v>
      </c>
      <c r="L14" s="50" t="s">
        <v>30</v>
      </c>
      <c r="M14" s="50" t="s">
        <v>23</v>
      </c>
      <c r="N14" s="50" t="s">
        <v>32</v>
      </c>
      <c r="O14" s="50" t="s">
        <v>33</v>
      </c>
      <c r="P14" s="50" t="s">
        <v>55</v>
      </c>
      <c r="Q14" s="50" t="s">
        <v>24</v>
      </c>
      <c r="S14" s="90">
        <f t="shared" si="5"/>
        <v>7</v>
      </c>
      <c r="T14" s="90">
        <f t="shared" si="2"/>
        <v>5</v>
      </c>
      <c r="U14" s="90">
        <f t="shared" si="2"/>
        <v>8</v>
      </c>
      <c r="V14" s="90">
        <f t="shared" si="2"/>
        <v>9</v>
      </c>
      <c r="W14" s="90">
        <f t="shared" si="2"/>
        <v>2</v>
      </c>
      <c r="X14" s="90">
        <f t="shared" si="2"/>
        <v>6</v>
      </c>
      <c r="Z14" s="26" t="str">
        <f t="shared" si="3"/>
        <v>Apples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Watermelon</v>
      </c>
      <c r="AD14" s="26" t="str">
        <f t="shared" si="3"/>
        <v>Multiplier</v>
      </c>
      <c r="AE14" s="26" t="str">
        <f t="shared" si="3"/>
        <v>Rectangle</v>
      </c>
      <c r="AG14" s="88">
        <v>1</v>
      </c>
      <c r="AH14" s="88">
        <v>1</v>
      </c>
      <c r="AI14" s="88">
        <v>1</v>
      </c>
      <c r="AJ14" s="88">
        <v>1</v>
      </c>
      <c r="AK14" s="88">
        <v>1</v>
      </c>
      <c r="AL14" s="88">
        <v>1</v>
      </c>
      <c r="AN14" s="34" t="s">
        <v>51</v>
      </c>
      <c r="AO14" s="91">
        <v>700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30</v>
      </c>
      <c r="M15" s="50" t="s">
        <v>23</v>
      </c>
      <c r="N15" s="50" t="s">
        <v>35</v>
      </c>
      <c r="O15" s="50" t="s">
        <v>33</v>
      </c>
      <c r="P15" s="50" t="s">
        <v>32</v>
      </c>
      <c r="Q15" s="50" t="s">
        <v>24</v>
      </c>
      <c r="S15" s="90">
        <f t="shared" si="5"/>
        <v>7</v>
      </c>
      <c r="T15" s="90">
        <f t="shared" si="2"/>
        <v>5</v>
      </c>
      <c r="U15" s="90">
        <f t="shared" si="2"/>
        <v>11</v>
      </c>
      <c r="V15" s="90">
        <f t="shared" si="2"/>
        <v>9</v>
      </c>
      <c r="W15" s="90">
        <f t="shared" si="2"/>
        <v>8</v>
      </c>
      <c r="X15" s="90">
        <f t="shared" si="2"/>
        <v>6</v>
      </c>
      <c r="Z15" s="26" t="str">
        <f t="shared" si="3"/>
        <v>Apples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Watermelon</v>
      </c>
      <c r="AD15" s="26" t="str">
        <f t="shared" si="3"/>
        <v>Peaches</v>
      </c>
      <c r="AE15" s="26" t="str">
        <f t="shared" si="3"/>
        <v>Rectangle</v>
      </c>
      <c r="AG15" s="88">
        <v>1</v>
      </c>
      <c r="AH15" s="88">
        <v>1</v>
      </c>
      <c r="AI15" s="88">
        <v>1</v>
      </c>
      <c r="AJ15" s="88">
        <v>1</v>
      </c>
      <c r="AK15" s="88">
        <v>1</v>
      </c>
      <c r="AL15" s="88">
        <v>1</v>
      </c>
      <c r="AN15" s="34" t="s">
        <v>52</v>
      </c>
      <c r="AO15" s="91">
        <v>900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90">
        <f t="shared" si="5"/>
        <v>4</v>
      </c>
      <c r="T16" s="90">
        <f t="shared" si="2"/>
        <v>10</v>
      </c>
      <c r="U16" s="90">
        <f t="shared" si="2"/>
        <v>11</v>
      </c>
      <c r="V16" s="90">
        <f t="shared" si="2"/>
        <v>10</v>
      </c>
      <c r="W16" s="90">
        <f t="shared" si="2"/>
        <v>8</v>
      </c>
      <c r="X16" s="90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88">
        <v>1</v>
      </c>
      <c r="AH16" s="88">
        <v>1</v>
      </c>
      <c r="AI16" s="88">
        <v>1</v>
      </c>
      <c r="AJ16" s="88">
        <v>1</v>
      </c>
      <c r="AK16" s="88">
        <v>1</v>
      </c>
      <c r="AL16" s="88">
        <v>1</v>
      </c>
      <c r="AN16" s="34" t="s">
        <v>53</v>
      </c>
      <c r="AO16" s="91">
        <v>100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90">
        <f t="shared" si="5"/>
        <v>4</v>
      </c>
      <c r="T17" s="90">
        <f t="shared" si="2"/>
        <v>10</v>
      </c>
      <c r="U17" s="90">
        <f t="shared" si="2"/>
        <v>8</v>
      </c>
      <c r="V17" s="90">
        <f t="shared" si="2"/>
        <v>10</v>
      </c>
      <c r="W17" s="90">
        <f t="shared" si="2"/>
        <v>10</v>
      </c>
      <c r="X17" s="90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88">
        <v>1</v>
      </c>
      <c r="AH17" s="88">
        <v>1</v>
      </c>
      <c r="AI17" s="88">
        <v>1</v>
      </c>
      <c r="AJ17" s="88">
        <v>1</v>
      </c>
      <c r="AK17" s="88">
        <v>1</v>
      </c>
      <c r="AL17" s="88">
        <v>1</v>
      </c>
      <c r="AN17" s="34" t="s">
        <v>116</v>
      </c>
      <c r="AO17" s="91">
        <v>1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90">
        <f t="shared" si="5"/>
        <v>2</v>
      </c>
      <c r="T18" s="90">
        <f t="shared" si="2"/>
        <v>2</v>
      </c>
      <c r="U18" s="90">
        <f t="shared" si="2"/>
        <v>8</v>
      </c>
      <c r="V18" s="90">
        <f t="shared" si="2"/>
        <v>11</v>
      </c>
      <c r="W18" s="90">
        <f t="shared" si="2"/>
        <v>10</v>
      </c>
      <c r="X18" s="90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88">
        <v>1</v>
      </c>
      <c r="AH18" s="88">
        <v>1</v>
      </c>
      <c r="AI18" s="88">
        <v>1</v>
      </c>
      <c r="AJ18" s="88">
        <v>1</v>
      </c>
      <c r="AK18" s="88">
        <v>1</v>
      </c>
      <c r="AL18" s="88">
        <v>1</v>
      </c>
      <c r="AN18" s="34" t="inlineStr">
        <is>
          <t>2500x</t>
        </is>
      </c>
      <c r="AO18" s="91" t="n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33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90">
        <f t="shared" si="5"/>
        <v>9</v>
      </c>
      <c r="T19" s="90">
        <f t="shared" si="2"/>
        <v>6</v>
      </c>
      <c r="U19" s="90">
        <f t="shared" si="2"/>
        <v>6</v>
      </c>
      <c r="V19" s="90">
        <f t="shared" si="2"/>
        <v>11</v>
      </c>
      <c r="W19" s="90">
        <f t="shared" si="2"/>
        <v>9</v>
      </c>
      <c r="X19" s="90">
        <f t="shared" si="2"/>
        <v>11</v>
      </c>
      <c r="Z19" s="26" t="str">
        <f t="shared" si="3"/>
        <v>Watermelon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88">
        <v>1</v>
      </c>
      <c r="AH19" s="88">
        <v>1</v>
      </c>
      <c r="AI19" s="88">
        <v>1</v>
      </c>
      <c r="AJ19" s="88">
        <v>1</v>
      </c>
      <c r="AK19" s="88">
        <v>1</v>
      </c>
      <c r="AL19" s="88">
        <v>1</v>
      </c>
    </row>
    <row r="20" spans="1:41" ht="15.9" customHeight="1">
      <c r="I20" s="14"/>
      <c r="K20" s="42">
        <v>16</v>
      </c>
      <c r="L20" s="50" t="s">
        <v>33</v>
      </c>
      <c r="M20" s="50" t="s">
        <v>24</v>
      </c>
      <c r="N20" s="50" t="s">
        <v>24</v>
      </c>
      <c r="O20" s="50" t="s">
        <v>32</v>
      </c>
      <c r="P20" s="50" t="s">
        <v>33</v>
      </c>
      <c r="Q20" s="50" t="s">
        <v>35</v>
      </c>
      <c r="S20" s="90">
        <f t="shared" si="5"/>
        <v>9</v>
      </c>
      <c r="T20" s="90">
        <f t="shared" si="5"/>
        <v>6</v>
      </c>
      <c r="U20" s="90">
        <f t="shared" si="5"/>
        <v>6</v>
      </c>
      <c r="V20" s="90">
        <f t="shared" si="5"/>
        <v>8</v>
      </c>
      <c r="W20" s="90">
        <f t="shared" si="5"/>
        <v>9</v>
      </c>
      <c r="X20" s="90">
        <f t="shared" si="5"/>
        <v>11</v>
      </c>
      <c r="Z20" s="26" t="str">
        <f t="shared" si="3"/>
        <v>Watermelon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Peaches</v>
      </c>
      <c r="AD20" s="26" t="str">
        <f t="shared" si="3"/>
        <v>Watermelon</v>
      </c>
      <c r="AE20" s="26" t="str">
        <f t="shared" si="3"/>
        <v>Bananas</v>
      </c>
      <c r="AG20" s="88">
        <v>1</v>
      </c>
      <c r="AH20" s="88">
        <v>1</v>
      </c>
      <c r="AI20" s="88">
        <v>1</v>
      </c>
      <c r="AJ20" s="88">
        <v>1</v>
      </c>
      <c r="AK20" s="88">
        <v>1</v>
      </c>
      <c r="AL20" s="88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32</v>
      </c>
      <c r="P21" s="50" t="s">
        <v>32</v>
      </c>
      <c r="Q21" s="50" t="s">
        <v>32</v>
      </c>
      <c r="S21" s="90">
        <f t="shared" si="5"/>
        <v>10</v>
      </c>
      <c r="T21" s="90">
        <f t="shared" si="5"/>
        <v>4</v>
      </c>
      <c r="U21" s="90">
        <f t="shared" si="5"/>
        <v>4</v>
      </c>
      <c r="V21" s="90">
        <f t="shared" si="5"/>
        <v>8</v>
      </c>
      <c r="W21" s="90">
        <f t="shared" si="5"/>
        <v>8</v>
      </c>
      <c r="X21" s="90">
        <f t="shared" si="5"/>
        <v>8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Peaches</v>
      </c>
      <c r="AD21" s="26" t="str">
        <f t="shared" si="3"/>
        <v>Peaches</v>
      </c>
      <c r="AE21" s="26" t="str">
        <f t="shared" si="3"/>
        <v>Peaches</v>
      </c>
      <c r="AG21" s="88">
        <v>1</v>
      </c>
      <c r="AH21" s="88">
        <v>1</v>
      </c>
      <c r="AI21" s="88">
        <v>1</v>
      </c>
      <c r="AJ21" s="88">
        <v>1</v>
      </c>
      <c r="AK21" s="88">
        <v>1</v>
      </c>
      <c r="AL21" s="88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32</v>
      </c>
      <c r="Q22" s="50" t="s">
        <v>32</v>
      </c>
      <c r="S22" s="90">
        <f t="shared" si="5"/>
        <v>10</v>
      </c>
      <c r="T22" s="90">
        <f t="shared" si="5"/>
        <v>4</v>
      </c>
      <c r="U22" s="90">
        <f t="shared" si="5"/>
        <v>4</v>
      </c>
      <c r="V22" s="90">
        <f t="shared" si="5"/>
        <v>11</v>
      </c>
      <c r="W22" s="90">
        <f t="shared" si="5"/>
        <v>8</v>
      </c>
      <c r="X22" s="90">
        <f t="shared" si="5"/>
        <v>8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Peaches</v>
      </c>
      <c r="AE22" s="26" t="str">
        <f t="shared" si="3"/>
        <v>Peaches</v>
      </c>
      <c r="AG22" s="88">
        <v>1</v>
      </c>
      <c r="AH22" s="88">
        <v>1</v>
      </c>
      <c r="AI22" s="88">
        <v>1</v>
      </c>
      <c r="AJ22" s="88">
        <v>1</v>
      </c>
      <c r="AK22" s="88">
        <v>1</v>
      </c>
      <c r="AL22" s="88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90">
        <f t="shared" si="5"/>
        <v>4</v>
      </c>
      <c r="T23" s="90">
        <f t="shared" si="5"/>
        <v>10</v>
      </c>
      <c r="U23" s="90">
        <f t="shared" si="5"/>
        <v>2</v>
      </c>
      <c r="V23" s="90">
        <f t="shared" si="5"/>
        <v>11</v>
      </c>
      <c r="W23" s="90">
        <f t="shared" si="5"/>
        <v>5</v>
      </c>
      <c r="X23" s="90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88">
        <v>1</v>
      </c>
      <c r="AH23" s="88">
        <v>1</v>
      </c>
      <c r="AI23" s="88">
        <v>1</v>
      </c>
      <c r="AJ23" s="88">
        <v>1</v>
      </c>
      <c r="AK23" s="88">
        <v>1</v>
      </c>
      <c r="AL23" s="88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90">
        <f t="shared" si="5"/>
        <v>4</v>
      </c>
      <c r="T24" s="90">
        <f t="shared" si="5"/>
        <v>10</v>
      </c>
      <c r="U24" s="90">
        <f t="shared" si="5"/>
        <v>11</v>
      </c>
      <c r="V24" s="90">
        <f t="shared" si="5"/>
        <v>2</v>
      </c>
      <c r="W24" s="90">
        <f t="shared" si="5"/>
        <v>5</v>
      </c>
      <c r="X24" s="90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88">
        <v>1</v>
      </c>
      <c r="AH24" s="88">
        <v>1</v>
      </c>
      <c r="AI24" s="88">
        <v>1</v>
      </c>
      <c r="AJ24" s="88">
        <v>1</v>
      </c>
      <c r="AK24" s="88">
        <v>1</v>
      </c>
      <c r="AL24" s="88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90">
        <f t="shared" si="5"/>
        <v>11</v>
      </c>
      <c r="T25" s="90">
        <f t="shared" si="5"/>
        <v>11</v>
      </c>
      <c r="U25" s="90">
        <f t="shared" si="5"/>
        <v>11</v>
      </c>
      <c r="V25" s="90">
        <f t="shared" si="5"/>
        <v>5</v>
      </c>
      <c r="W25" s="90">
        <f t="shared" si="5"/>
        <v>6</v>
      </c>
      <c r="X25" s="90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88">
        <v>1</v>
      </c>
      <c r="AH25" s="88">
        <v>1</v>
      </c>
      <c r="AI25" s="88">
        <v>1</v>
      </c>
      <c r="AJ25" s="88">
        <v>1</v>
      </c>
      <c r="AK25" s="88">
        <v>1</v>
      </c>
      <c r="AL25" s="88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90">
        <f t="shared" si="5"/>
        <v>11</v>
      </c>
      <c r="T26" s="90">
        <f t="shared" si="5"/>
        <v>11</v>
      </c>
      <c r="U26" s="90">
        <f t="shared" si="5"/>
        <v>10</v>
      </c>
      <c r="V26" s="90">
        <f t="shared" si="5"/>
        <v>5</v>
      </c>
      <c r="W26" s="90">
        <f t="shared" si="5"/>
        <v>6</v>
      </c>
      <c r="X26" s="90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88">
        <v>1</v>
      </c>
      <c r="AH26" s="88">
        <v>1</v>
      </c>
      <c r="AI26" s="88">
        <v>1</v>
      </c>
      <c r="AJ26" s="88">
        <v>1</v>
      </c>
      <c r="AK26" s="88">
        <v>1</v>
      </c>
      <c r="AL26" s="88">
        <v>1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34</v>
      </c>
      <c r="N27" s="50" t="s">
        <v>34</v>
      </c>
      <c r="O27" s="50" t="s">
        <v>35</v>
      </c>
      <c r="P27" s="50" t="s">
        <v>32</v>
      </c>
      <c r="Q27" s="50" t="s">
        <v>34</v>
      </c>
      <c r="S27" s="90">
        <f t="shared" si="5"/>
        <v>4</v>
      </c>
      <c r="T27" s="90">
        <f t="shared" si="5"/>
        <v>10</v>
      </c>
      <c r="U27" s="90">
        <f t="shared" si="5"/>
        <v>10</v>
      </c>
      <c r="V27" s="90">
        <f t="shared" si="5"/>
        <v>11</v>
      </c>
      <c r="W27" s="90">
        <f t="shared" si="5"/>
        <v>8</v>
      </c>
      <c r="X27" s="90">
        <f t="shared" si="5"/>
        <v>10</v>
      </c>
      <c r="Z27" s="26" t="str">
        <f t="shared" si="3"/>
        <v>Square</v>
      </c>
      <c r="AA27" s="26" t="str">
        <f t="shared" si="3"/>
        <v>Grapes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88">
        <v>1</v>
      </c>
      <c r="AH27" s="88">
        <v>1</v>
      </c>
      <c r="AI27" s="88">
        <v>1</v>
      </c>
      <c r="AJ27" s="88">
        <v>1</v>
      </c>
      <c r="AK27" s="88">
        <v>1</v>
      </c>
      <c r="AL27" s="88">
        <v>1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34</v>
      </c>
      <c r="N28" s="50" t="s">
        <v>25</v>
      </c>
      <c r="O28" s="50" t="s">
        <v>35</v>
      </c>
      <c r="P28" s="50" t="s">
        <v>32</v>
      </c>
      <c r="Q28" s="50" t="s">
        <v>34</v>
      </c>
      <c r="S28" s="90">
        <f t="shared" si="5"/>
        <v>4</v>
      </c>
      <c r="T28" s="90">
        <f t="shared" si="5"/>
        <v>10</v>
      </c>
      <c r="U28" s="90">
        <f t="shared" si="5"/>
        <v>1</v>
      </c>
      <c r="V28" s="90">
        <f t="shared" si="5"/>
        <v>11</v>
      </c>
      <c r="W28" s="90">
        <f t="shared" si="5"/>
        <v>8</v>
      </c>
      <c r="X28" s="90">
        <f t="shared" si="5"/>
        <v>10</v>
      </c>
      <c r="Z28" s="26" t="str">
        <f t="shared" si="3"/>
        <v>Square</v>
      </c>
      <c r="AA28" s="26" t="str">
        <f t="shared" si="3"/>
        <v>Grapes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88">
        <v>1</v>
      </c>
      <c r="AH28" s="88">
        <v>1</v>
      </c>
      <c r="AI28" s="88">
        <v>1</v>
      </c>
      <c r="AJ28" s="88">
        <v>1</v>
      </c>
      <c r="AK28" s="88">
        <v>1</v>
      </c>
      <c r="AL28" s="88">
        <v>1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34</v>
      </c>
      <c r="P29" s="50" t="s">
        <v>27</v>
      </c>
      <c r="Q29" s="50" t="s">
        <v>33</v>
      </c>
      <c r="S29" s="90">
        <f t="shared" si="5"/>
        <v>9</v>
      </c>
      <c r="T29" s="90">
        <f t="shared" si="5"/>
        <v>11</v>
      </c>
      <c r="U29" s="90">
        <f t="shared" si="5"/>
        <v>4</v>
      </c>
      <c r="V29" s="90">
        <f t="shared" si="5"/>
        <v>10</v>
      </c>
      <c r="W29" s="90">
        <f t="shared" si="5"/>
        <v>4</v>
      </c>
      <c r="X29" s="90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Grapes</v>
      </c>
      <c r="AD29" s="26" t="str">
        <f t="shared" si="3"/>
        <v>Square</v>
      </c>
      <c r="AE29" s="26" t="str">
        <f t="shared" si="3"/>
        <v>Watermelon</v>
      </c>
      <c r="AG29" s="88">
        <v>1</v>
      </c>
      <c r="AH29" s="88">
        <v>1</v>
      </c>
      <c r="AI29" s="88">
        <v>1</v>
      </c>
      <c r="AJ29" s="88">
        <v>1</v>
      </c>
      <c r="AK29" s="88">
        <v>1</v>
      </c>
      <c r="AL29" s="88">
        <v>1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34</v>
      </c>
      <c r="P30" s="50" t="s">
        <v>27</v>
      </c>
      <c r="Q30" s="50" t="s">
        <v>33</v>
      </c>
      <c r="S30" s="90">
        <f t="shared" si="5"/>
        <v>9</v>
      </c>
      <c r="T30" s="90">
        <f t="shared" si="5"/>
        <v>11</v>
      </c>
      <c r="U30" s="90">
        <f t="shared" si="5"/>
        <v>4</v>
      </c>
      <c r="V30" s="90">
        <f t="shared" si="5"/>
        <v>10</v>
      </c>
      <c r="W30" s="90">
        <f t="shared" si="5"/>
        <v>4</v>
      </c>
      <c r="X30" s="90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Grapes</v>
      </c>
      <c r="AD30" s="26" t="str">
        <f t="shared" si="3"/>
        <v>Square</v>
      </c>
      <c r="AE30" s="26" t="str">
        <f t="shared" si="3"/>
        <v>Watermelon</v>
      </c>
      <c r="AG30" s="88">
        <v>1</v>
      </c>
      <c r="AH30" s="88">
        <v>1</v>
      </c>
      <c r="AI30" s="88">
        <v>1</v>
      </c>
      <c r="AJ30" s="88">
        <v>1</v>
      </c>
      <c r="AK30" s="88">
        <v>1</v>
      </c>
      <c r="AL30" s="88">
        <v>1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33</v>
      </c>
      <c r="N31" s="50" t="s">
        <v>34</v>
      </c>
      <c r="O31" s="50" t="s">
        <v>23</v>
      </c>
      <c r="P31" s="50" t="s">
        <v>34</v>
      </c>
      <c r="Q31" s="50" t="s">
        <v>35</v>
      </c>
      <c r="S31" s="90">
        <f t="shared" si="5"/>
        <v>4</v>
      </c>
      <c r="T31" s="90">
        <f t="shared" si="5"/>
        <v>9</v>
      </c>
      <c r="U31" s="90">
        <f t="shared" si="5"/>
        <v>10</v>
      </c>
      <c r="V31" s="90">
        <f t="shared" si="5"/>
        <v>5</v>
      </c>
      <c r="W31" s="90">
        <f t="shared" si="5"/>
        <v>10</v>
      </c>
      <c r="X31" s="90">
        <f t="shared" si="5"/>
        <v>11</v>
      </c>
      <c r="Z31" s="26" t="str">
        <f t="shared" si="3"/>
        <v>Square</v>
      </c>
      <c r="AA31" s="26" t="str">
        <f t="shared" si="3"/>
        <v>Watermelon</v>
      </c>
      <c r="AB31" s="26" t="str">
        <f t="shared" si="3"/>
        <v>Grapes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88">
        <v>1</v>
      </c>
      <c r="AH31" s="88">
        <v>1</v>
      </c>
      <c r="AI31" s="88">
        <v>1</v>
      </c>
      <c r="AJ31" s="88">
        <v>1</v>
      </c>
      <c r="AK31" s="88">
        <v>1</v>
      </c>
      <c r="AL31" s="88">
        <v>1</v>
      </c>
    </row>
    <row r="32" spans="1:41" ht="16.5" customHeight="1">
      <c r="K32" s="42">
        <v>28</v>
      </c>
      <c r="L32" s="50" t="s">
        <v>27</v>
      </c>
      <c r="M32" s="50" t="s">
        <v>33</v>
      </c>
      <c r="N32" s="50" t="s">
        <v>34</v>
      </c>
      <c r="O32" s="50" t="s">
        <v>23</v>
      </c>
      <c r="P32" s="50" t="s">
        <v>34</v>
      </c>
      <c r="Q32" s="50" t="s">
        <v>35</v>
      </c>
      <c r="S32" s="90">
        <f t="shared" si="5"/>
        <v>4</v>
      </c>
      <c r="T32" s="90">
        <f t="shared" si="5"/>
        <v>9</v>
      </c>
      <c r="U32" s="90">
        <f t="shared" si="5"/>
        <v>10</v>
      </c>
      <c r="V32" s="90">
        <f t="shared" si="5"/>
        <v>5</v>
      </c>
      <c r="W32" s="90">
        <f t="shared" si="5"/>
        <v>10</v>
      </c>
      <c r="X32" s="90">
        <f t="shared" si="5"/>
        <v>11</v>
      </c>
      <c r="Z32" s="26" t="str">
        <f t="shared" si="3"/>
        <v>Square</v>
      </c>
      <c r="AA32" s="26" t="str">
        <f t="shared" si="3"/>
        <v>Watermelon</v>
      </c>
      <c r="AB32" s="26" t="str">
        <f t="shared" si="3"/>
        <v>Grapes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88">
        <v>1</v>
      </c>
      <c r="AH32" s="88">
        <v>1</v>
      </c>
      <c r="AI32" s="88">
        <v>1</v>
      </c>
      <c r="AJ32" s="88">
        <v>1</v>
      </c>
      <c r="AK32" s="88">
        <v>1</v>
      </c>
      <c r="AL32" s="88">
        <v>1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33</v>
      </c>
      <c r="O33" s="50" t="s">
        <v>30</v>
      </c>
      <c r="P33" s="50" t="s">
        <v>24</v>
      </c>
      <c r="Q33" s="50" t="s">
        <v>34</v>
      </c>
      <c r="S33" s="90">
        <f t="shared" si="5"/>
        <v>9</v>
      </c>
      <c r="T33" s="90">
        <f t="shared" si="5"/>
        <v>4</v>
      </c>
      <c r="U33" s="90">
        <f t="shared" si="5"/>
        <v>9</v>
      </c>
      <c r="V33" s="90">
        <f t="shared" si="5"/>
        <v>7</v>
      </c>
      <c r="W33" s="90">
        <f t="shared" si="5"/>
        <v>6</v>
      </c>
      <c r="X33" s="90">
        <f t="shared" si="5"/>
        <v>10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Watermelon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Grapes</v>
      </c>
      <c r="AG33" s="88">
        <v>1</v>
      </c>
      <c r="AH33" s="88">
        <v>1</v>
      </c>
      <c r="AI33" s="88">
        <v>1</v>
      </c>
      <c r="AJ33" s="88">
        <v>1</v>
      </c>
      <c r="AK33" s="88">
        <v>1</v>
      </c>
      <c r="AL33" s="88">
        <v>1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33</v>
      </c>
      <c r="O34" s="50" t="s">
        <v>30</v>
      </c>
      <c r="P34" s="50" t="s">
        <v>24</v>
      </c>
      <c r="Q34" s="50" t="s">
        <v>34</v>
      </c>
      <c r="S34" s="90">
        <f t="shared" si="5"/>
        <v>9</v>
      </c>
      <c r="T34" s="90">
        <f t="shared" si="5"/>
        <v>4</v>
      </c>
      <c r="U34" s="90">
        <f t="shared" si="5"/>
        <v>9</v>
      </c>
      <c r="V34" s="90">
        <f t="shared" si="5"/>
        <v>7</v>
      </c>
      <c r="W34" s="90">
        <f t="shared" si="5"/>
        <v>6</v>
      </c>
      <c r="X34" s="90">
        <f t="shared" si="5"/>
        <v>10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Watermelon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Grapes</v>
      </c>
      <c r="AG34" s="88">
        <v>1</v>
      </c>
      <c r="AH34" s="88">
        <v>1</v>
      </c>
      <c r="AI34" s="88">
        <v>1</v>
      </c>
      <c r="AJ34" s="88">
        <v>1</v>
      </c>
      <c r="AK34" s="88">
        <v>1</v>
      </c>
      <c r="AL34" s="88">
        <v>1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90">
        <f t="shared" si="5"/>
        <v>8</v>
      </c>
      <c r="T35" s="90">
        <f t="shared" si="5"/>
        <v>11</v>
      </c>
      <c r="U35" s="90">
        <f t="shared" si="5"/>
        <v>3</v>
      </c>
      <c r="V35" s="90">
        <f t="shared" si="5"/>
        <v>3</v>
      </c>
      <c r="W35" s="90">
        <f t="shared" si="5"/>
        <v>10</v>
      </c>
      <c r="X35" s="90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88">
        <v>1</v>
      </c>
      <c r="AH35" s="88">
        <v>1</v>
      </c>
      <c r="AI35" s="88">
        <v>1</v>
      </c>
      <c r="AJ35" s="88">
        <v>1</v>
      </c>
      <c r="AK35" s="88">
        <v>1</v>
      </c>
      <c r="AL35" s="88">
        <v>1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90">
        <f t="shared" si="5"/>
        <v>8</v>
      </c>
      <c r="T36" s="90">
        <f t="shared" si="5"/>
        <v>11</v>
      </c>
      <c r="U36" s="90">
        <f t="shared" si="5"/>
        <v>3</v>
      </c>
      <c r="V36" s="90">
        <f t="shared" si="5"/>
        <v>3</v>
      </c>
      <c r="W36" s="90">
        <f t="shared" si="5"/>
        <v>10</v>
      </c>
      <c r="X36" s="90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88">
        <v>1</v>
      </c>
      <c r="AH36" s="88">
        <v>1</v>
      </c>
      <c r="AI36" s="88">
        <v>1</v>
      </c>
      <c r="AJ36" s="88">
        <v>1</v>
      </c>
      <c r="AK36" s="88">
        <v>1</v>
      </c>
      <c r="AL36" s="88">
        <v>1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34</v>
      </c>
      <c r="S37" s="90">
        <f t="shared" si="5"/>
        <v>11</v>
      </c>
      <c r="T37" s="90">
        <f t="shared" si="5"/>
        <v>9</v>
      </c>
      <c r="U37" s="90">
        <f t="shared" si="5"/>
        <v>5</v>
      </c>
      <c r="V37" s="90">
        <f t="shared" si="5"/>
        <v>2</v>
      </c>
      <c r="W37" s="90">
        <f t="shared" si="5"/>
        <v>2</v>
      </c>
      <c r="X37" s="90">
        <f t="shared" si="5"/>
        <v>10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Grapes</v>
      </c>
      <c r="AG37" s="88">
        <v>1</v>
      </c>
      <c r="AH37" s="88">
        <v>1</v>
      </c>
      <c r="AI37" s="88">
        <v>1</v>
      </c>
      <c r="AJ37" s="88">
        <v>1</v>
      </c>
      <c r="AK37" s="88">
        <v>1</v>
      </c>
      <c r="AL37" s="88">
        <v>1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34</v>
      </c>
      <c r="P38" s="50" t="s">
        <v>32</v>
      </c>
      <c r="Q38" s="50" t="s">
        <v>34</v>
      </c>
      <c r="S38" s="90">
        <f t="shared" si="5"/>
        <v>11</v>
      </c>
      <c r="T38" s="90">
        <f t="shared" si="5"/>
        <v>9</v>
      </c>
      <c r="U38" s="90">
        <f t="shared" si="5"/>
        <v>5</v>
      </c>
      <c r="V38" s="90">
        <f t="shared" si="5"/>
        <v>10</v>
      </c>
      <c r="W38" s="90">
        <f t="shared" si="5"/>
        <v>8</v>
      </c>
      <c r="X38" s="90">
        <f t="shared" si="5"/>
        <v>10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Grapes</v>
      </c>
      <c r="AD38" s="26" t="str">
        <f t="shared" si="3"/>
        <v>Peaches</v>
      </c>
      <c r="AE38" s="26" t="str">
        <f t="shared" si="3"/>
        <v>Grapes</v>
      </c>
      <c r="AG38" s="88">
        <v>1</v>
      </c>
      <c r="AH38" s="88">
        <v>1</v>
      </c>
      <c r="AI38" s="88">
        <v>1</v>
      </c>
      <c r="AJ38" s="88">
        <v>1</v>
      </c>
      <c r="AK38" s="88">
        <v>1</v>
      </c>
      <c r="AL38" s="88">
        <v>1</v>
      </c>
    </row>
    <row r="39" spans="11:38" ht="16.5" customHeight="1">
      <c r="K39" s="42">
        <v>35</v>
      </c>
      <c r="L39" s="50" t="s">
        <v>34</v>
      </c>
      <c r="M39" s="50" t="s">
        <v>34</v>
      </c>
      <c r="N39" s="50" t="s">
        <v>33</v>
      </c>
      <c r="O39" s="50" t="s">
        <v>34</v>
      </c>
      <c r="P39" s="50" t="s">
        <v>32</v>
      </c>
      <c r="Q39" s="50" t="s">
        <v>33</v>
      </c>
      <c r="S39" s="90">
        <f t="shared" si="5"/>
        <v>10</v>
      </c>
      <c r="T39" s="90">
        <f t="shared" si="5"/>
        <v>10</v>
      </c>
      <c r="U39" s="90">
        <f t="shared" si="5"/>
        <v>9</v>
      </c>
      <c r="V39" s="90">
        <f t="shared" si="5"/>
        <v>10</v>
      </c>
      <c r="W39" s="90">
        <f t="shared" si="5"/>
        <v>8</v>
      </c>
      <c r="X39" s="90">
        <f t="shared" si="5"/>
        <v>9</v>
      </c>
      <c r="Z39" s="26" t="str">
        <f t="shared" si="3"/>
        <v>Grapes</v>
      </c>
      <c r="AA39" s="26" t="str">
        <f t="shared" si="3"/>
        <v>Grapes</v>
      </c>
      <c r="AB39" s="26" t="str">
        <f t="shared" si="3"/>
        <v>Watermelon</v>
      </c>
      <c r="AC39" s="26" t="str">
        <f t="shared" si="3"/>
        <v>Grapes</v>
      </c>
      <c r="AD39" s="26" t="str">
        <f t="shared" si="3"/>
        <v>Peaches</v>
      </c>
      <c r="AE39" s="26" t="str">
        <f t="shared" si="3"/>
        <v>Watermelon</v>
      </c>
      <c r="AG39" s="88">
        <v>1</v>
      </c>
      <c r="AH39" s="88">
        <v>1</v>
      </c>
      <c r="AI39" s="88">
        <v>1</v>
      </c>
      <c r="AJ39" s="88">
        <v>1</v>
      </c>
      <c r="AK39" s="88">
        <v>1</v>
      </c>
      <c r="AL39" s="88">
        <v>1</v>
      </c>
    </row>
    <row r="40" spans="11:38" ht="16.5" customHeight="1">
      <c r="K40" s="42">
        <v>36</v>
      </c>
      <c r="L40" s="50" t="s">
        <v>34</v>
      </c>
      <c r="M40" s="50" t="s">
        <v>34</v>
      </c>
      <c r="N40" s="50" t="s">
        <v>33</v>
      </c>
      <c r="O40" s="50" t="s">
        <v>25</v>
      </c>
      <c r="P40" s="50" t="s">
        <v>30</v>
      </c>
      <c r="Q40" s="50" t="s">
        <v>33</v>
      </c>
      <c r="S40" s="90">
        <f t="shared" si="5"/>
        <v>10</v>
      </c>
      <c r="T40" s="90">
        <f t="shared" si="5"/>
        <v>10</v>
      </c>
      <c r="U40" s="90">
        <f t="shared" si="5"/>
        <v>9</v>
      </c>
      <c r="V40" s="90">
        <f t="shared" si="5"/>
        <v>1</v>
      </c>
      <c r="W40" s="90">
        <f t="shared" si="5"/>
        <v>7</v>
      </c>
      <c r="X40" s="90">
        <f t="shared" si="5"/>
        <v>9</v>
      </c>
      <c r="Z40" s="26" t="str">
        <f t="shared" si="3"/>
        <v>Grapes</v>
      </c>
      <c r="AA40" s="26" t="str">
        <f t="shared" si="3"/>
        <v>Grapes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Apples</v>
      </c>
      <c r="AE40" s="26" t="str">
        <f t="shared" si="3"/>
        <v>Watermelon</v>
      </c>
      <c r="AG40" s="88">
        <v>1</v>
      </c>
      <c r="AH40" s="88">
        <v>1</v>
      </c>
      <c r="AI40" s="88">
        <v>1</v>
      </c>
      <c r="AJ40" s="88">
        <v>1</v>
      </c>
      <c r="AK40" s="88">
        <v>1</v>
      </c>
      <c r="AL40" s="88">
        <v>1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34</v>
      </c>
      <c r="O41" s="50" t="s">
        <v>35</v>
      </c>
      <c r="P41" s="50" t="s">
        <v>30</v>
      </c>
      <c r="Q41" s="50" t="s">
        <v>30</v>
      </c>
      <c r="S41" s="90">
        <f t="shared" si="5"/>
        <v>7</v>
      </c>
      <c r="T41" s="90">
        <f t="shared" si="5"/>
        <v>3</v>
      </c>
      <c r="U41" s="90">
        <f t="shared" si="5"/>
        <v>10</v>
      </c>
      <c r="V41" s="90">
        <f t="shared" si="5"/>
        <v>11</v>
      </c>
      <c r="W41" s="90">
        <f t="shared" si="5"/>
        <v>7</v>
      </c>
      <c r="X41" s="90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Grapes</v>
      </c>
      <c r="AC41" s="26" t="str">
        <f t="shared" si="3"/>
        <v>Bananas</v>
      </c>
      <c r="AD41" s="26" t="str">
        <f t="shared" si="3"/>
        <v>Apples</v>
      </c>
      <c r="AE41" s="26" t="str">
        <f t="shared" si="3"/>
        <v>Apples</v>
      </c>
      <c r="AG41" s="88">
        <v>1</v>
      </c>
      <c r="AH41" s="88">
        <v>1</v>
      </c>
      <c r="AI41" s="88">
        <v>1</v>
      </c>
      <c r="AJ41" s="88">
        <v>1</v>
      </c>
      <c r="AK41" s="88">
        <v>1</v>
      </c>
      <c r="AL41" s="88">
        <v>1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34</v>
      </c>
      <c r="O42" s="50" t="s">
        <v>35</v>
      </c>
      <c r="P42" s="50" t="s">
        <v>33</v>
      </c>
      <c r="Q42" s="50" t="s">
        <v>30</v>
      </c>
      <c r="S42" s="90">
        <f t="shared" si="5"/>
        <v>7</v>
      </c>
      <c r="T42" s="90">
        <f t="shared" si="5"/>
        <v>3</v>
      </c>
      <c r="U42" s="90">
        <f t="shared" si="5"/>
        <v>10</v>
      </c>
      <c r="V42" s="90">
        <f t="shared" si="5"/>
        <v>11</v>
      </c>
      <c r="W42" s="90">
        <f t="shared" si="5"/>
        <v>9</v>
      </c>
      <c r="X42" s="90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Grapes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88">
        <v>1</v>
      </c>
      <c r="AH42" s="88">
        <v>1</v>
      </c>
      <c r="AI42" s="88">
        <v>1</v>
      </c>
      <c r="AJ42" s="88">
        <v>1</v>
      </c>
      <c r="AK42" s="88">
        <v>1</v>
      </c>
      <c r="AL42" s="88">
        <v>1</v>
      </c>
    </row>
    <row r="43" spans="11:38" ht="16.5" customHeight="1">
      <c r="K43" s="42">
        <v>39</v>
      </c>
      <c r="L43" s="50" t="s">
        <v>34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90">
        <f t="shared" si="5"/>
        <v>10</v>
      </c>
      <c r="T43" s="90">
        <f t="shared" si="5"/>
        <v>1</v>
      </c>
      <c r="U43" s="90">
        <f t="shared" si="5"/>
        <v>7</v>
      </c>
      <c r="V43" s="90">
        <f t="shared" si="5"/>
        <v>9</v>
      </c>
      <c r="W43" s="90">
        <f t="shared" si="5"/>
        <v>9</v>
      </c>
      <c r="X43" s="90">
        <f t="shared" si="5"/>
        <v>3</v>
      </c>
      <c r="Z43" s="26" t="str">
        <f t="shared" si="3"/>
        <v>Grapes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88">
        <v>1</v>
      </c>
      <c r="AH43" s="88">
        <v>1</v>
      </c>
      <c r="AI43" s="88">
        <v>1</v>
      </c>
      <c r="AJ43" s="88">
        <v>1</v>
      </c>
      <c r="AK43" s="88">
        <v>1</v>
      </c>
      <c r="AL43" s="88">
        <v>1</v>
      </c>
    </row>
    <row r="44" spans="11:38" ht="16.5" customHeight="1">
      <c r="K44" s="42">
        <v>40</v>
      </c>
      <c r="L44" s="50" t="s">
        <v>34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90">
        <f t="shared" si="5"/>
        <v>10</v>
      </c>
      <c r="T44" s="90">
        <f t="shared" si="5"/>
        <v>8</v>
      </c>
      <c r="U44" s="90">
        <f t="shared" si="5"/>
        <v>7</v>
      </c>
      <c r="V44" s="90">
        <f t="shared" si="5"/>
        <v>9</v>
      </c>
      <c r="W44" s="90">
        <f t="shared" si="5"/>
        <v>6</v>
      </c>
      <c r="X44" s="90">
        <f t="shared" si="5"/>
        <v>3</v>
      </c>
      <c r="Z44" s="26" t="str">
        <f t="shared" si="3"/>
        <v>Grapes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88">
        <v>1</v>
      </c>
      <c r="AH44" s="88">
        <v>1</v>
      </c>
      <c r="AI44" s="88">
        <v>1</v>
      </c>
      <c r="AJ44" s="88">
        <v>1</v>
      </c>
      <c r="AK44" s="88">
        <v>1</v>
      </c>
      <c r="AL44" s="88">
        <v>1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90">
        <f t="shared" si="5"/>
        <v>11</v>
      </c>
      <c r="T45" s="90">
        <f t="shared" si="5"/>
        <v>8</v>
      </c>
      <c r="U45" s="90">
        <f t="shared" si="5"/>
        <v>6</v>
      </c>
      <c r="V45" s="90">
        <f t="shared" si="5"/>
        <v>11</v>
      </c>
      <c r="W45" s="90">
        <f t="shared" si="5"/>
        <v>6</v>
      </c>
      <c r="X45" s="90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88">
        <v>1</v>
      </c>
      <c r="AH45" s="88">
        <v>1</v>
      </c>
      <c r="AI45" s="88">
        <v>1</v>
      </c>
      <c r="AJ45" s="88">
        <v>1</v>
      </c>
      <c r="AK45" s="88">
        <v>1</v>
      </c>
      <c r="AL45" s="88">
        <v>1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34</v>
      </c>
      <c r="Q46" s="50" t="s">
        <v>23</v>
      </c>
      <c r="S46" s="90">
        <f t="shared" si="5"/>
        <v>11</v>
      </c>
      <c r="T46" s="90">
        <f t="shared" si="5"/>
        <v>10</v>
      </c>
      <c r="U46" s="90">
        <f t="shared" si="5"/>
        <v>6</v>
      </c>
      <c r="V46" s="90">
        <f t="shared" si="5"/>
        <v>11</v>
      </c>
      <c r="W46" s="90">
        <f t="shared" si="5"/>
        <v>10</v>
      </c>
      <c r="X46" s="90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Grapes</v>
      </c>
      <c r="AE46" s="26" t="str">
        <f t="shared" si="6"/>
        <v>pentagon</v>
      </c>
      <c r="AG46" s="88">
        <v>1</v>
      </c>
      <c r="AH46" s="88">
        <v>1</v>
      </c>
      <c r="AI46" s="88">
        <v>1</v>
      </c>
      <c r="AJ46" s="88">
        <v>1</v>
      </c>
      <c r="AK46" s="88">
        <v>1</v>
      </c>
      <c r="AL46" s="88">
        <v>1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34</v>
      </c>
      <c r="Q47" s="50" t="s">
        <v>24</v>
      </c>
      <c r="S47" s="90">
        <f t="shared" si="5"/>
        <v>9</v>
      </c>
      <c r="T47" s="90">
        <f t="shared" si="5"/>
        <v>10</v>
      </c>
      <c r="U47" s="90">
        <f t="shared" si="5"/>
        <v>11</v>
      </c>
      <c r="V47" s="90">
        <f t="shared" si="5"/>
        <v>4</v>
      </c>
      <c r="W47" s="90">
        <f t="shared" si="5"/>
        <v>10</v>
      </c>
      <c r="X47" s="90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Grapes</v>
      </c>
      <c r="AE47" s="26" t="str">
        <f t="shared" si="6"/>
        <v>Rectangle</v>
      </c>
      <c r="AG47" s="88">
        <v>1</v>
      </c>
      <c r="AH47" s="88">
        <v>1</v>
      </c>
      <c r="AI47" s="88">
        <v>1</v>
      </c>
      <c r="AJ47" s="88">
        <v>1</v>
      </c>
      <c r="AK47" s="88">
        <v>1</v>
      </c>
      <c r="AL47" s="88">
        <v>1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90">
        <f t="shared" si="5"/>
        <v>9</v>
      </c>
      <c r="T48" s="90">
        <f t="shared" si="5"/>
        <v>6</v>
      </c>
      <c r="U48" s="90">
        <f t="shared" si="5"/>
        <v>11</v>
      </c>
      <c r="V48" s="90">
        <f t="shared" si="5"/>
        <v>4</v>
      </c>
      <c r="W48" s="90">
        <f t="shared" si="5"/>
        <v>4</v>
      </c>
      <c r="X48" s="90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88">
        <v>1</v>
      </c>
      <c r="AH48" s="88">
        <v>1</v>
      </c>
      <c r="AI48" s="88">
        <v>1</v>
      </c>
      <c r="AJ48" s="88">
        <v>1</v>
      </c>
      <c r="AK48" s="88">
        <v>1</v>
      </c>
      <c r="AL48" s="88">
        <v>1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90">
        <f t="shared" si="5"/>
        <v>5</v>
      </c>
      <c r="T49" s="90">
        <f t="shared" si="5"/>
        <v>6</v>
      </c>
      <c r="U49" s="90">
        <f t="shared" si="5"/>
        <v>8</v>
      </c>
      <c r="V49" s="90">
        <f t="shared" si="5"/>
        <v>10</v>
      </c>
      <c r="W49" s="90">
        <f t="shared" si="5"/>
        <v>4</v>
      </c>
      <c r="X49" s="90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88">
        <v>1</v>
      </c>
      <c r="AH49" s="88">
        <v>1</v>
      </c>
      <c r="AI49" s="88">
        <v>1</v>
      </c>
      <c r="AJ49" s="88">
        <v>1</v>
      </c>
      <c r="AK49" s="88">
        <v>1</v>
      </c>
      <c r="AL49" s="88">
        <v>1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90">
        <f t="shared" si="5"/>
        <v>5</v>
      </c>
      <c r="T50" s="90">
        <f t="shared" si="5"/>
        <v>9</v>
      </c>
      <c r="U50" s="90">
        <f t="shared" si="5"/>
        <v>8</v>
      </c>
      <c r="V50" s="90">
        <f t="shared" si="5"/>
        <v>10</v>
      </c>
      <c r="W50" s="90">
        <f t="shared" si="5"/>
        <v>10</v>
      </c>
      <c r="X50" s="90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88">
        <v>1</v>
      </c>
      <c r="AH50" s="88">
        <v>1</v>
      </c>
      <c r="AI50" s="88">
        <v>1</v>
      </c>
      <c r="AJ50" s="88">
        <v>1</v>
      </c>
      <c r="AK50" s="88">
        <v>1</v>
      </c>
      <c r="AL50" s="88">
        <v>1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33</v>
      </c>
      <c r="S51" s="90">
        <f t="shared" si="5"/>
        <v>8</v>
      </c>
      <c r="T51" s="90">
        <f t="shared" si="5"/>
        <v>9</v>
      </c>
      <c r="U51" s="90">
        <f t="shared" si="5"/>
        <v>5</v>
      </c>
      <c r="V51" s="90">
        <f t="shared" si="5"/>
        <v>4</v>
      </c>
      <c r="W51" s="90">
        <f t="shared" si="5"/>
        <v>10</v>
      </c>
      <c r="X51" s="90">
        <f t="shared" si="5"/>
        <v>9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Watermelon</v>
      </c>
      <c r="AG51" s="88">
        <v>1</v>
      </c>
      <c r="AH51" s="88">
        <v>1</v>
      </c>
      <c r="AI51" s="88">
        <v>1</v>
      </c>
      <c r="AJ51" s="88">
        <v>1</v>
      </c>
      <c r="AK51" s="88">
        <v>1</v>
      </c>
      <c r="AL51" s="88">
        <v>1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33</v>
      </c>
      <c r="S52" s="90">
        <f t="shared" si="5"/>
        <v>8</v>
      </c>
      <c r="T52" s="90">
        <f t="shared" si="5"/>
        <v>3</v>
      </c>
      <c r="U52" s="90">
        <f t="shared" si="5"/>
        <v>5</v>
      </c>
      <c r="V52" s="90">
        <f t="shared" si="5"/>
        <v>4</v>
      </c>
      <c r="W52" s="90">
        <f t="shared" si="5"/>
        <v>9</v>
      </c>
      <c r="X52" s="90">
        <f t="shared" si="5"/>
        <v>9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Watermelon</v>
      </c>
      <c r="AG52" s="88">
        <v>1</v>
      </c>
      <c r="AH52" s="88">
        <v>1</v>
      </c>
      <c r="AI52" s="88">
        <v>1</v>
      </c>
      <c r="AJ52" s="88">
        <v>1</v>
      </c>
      <c r="AK52" s="88">
        <v>1</v>
      </c>
      <c r="AL52" s="88">
        <v>1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90">
        <f t="shared" si="5"/>
        <v>5</v>
      </c>
      <c r="T53" s="90">
        <f t="shared" si="5"/>
        <v>3</v>
      </c>
      <c r="U53" s="90">
        <f t="shared" si="5"/>
        <v>3</v>
      </c>
      <c r="V53" s="90">
        <f t="shared" si="5"/>
        <v>11</v>
      </c>
      <c r="W53" s="90">
        <f t="shared" si="5"/>
        <v>9</v>
      </c>
      <c r="X53" s="90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88">
        <v>1</v>
      </c>
      <c r="AH53" s="88">
        <v>1</v>
      </c>
      <c r="AI53" s="88">
        <v>1</v>
      </c>
      <c r="AJ53" s="88">
        <v>1</v>
      </c>
      <c r="AK53" s="88">
        <v>1</v>
      </c>
      <c r="AL53" s="88">
        <v>1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90">
        <f t="shared" si="5"/>
        <v>5</v>
      </c>
      <c r="T54" s="90">
        <f t="shared" si="5"/>
        <v>6</v>
      </c>
      <c r="U54" s="90">
        <f t="shared" si="5"/>
        <v>3</v>
      </c>
      <c r="V54" s="90">
        <f t="shared" si="5"/>
        <v>11</v>
      </c>
      <c r="W54" s="90">
        <f t="shared" si="5"/>
        <v>10</v>
      </c>
      <c r="X54" s="90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88">
        <v>1</v>
      </c>
      <c r="AH54" s="88">
        <v>1</v>
      </c>
      <c r="AI54" s="88">
        <v>1</v>
      </c>
      <c r="AJ54" s="88">
        <v>1</v>
      </c>
      <c r="AK54" s="88">
        <v>1</v>
      </c>
      <c r="AL54" s="88">
        <v>1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33</v>
      </c>
      <c r="P55" s="50" t="s">
        <v>34</v>
      </c>
      <c r="Q55" s="50" t="s">
        <v>35</v>
      </c>
      <c r="S55" s="90">
        <f t="shared" si="5"/>
        <v>10</v>
      </c>
      <c r="T55" s="90">
        <f t="shared" si="5"/>
        <v>6</v>
      </c>
      <c r="U55" s="90">
        <f t="shared" si="5"/>
        <v>6</v>
      </c>
      <c r="V55" s="90">
        <f t="shared" si="5"/>
        <v>9</v>
      </c>
      <c r="W55" s="90">
        <f t="shared" si="5"/>
        <v>10</v>
      </c>
      <c r="X55" s="90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Watermelon</v>
      </c>
      <c r="AD55" s="26" t="str">
        <f t="shared" si="6"/>
        <v>Grapes</v>
      </c>
      <c r="AE55" s="26" t="str">
        <f t="shared" si="6"/>
        <v>Bananas</v>
      </c>
      <c r="AG55" s="88">
        <v>1</v>
      </c>
      <c r="AH55" s="88">
        <v>1</v>
      </c>
      <c r="AI55" s="88">
        <v>1</v>
      </c>
      <c r="AJ55" s="88">
        <v>1</v>
      </c>
      <c r="AK55" s="88">
        <v>1</v>
      </c>
      <c r="AL55" s="88">
        <v>1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33</v>
      </c>
      <c r="P56" s="50" t="s">
        <v>26</v>
      </c>
      <c r="Q56" s="50" t="s">
        <v>35</v>
      </c>
      <c r="S56" s="90">
        <f t="shared" si="5"/>
        <v>10</v>
      </c>
      <c r="T56" s="90">
        <f t="shared" si="5"/>
        <v>8</v>
      </c>
      <c r="U56" s="90">
        <f t="shared" si="5"/>
        <v>6</v>
      </c>
      <c r="V56" s="90">
        <f t="shared" si="5"/>
        <v>9</v>
      </c>
      <c r="W56" s="90">
        <f t="shared" si="5"/>
        <v>3</v>
      </c>
      <c r="X56" s="90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Watermelon</v>
      </c>
      <c r="AD56" s="26" t="str">
        <f t="shared" si="6"/>
        <v>Heart</v>
      </c>
      <c r="AE56" s="26" t="str">
        <f t="shared" si="6"/>
        <v>Bananas</v>
      </c>
      <c r="AG56" s="88">
        <v>1</v>
      </c>
      <c r="AH56" s="88">
        <v>1</v>
      </c>
      <c r="AI56" s="88">
        <v>1</v>
      </c>
      <c r="AJ56" s="88">
        <v>1</v>
      </c>
      <c r="AK56" s="88">
        <v>1</v>
      </c>
      <c r="AL56" s="88">
        <v>1</v>
      </c>
    </row>
    <row r="57" spans="11:38" ht="16.5" customHeight="1">
      <c r="K57" s="42">
        <v>53</v>
      </c>
      <c r="L57" s="50" t="s">
        <v>33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90">
        <f t="shared" si="5"/>
        <v>9</v>
      </c>
      <c r="T57" s="90">
        <f t="shared" si="5"/>
        <v>8</v>
      </c>
      <c r="U57" s="90">
        <f t="shared" si="5"/>
        <v>11</v>
      </c>
      <c r="V57" s="90">
        <f t="shared" si="5"/>
        <v>11</v>
      </c>
      <c r="W57" s="90">
        <f t="shared" si="5"/>
        <v>3</v>
      </c>
      <c r="X57" s="90">
        <f t="shared" si="5"/>
        <v>4</v>
      </c>
      <c r="Z57" s="26" t="str">
        <f t="shared" si="7"/>
        <v>Watermelon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88">
        <v>1</v>
      </c>
      <c r="AH57" s="88">
        <v>1</v>
      </c>
      <c r="AI57" s="88">
        <v>1</v>
      </c>
      <c r="AJ57" s="88">
        <v>1</v>
      </c>
      <c r="AK57" s="88">
        <v>1</v>
      </c>
      <c r="AL57" s="88">
        <v>1</v>
      </c>
    </row>
    <row r="58" spans="11:38" ht="16.5" customHeight="1">
      <c r="K58" s="42">
        <v>54</v>
      </c>
      <c r="L58" s="50" t="s">
        <v>33</v>
      </c>
      <c r="M58" s="50" t="s">
        <v>33</v>
      </c>
      <c r="N58" s="50" t="s">
        <v>35</v>
      </c>
      <c r="O58" s="50" t="s">
        <v>35</v>
      </c>
      <c r="P58" s="50" t="s">
        <v>35</v>
      </c>
      <c r="Q58" s="50" t="s">
        <v>27</v>
      </c>
      <c r="S58" s="90">
        <f t="shared" si="5"/>
        <v>9</v>
      </c>
      <c r="T58" s="90">
        <f t="shared" si="5"/>
        <v>9</v>
      </c>
      <c r="U58" s="90">
        <f t="shared" si="5"/>
        <v>11</v>
      </c>
      <c r="V58" s="90">
        <f t="shared" si="5"/>
        <v>11</v>
      </c>
      <c r="W58" s="90">
        <f t="shared" si="5"/>
        <v>11</v>
      </c>
      <c r="X58" s="90">
        <f t="shared" si="5"/>
        <v>4</v>
      </c>
      <c r="Z58" s="26" t="str">
        <f t="shared" si="7"/>
        <v>Watermelon</v>
      </c>
      <c r="AA58" s="26" t="str">
        <f t="shared" si="7"/>
        <v>Watermelon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88">
        <v>1</v>
      </c>
      <c r="AH58" s="88">
        <v>1</v>
      </c>
      <c r="AI58" s="88">
        <v>1</v>
      </c>
      <c r="AJ58" s="88">
        <v>1</v>
      </c>
      <c r="AK58" s="88">
        <v>1</v>
      </c>
      <c r="AL58" s="88">
        <v>1</v>
      </c>
    </row>
    <row r="59" spans="11:38" ht="16.5" customHeight="1">
      <c r="K59" s="42">
        <v>55</v>
      </c>
      <c r="L59" s="50" t="s">
        <v>26</v>
      </c>
      <c r="M59" s="50" t="s">
        <v>33</v>
      </c>
      <c r="N59" s="50" t="s">
        <v>26</v>
      </c>
      <c r="O59" s="50" t="s">
        <v>25</v>
      </c>
      <c r="P59" s="50" t="s">
        <v>35</v>
      </c>
      <c r="Q59" s="50" t="s">
        <v>35</v>
      </c>
      <c r="S59" s="90">
        <f t="shared" si="5"/>
        <v>3</v>
      </c>
      <c r="T59" s="90">
        <f t="shared" si="5"/>
        <v>9</v>
      </c>
      <c r="U59" s="90">
        <f t="shared" si="5"/>
        <v>3</v>
      </c>
      <c r="V59" s="90">
        <f t="shared" si="5"/>
        <v>1</v>
      </c>
      <c r="W59" s="90">
        <f t="shared" si="5"/>
        <v>11</v>
      </c>
      <c r="X59" s="90">
        <f t="shared" si="5"/>
        <v>11</v>
      </c>
      <c r="Z59" s="26" t="str">
        <f t="shared" si="7"/>
        <v>Heart</v>
      </c>
      <c r="AA59" s="26" t="str">
        <f t="shared" si="7"/>
        <v>Watermelon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88">
        <v>1</v>
      </c>
      <c r="AH59" s="88">
        <v>1</v>
      </c>
      <c r="AI59" s="88">
        <v>1</v>
      </c>
      <c r="AJ59" s="88">
        <v>1</v>
      </c>
      <c r="AK59" s="88">
        <v>1</v>
      </c>
      <c r="AL59" s="88">
        <v>1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90">
        <f t="shared" ref="S60:X102" si="8">VLOOKUP(L60,$A$4:$I$15,9,FALSE)</f>
        <v>3</v>
      </c>
      <c r="T60" s="90">
        <f t="shared" si="8"/>
        <v>6</v>
      </c>
      <c r="U60" s="90">
        <f t="shared" si="8"/>
        <v>3</v>
      </c>
      <c r="V60" s="90">
        <f t="shared" si="8"/>
        <v>10</v>
      </c>
      <c r="W60" s="90">
        <f t="shared" si="8"/>
        <v>4</v>
      </c>
      <c r="X60" s="90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88">
        <v>1</v>
      </c>
      <c r="AH60" s="88">
        <v>1</v>
      </c>
      <c r="AI60" s="88">
        <v>1</v>
      </c>
      <c r="AJ60" s="88">
        <v>1</v>
      </c>
      <c r="AK60" s="88">
        <v>1</v>
      </c>
      <c r="AL60" s="88">
        <v>1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90">
        <f t="shared" si="8"/>
        <v>4</v>
      </c>
      <c r="T61" s="90">
        <f t="shared" si="8"/>
        <v>6</v>
      </c>
      <c r="U61" s="90">
        <f t="shared" si="8"/>
        <v>8</v>
      </c>
      <c r="V61" s="90">
        <f t="shared" si="8"/>
        <v>10</v>
      </c>
      <c r="W61" s="90">
        <f t="shared" si="8"/>
        <v>4</v>
      </c>
      <c r="X61" s="90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88">
        <v>1</v>
      </c>
      <c r="AH61" s="88">
        <v>1</v>
      </c>
      <c r="AI61" s="88">
        <v>1</v>
      </c>
      <c r="AJ61" s="88">
        <v>1</v>
      </c>
      <c r="AK61" s="88">
        <v>1</v>
      </c>
      <c r="AL61" s="88">
        <v>1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33</v>
      </c>
      <c r="Q62" s="50" t="s">
        <v>26</v>
      </c>
      <c r="S62" s="90">
        <f t="shared" si="8"/>
        <v>4</v>
      </c>
      <c r="T62" s="90">
        <f t="shared" si="8"/>
        <v>5</v>
      </c>
      <c r="U62" s="90">
        <f t="shared" si="8"/>
        <v>8</v>
      </c>
      <c r="V62" s="90">
        <f t="shared" si="8"/>
        <v>6</v>
      </c>
      <c r="W62" s="90">
        <f t="shared" si="8"/>
        <v>9</v>
      </c>
      <c r="X62" s="90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Watermelon</v>
      </c>
      <c r="AE62" s="26" t="str">
        <f t="shared" si="6"/>
        <v>Heart</v>
      </c>
      <c r="AG62" s="88">
        <v>1</v>
      </c>
      <c r="AH62" s="88">
        <v>1</v>
      </c>
      <c r="AI62" s="88">
        <v>1</v>
      </c>
      <c r="AJ62" s="88">
        <v>1</v>
      </c>
      <c r="AK62" s="88">
        <v>1</v>
      </c>
      <c r="AL62" s="88">
        <v>1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33</v>
      </c>
      <c r="Q63" s="50" t="s">
        <v>33</v>
      </c>
      <c r="S63" s="90">
        <f t="shared" si="8"/>
        <v>8</v>
      </c>
      <c r="T63" s="90">
        <f t="shared" si="8"/>
        <v>5</v>
      </c>
      <c r="U63" s="90">
        <f t="shared" si="8"/>
        <v>10</v>
      </c>
      <c r="V63" s="90">
        <f t="shared" si="8"/>
        <v>6</v>
      </c>
      <c r="W63" s="90">
        <f t="shared" si="8"/>
        <v>9</v>
      </c>
      <c r="X63" s="90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Watermelon</v>
      </c>
      <c r="AE63" s="26" t="str">
        <f t="shared" si="6"/>
        <v>Watermelon</v>
      </c>
      <c r="AG63" s="88">
        <v>1</v>
      </c>
      <c r="AH63" s="88">
        <v>1</v>
      </c>
      <c r="AI63" s="88">
        <v>1</v>
      </c>
      <c r="AJ63" s="88">
        <v>1</v>
      </c>
      <c r="AK63" s="88">
        <v>1</v>
      </c>
      <c r="AL63" s="88">
        <v>1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90">
        <f t="shared" si="8"/>
        <v>8</v>
      </c>
      <c r="T64" s="90">
        <f t="shared" si="8"/>
        <v>7</v>
      </c>
      <c r="U64" s="90">
        <f t="shared" si="8"/>
        <v>10</v>
      </c>
      <c r="V64" s="90">
        <f t="shared" si="8"/>
        <v>7</v>
      </c>
      <c r="W64" s="90">
        <f t="shared" si="8"/>
        <v>11</v>
      </c>
      <c r="X64" s="90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88">
        <v>1</v>
      </c>
      <c r="AH64" s="88">
        <v>1</v>
      </c>
      <c r="AI64" s="88">
        <v>1</v>
      </c>
      <c r="AJ64" s="88">
        <v>1</v>
      </c>
      <c r="AK64" s="88">
        <v>1</v>
      </c>
      <c r="AL64" s="88">
        <v>1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33</v>
      </c>
      <c r="O65" s="50" t="s">
        <v>30</v>
      </c>
      <c r="P65" s="50" t="s">
        <v>35</v>
      </c>
      <c r="Q65" s="50" t="s">
        <v>23</v>
      </c>
      <c r="S65" s="90">
        <f t="shared" si="8"/>
        <v>3</v>
      </c>
      <c r="T65" s="90">
        <f t="shared" si="8"/>
        <v>7</v>
      </c>
      <c r="U65" s="90">
        <f t="shared" si="8"/>
        <v>9</v>
      </c>
      <c r="V65" s="90">
        <f t="shared" si="8"/>
        <v>7</v>
      </c>
      <c r="W65" s="90">
        <f t="shared" si="8"/>
        <v>11</v>
      </c>
      <c r="X65" s="90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Watermelon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88">
        <v>1</v>
      </c>
      <c r="AH65" s="88">
        <v>1</v>
      </c>
      <c r="AI65" s="88">
        <v>1</v>
      </c>
      <c r="AJ65" s="88">
        <v>1</v>
      </c>
      <c r="AK65" s="88">
        <v>1</v>
      </c>
      <c r="AL65" s="88">
        <v>1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33</v>
      </c>
      <c r="O66" s="50" t="s">
        <v>24</v>
      </c>
      <c r="P66" s="50" t="s">
        <v>24</v>
      </c>
      <c r="Q66" s="50" t="s">
        <v>23</v>
      </c>
      <c r="S66" s="90">
        <f t="shared" si="8"/>
        <v>3</v>
      </c>
      <c r="T66" s="90">
        <f t="shared" si="8"/>
        <v>9</v>
      </c>
      <c r="U66" s="90">
        <f t="shared" si="8"/>
        <v>9</v>
      </c>
      <c r="V66" s="90">
        <f t="shared" si="8"/>
        <v>6</v>
      </c>
      <c r="W66" s="90">
        <f t="shared" si="8"/>
        <v>6</v>
      </c>
      <c r="X66" s="90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Watermelon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88">
        <v>1</v>
      </c>
      <c r="AH66" s="88">
        <v>1</v>
      </c>
      <c r="AI66" s="88">
        <v>1</v>
      </c>
      <c r="AJ66" s="88">
        <v>1</v>
      </c>
      <c r="AK66" s="88">
        <v>1</v>
      </c>
      <c r="AL66" s="88">
        <v>1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90">
        <f t="shared" si="8"/>
        <v>5</v>
      </c>
      <c r="T67" s="90">
        <f t="shared" si="8"/>
        <v>9</v>
      </c>
      <c r="U67" s="90">
        <f t="shared" si="8"/>
        <v>2</v>
      </c>
      <c r="V67" s="90">
        <f t="shared" si="8"/>
        <v>6</v>
      </c>
      <c r="W67" s="90">
        <f t="shared" si="8"/>
        <v>6</v>
      </c>
      <c r="X67" s="90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88">
        <v>1</v>
      </c>
      <c r="AH67" s="88">
        <v>1</v>
      </c>
      <c r="AI67" s="88">
        <v>1</v>
      </c>
      <c r="AJ67" s="88">
        <v>1</v>
      </c>
      <c r="AK67" s="88">
        <v>1</v>
      </c>
      <c r="AL67" s="88">
        <v>1</v>
      </c>
    </row>
    <row r="68" spans="11:38" ht="16.5" customHeight="1">
      <c r="K68" s="42">
        <v>64</v>
      </c>
      <c r="L68" s="50" t="s">
        <v>23</v>
      </c>
      <c r="M68" s="50" t="s">
        <v>30</v>
      </c>
      <c r="N68" s="50" t="s">
        <v>32</v>
      </c>
      <c r="O68" s="50" t="s">
        <v>26</v>
      </c>
      <c r="P68" s="50" t="s">
        <v>23</v>
      </c>
      <c r="Q68" s="50" t="s">
        <v>32</v>
      </c>
      <c r="S68" s="90">
        <f t="shared" si="8"/>
        <v>5</v>
      </c>
      <c r="T68" s="90">
        <f t="shared" si="8"/>
        <v>7</v>
      </c>
      <c r="U68" s="90">
        <f t="shared" si="8"/>
        <v>8</v>
      </c>
      <c r="V68" s="90">
        <f t="shared" si="8"/>
        <v>3</v>
      </c>
      <c r="W68" s="90">
        <f t="shared" si="8"/>
        <v>5</v>
      </c>
      <c r="X68" s="90">
        <f t="shared" si="8"/>
        <v>8</v>
      </c>
      <c r="Z68" s="26" t="str">
        <f t="shared" si="7"/>
        <v>pentagon</v>
      </c>
      <c r="AA68" s="26" t="str">
        <f t="shared" si="7"/>
        <v>Apples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88">
        <v>1</v>
      </c>
      <c r="AH68" s="88">
        <v>1</v>
      </c>
      <c r="AI68" s="88">
        <v>1</v>
      </c>
      <c r="AJ68" s="88">
        <v>1</v>
      </c>
      <c r="AK68" s="88">
        <v>1</v>
      </c>
      <c r="AL68" s="88">
        <v>1</v>
      </c>
    </row>
    <row r="69" spans="11:38" ht="16.5" customHeight="1">
      <c r="K69" s="42">
        <v>65</v>
      </c>
      <c r="L69" s="50" t="s">
        <v>35</v>
      </c>
      <c r="M69" s="50" t="s">
        <v>30</v>
      </c>
      <c r="N69" s="50" t="s">
        <v>32</v>
      </c>
      <c r="O69" s="50" t="s">
        <v>26</v>
      </c>
      <c r="P69" s="50" t="s">
        <v>23</v>
      </c>
      <c r="Q69" s="50" t="s">
        <v>24</v>
      </c>
      <c r="S69" s="90">
        <f t="shared" si="8"/>
        <v>11</v>
      </c>
      <c r="T69" s="90">
        <f t="shared" si="8"/>
        <v>7</v>
      </c>
      <c r="U69" s="90">
        <f t="shared" si="8"/>
        <v>8</v>
      </c>
      <c r="V69" s="90">
        <f t="shared" si="8"/>
        <v>3</v>
      </c>
      <c r="W69" s="90">
        <f t="shared" si="8"/>
        <v>5</v>
      </c>
      <c r="X69" s="90">
        <f t="shared" si="8"/>
        <v>6</v>
      </c>
      <c r="Z69" s="26" t="str">
        <f t="shared" si="7"/>
        <v>Bananas</v>
      </c>
      <c r="AA69" s="26" t="str">
        <f t="shared" si="7"/>
        <v>Apples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88">
        <v>1</v>
      </c>
      <c r="AH69" s="88">
        <v>1</v>
      </c>
      <c r="AI69" s="88">
        <v>1</v>
      </c>
      <c r="AJ69" s="88">
        <v>1</v>
      </c>
      <c r="AK69" s="88">
        <v>1</v>
      </c>
      <c r="AL69" s="88">
        <v>1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30</v>
      </c>
      <c r="O70" s="50" t="s">
        <v>24</v>
      </c>
      <c r="P70" s="50" t="s">
        <v>33</v>
      </c>
      <c r="Q70" s="50" t="s">
        <v>24</v>
      </c>
      <c r="S70" s="90">
        <f t="shared" si="8"/>
        <v>11</v>
      </c>
      <c r="T70" s="90">
        <f t="shared" si="8"/>
        <v>6</v>
      </c>
      <c r="U70" s="90">
        <f t="shared" si="8"/>
        <v>7</v>
      </c>
      <c r="V70" s="90">
        <f t="shared" si="8"/>
        <v>6</v>
      </c>
      <c r="W70" s="90">
        <f t="shared" si="8"/>
        <v>9</v>
      </c>
      <c r="X70" s="90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Apples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88">
        <v>1</v>
      </c>
      <c r="AH70" s="88">
        <v>1</v>
      </c>
      <c r="AI70" s="88">
        <v>1</v>
      </c>
      <c r="AJ70" s="88">
        <v>1</v>
      </c>
      <c r="AK70" s="88">
        <v>1</v>
      </c>
      <c r="AL70" s="88">
        <v>1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30</v>
      </c>
      <c r="O71" s="50" t="s">
        <v>24</v>
      </c>
      <c r="P71" s="50" t="s">
        <v>33</v>
      </c>
      <c r="Q71" s="50" t="s">
        <v>30</v>
      </c>
      <c r="S71" s="90">
        <f t="shared" si="8"/>
        <v>2</v>
      </c>
      <c r="T71" s="90">
        <f t="shared" si="8"/>
        <v>6</v>
      </c>
      <c r="U71" s="90">
        <f t="shared" si="8"/>
        <v>7</v>
      </c>
      <c r="V71" s="90">
        <f t="shared" si="8"/>
        <v>6</v>
      </c>
      <c r="W71" s="90">
        <f t="shared" si="8"/>
        <v>9</v>
      </c>
      <c r="X71" s="90">
        <f t="shared" si="8"/>
        <v>7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Apples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Apples</v>
      </c>
      <c r="AG71" s="88">
        <v>1</v>
      </c>
      <c r="AH71" s="88">
        <v>1</v>
      </c>
      <c r="AI71" s="88">
        <v>1</v>
      </c>
      <c r="AJ71" s="88">
        <v>1</v>
      </c>
      <c r="AK71" s="88">
        <v>1</v>
      </c>
      <c r="AL71" s="88">
        <v>1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30</v>
      </c>
      <c r="S72" s="90">
        <f t="shared" si="8"/>
        <v>10</v>
      </c>
      <c r="T72" s="90">
        <f t="shared" si="8"/>
        <v>5</v>
      </c>
      <c r="U72" s="90">
        <f t="shared" si="8"/>
        <v>10</v>
      </c>
      <c r="V72" s="90">
        <f t="shared" si="8"/>
        <v>11</v>
      </c>
      <c r="W72" s="90">
        <f t="shared" si="8"/>
        <v>10</v>
      </c>
      <c r="X72" s="90">
        <f t="shared" si="8"/>
        <v>7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Apples</v>
      </c>
      <c r="AG72" s="88">
        <v>1</v>
      </c>
      <c r="AH72" s="88">
        <v>1</v>
      </c>
      <c r="AI72" s="88">
        <v>1</v>
      </c>
      <c r="AJ72" s="88">
        <v>1</v>
      </c>
      <c r="AK72" s="88">
        <v>1</v>
      </c>
      <c r="AL72" s="88">
        <v>1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90">
        <f t="shared" si="8"/>
        <v>10</v>
      </c>
      <c r="T73" s="90">
        <f t="shared" si="8"/>
        <v>5</v>
      </c>
      <c r="U73" s="90">
        <f t="shared" si="8"/>
        <v>10</v>
      </c>
      <c r="V73" s="90">
        <f t="shared" si="8"/>
        <v>11</v>
      </c>
      <c r="W73" s="90">
        <f t="shared" si="8"/>
        <v>10</v>
      </c>
      <c r="X73" s="90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88">
        <v>1</v>
      </c>
      <c r="AH73" s="88">
        <v>1</v>
      </c>
      <c r="AI73" s="88">
        <v>1</v>
      </c>
      <c r="AJ73" s="88">
        <v>1</v>
      </c>
      <c r="AK73" s="88">
        <v>1</v>
      </c>
      <c r="AL73" s="88">
        <v>1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30</v>
      </c>
      <c r="P74" s="50" t="s">
        <v>32</v>
      </c>
      <c r="Q74" s="50" t="s">
        <v>27</v>
      </c>
      <c r="S74" s="90">
        <f t="shared" si="8"/>
        <v>4</v>
      </c>
      <c r="T74" s="90">
        <f t="shared" si="8"/>
        <v>2</v>
      </c>
      <c r="U74" s="90">
        <f t="shared" si="8"/>
        <v>8</v>
      </c>
      <c r="V74" s="90">
        <f t="shared" si="8"/>
        <v>7</v>
      </c>
      <c r="W74" s="90">
        <f t="shared" si="8"/>
        <v>8</v>
      </c>
      <c r="X74" s="90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Apples</v>
      </c>
      <c r="AD74" s="26" t="str">
        <f t="shared" si="6"/>
        <v>Peaches</v>
      </c>
      <c r="AE74" s="26" t="str">
        <f t="shared" si="6"/>
        <v>Square</v>
      </c>
      <c r="AG74" s="88">
        <v>1</v>
      </c>
      <c r="AH74" s="88">
        <v>1</v>
      </c>
      <c r="AI74" s="88">
        <v>1</v>
      </c>
      <c r="AJ74" s="88">
        <v>1</v>
      </c>
      <c r="AK74" s="88">
        <v>1</v>
      </c>
      <c r="AL74" s="88">
        <v>1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30</v>
      </c>
      <c r="P75" s="50" t="s">
        <v>32</v>
      </c>
      <c r="Q75" s="50" t="s">
        <v>35</v>
      </c>
      <c r="S75" s="90">
        <f t="shared" si="8"/>
        <v>4</v>
      </c>
      <c r="T75" s="90">
        <f t="shared" si="8"/>
        <v>8</v>
      </c>
      <c r="U75" s="90">
        <f t="shared" si="8"/>
        <v>8</v>
      </c>
      <c r="V75" s="90">
        <f t="shared" si="8"/>
        <v>7</v>
      </c>
      <c r="W75" s="90">
        <f t="shared" si="8"/>
        <v>8</v>
      </c>
      <c r="X75" s="90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Apples</v>
      </c>
      <c r="AD75" s="26" t="str">
        <f t="shared" si="6"/>
        <v>Peaches</v>
      </c>
      <c r="AE75" s="26" t="str">
        <f t="shared" si="6"/>
        <v>Bananas</v>
      </c>
      <c r="AG75" s="88">
        <v>1</v>
      </c>
      <c r="AH75" s="88">
        <v>1</v>
      </c>
      <c r="AI75" s="88">
        <v>1</v>
      </c>
      <c r="AJ75" s="88">
        <v>1</v>
      </c>
      <c r="AK75" s="88">
        <v>1</v>
      </c>
      <c r="AL75" s="88">
        <v>1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90">
        <f t="shared" si="8"/>
        <v>10</v>
      </c>
      <c r="T76" s="90">
        <f t="shared" si="8"/>
        <v>8</v>
      </c>
      <c r="U76" s="90">
        <f t="shared" si="8"/>
        <v>11</v>
      </c>
      <c r="V76" s="90">
        <f t="shared" si="8"/>
        <v>11</v>
      </c>
      <c r="W76" s="90">
        <f t="shared" si="8"/>
        <v>4</v>
      </c>
      <c r="X76" s="90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88">
        <v>1</v>
      </c>
      <c r="AH76" s="88">
        <v>1</v>
      </c>
      <c r="AI76" s="88">
        <v>1</v>
      </c>
      <c r="AJ76" s="88">
        <v>1</v>
      </c>
      <c r="AK76" s="88">
        <v>1</v>
      </c>
      <c r="AL76" s="88">
        <v>1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90">
        <f t="shared" si="8"/>
        <v>10</v>
      </c>
      <c r="T77" s="90">
        <f t="shared" si="8"/>
        <v>9</v>
      </c>
      <c r="U77" s="90">
        <f t="shared" si="8"/>
        <v>11</v>
      </c>
      <c r="V77" s="90">
        <f t="shared" si="8"/>
        <v>11</v>
      </c>
      <c r="W77" s="90">
        <f t="shared" si="8"/>
        <v>4</v>
      </c>
      <c r="X77" s="90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88">
        <v>1</v>
      </c>
      <c r="AH77" s="88">
        <v>1</v>
      </c>
      <c r="AI77" s="88">
        <v>1</v>
      </c>
      <c r="AJ77" s="88">
        <v>1</v>
      </c>
      <c r="AK77" s="88">
        <v>1</v>
      </c>
      <c r="AL77" s="88">
        <v>1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90">
        <f t="shared" si="8"/>
        <v>7</v>
      </c>
      <c r="T78" s="90">
        <f t="shared" si="8"/>
        <v>9</v>
      </c>
      <c r="U78" s="90">
        <f t="shared" si="8"/>
        <v>9</v>
      </c>
      <c r="V78" s="90">
        <f t="shared" si="8"/>
        <v>4</v>
      </c>
      <c r="W78" s="90">
        <f t="shared" si="8"/>
        <v>5</v>
      </c>
      <c r="X78" s="90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88">
        <v>1</v>
      </c>
      <c r="AH78" s="88">
        <v>1</v>
      </c>
      <c r="AI78" s="88">
        <v>1</v>
      </c>
      <c r="AJ78" s="88">
        <v>1</v>
      </c>
      <c r="AK78" s="88">
        <v>1</v>
      </c>
      <c r="AL78" s="88">
        <v>1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90">
        <f t="shared" si="8"/>
        <v>7</v>
      </c>
      <c r="T79" s="90">
        <f t="shared" si="8"/>
        <v>5</v>
      </c>
      <c r="U79" s="90">
        <f t="shared" si="8"/>
        <v>9</v>
      </c>
      <c r="V79" s="90">
        <f t="shared" si="8"/>
        <v>4</v>
      </c>
      <c r="W79" s="90">
        <f t="shared" si="8"/>
        <v>5</v>
      </c>
      <c r="X79" s="90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88">
        <v>1</v>
      </c>
      <c r="AH79" s="88">
        <v>1</v>
      </c>
      <c r="AI79" s="88">
        <v>1</v>
      </c>
      <c r="AJ79" s="88">
        <v>1</v>
      </c>
      <c r="AK79" s="88">
        <v>1</v>
      </c>
      <c r="AL79" s="88">
        <v>1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90">
        <f t="shared" si="8"/>
        <v>9</v>
      </c>
      <c r="T80" s="90">
        <f t="shared" si="8"/>
        <v>5</v>
      </c>
      <c r="U80" s="90">
        <f t="shared" si="8"/>
        <v>4</v>
      </c>
      <c r="V80" s="90">
        <f t="shared" si="8"/>
        <v>8</v>
      </c>
      <c r="W80" s="90">
        <f t="shared" si="8"/>
        <v>11</v>
      </c>
      <c r="X80" s="90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88">
        <v>1</v>
      </c>
      <c r="AH80" s="88">
        <v>1</v>
      </c>
      <c r="AI80" s="88">
        <v>1</v>
      </c>
      <c r="AJ80" s="88">
        <v>1</v>
      </c>
      <c r="AK80" s="88">
        <v>1</v>
      </c>
      <c r="AL80" s="88">
        <v>1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90">
        <f t="shared" si="8"/>
        <v>9</v>
      </c>
      <c r="T81" s="90">
        <f t="shared" si="8"/>
        <v>10</v>
      </c>
      <c r="U81" s="90">
        <f t="shared" si="8"/>
        <v>4</v>
      </c>
      <c r="V81" s="90">
        <f t="shared" si="8"/>
        <v>8</v>
      </c>
      <c r="W81" s="90">
        <f t="shared" si="8"/>
        <v>11</v>
      </c>
      <c r="X81" s="90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88">
        <v>1</v>
      </c>
      <c r="AH81" s="88">
        <v>1</v>
      </c>
      <c r="AI81" s="88">
        <v>1</v>
      </c>
      <c r="AJ81" s="88">
        <v>1</v>
      </c>
      <c r="AK81" s="88">
        <v>1</v>
      </c>
      <c r="AL81" s="88">
        <v>1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90">
        <f t="shared" si="8"/>
        <v>10</v>
      </c>
      <c r="T82" s="90">
        <f t="shared" si="8"/>
        <v>10</v>
      </c>
      <c r="U82" s="90">
        <f t="shared" si="8"/>
        <v>8</v>
      </c>
      <c r="V82" s="90">
        <f t="shared" si="8"/>
        <v>3</v>
      </c>
      <c r="W82" s="90">
        <f t="shared" si="8"/>
        <v>8</v>
      </c>
      <c r="X82" s="90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88">
        <v>1</v>
      </c>
      <c r="AH82" s="88">
        <v>1</v>
      </c>
      <c r="AI82" s="88">
        <v>1</v>
      </c>
      <c r="AJ82" s="88">
        <v>1</v>
      </c>
      <c r="AK82" s="88">
        <v>1</v>
      </c>
      <c r="AL82" s="88">
        <v>1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90">
        <f t="shared" si="8"/>
        <v>10</v>
      </c>
      <c r="T83" s="90">
        <f t="shared" si="8"/>
        <v>9</v>
      </c>
      <c r="U83" s="90">
        <f t="shared" si="8"/>
        <v>8</v>
      </c>
      <c r="V83" s="90">
        <f t="shared" si="8"/>
        <v>3</v>
      </c>
      <c r="W83" s="90">
        <f t="shared" si="8"/>
        <v>8</v>
      </c>
      <c r="X83" s="90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88">
        <v>1</v>
      </c>
      <c r="AH83" s="88">
        <v>1</v>
      </c>
      <c r="AI83" s="88">
        <v>1</v>
      </c>
      <c r="AJ83" s="88">
        <v>1</v>
      </c>
      <c r="AK83" s="88">
        <v>1</v>
      </c>
      <c r="AL83" s="88">
        <v>1</v>
      </c>
    </row>
    <row r="84" spans="11:38">
      <c r="K84" s="42">
        <v>80</v>
      </c>
      <c r="L84" s="50" t="s">
        <v>32</v>
      </c>
      <c r="M84" s="50" t="s">
        <v>33</v>
      </c>
      <c r="N84" s="50" t="s">
        <v>27</v>
      </c>
      <c r="O84" s="50" t="s">
        <v>32</v>
      </c>
      <c r="P84" s="50" t="s">
        <v>34</v>
      </c>
      <c r="Q84" s="50" t="s">
        <v>35</v>
      </c>
      <c r="S84" s="90">
        <f t="shared" si="8"/>
        <v>8</v>
      </c>
      <c r="T84" s="90">
        <f t="shared" si="8"/>
        <v>9</v>
      </c>
      <c r="U84" s="90">
        <f t="shared" si="8"/>
        <v>4</v>
      </c>
      <c r="V84" s="90">
        <f t="shared" si="8"/>
        <v>8</v>
      </c>
      <c r="W84" s="90">
        <f t="shared" si="8"/>
        <v>10</v>
      </c>
      <c r="X84" s="90">
        <f t="shared" si="8"/>
        <v>11</v>
      </c>
      <c r="Z84" s="26" t="str">
        <f t="shared" si="7"/>
        <v>Peaches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Peaches</v>
      </c>
      <c r="AD84" s="26" t="str">
        <f t="shared" si="6"/>
        <v>Grapes</v>
      </c>
      <c r="AE84" s="26" t="str">
        <f t="shared" si="6"/>
        <v>Bananas</v>
      </c>
      <c r="AG84" s="88">
        <v>1</v>
      </c>
      <c r="AH84" s="88">
        <v>1</v>
      </c>
      <c r="AI84" s="88">
        <v>1</v>
      </c>
      <c r="AJ84" s="88">
        <v>1</v>
      </c>
      <c r="AK84" s="88">
        <v>1</v>
      </c>
      <c r="AL84" s="88">
        <v>1</v>
      </c>
    </row>
    <row r="85" spans="11:38">
      <c r="K85" s="42">
        <v>81</v>
      </c>
      <c r="L85" s="50" t="s">
        <v>32</v>
      </c>
      <c r="M85" s="50" t="s">
        <v>32</v>
      </c>
      <c r="N85" s="50" t="s">
        <v>27</v>
      </c>
      <c r="O85" s="50" t="s">
        <v>32</v>
      </c>
      <c r="P85" s="50" t="s">
        <v>34</v>
      </c>
      <c r="Q85" s="50" t="s">
        <v>35</v>
      </c>
      <c r="S85" s="90">
        <f t="shared" si="8"/>
        <v>8</v>
      </c>
      <c r="T85" s="90">
        <f t="shared" si="8"/>
        <v>8</v>
      </c>
      <c r="U85" s="90">
        <f t="shared" si="8"/>
        <v>4</v>
      </c>
      <c r="V85" s="90">
        <f t="shared" si="8"/>
        <v>8</v>
      </c>
      <c r="W85" s="90">
        <f t="shared" si="8"/>
        <v>10</v>
      </c>
      <c r="X85" s="90">
        <f t="shared" si="8"/>
        <v>11</v>
      </c>
      <c r="Z85" s="26" t="str">
        <f t="shared" si="7"/>
        <v>Peaches</v>
      </c>
      <c r="AA85" s="26" t="str">
        <f t="shared" si="7"/>
        <v>Peaches</v>
      </c>
      <c r="AB85" s="26" t="str">
        <f t="shared" si="7"/>
        <v>Square</v>
      </c>
      <c r="AC85" s="26" t="str">
        <f t="shared" si="6"/>
        <v>Peaches</v>
      </c>
      <c r="AD85" s="26" t="str">
        <f t="shared" si="6"/>
        <v>Grapes</v>
      </c>
      <c r="AE85" s="26" t="str">
        <f t="shared" si="6"/>
        <v>Bananas</v>
      </c>
      <c r="AG85" s="88">
        <v>1</v>
      </c>
      <c r="AH85" s="88">
        <v>1</v>
      </c>
      <c r="AI85" s="88">
        <v>1</v>
      </c>
      <c r="AJ85" s="88">
        <v>1</v>
      </c>
      <c r="AK85" s="88">
        <v>1</v>
      </c>
      <c r="AL85" s="88">
        <v>1</v>
      </c>
    </row>
    <row r="86" spans="11:38">
      <c r="K86" s="42">
        <v>82</v>
      </c>
      <c r="L86" s="50" t="s">
        <v>24</v>
      </c>
      <c r="M86" s="50" t="s">
        <v>32</v>
      </c>
      <c r="N86" s="50" t="s">
        <v>32</v>
      </c>
      <c r="O86" s="50" t="s">
        <v>30</v>
      </c>
      <c r="P86" s="50" t="s">
        <v>35</v>
      </c>
      <c r="Q86" s="50" t="s">
        <v>32</v>
      </c>
      <c r="S86" s="90">
        <f t="shared" si="8"/>
        <v>6</v>
      </c>
      <c r="T86" s="90">
        <f t="shared" si="8"/>
        <v>8</v>
      </c>
      <c r="U86" s="90">
        <f t="shared" si="8"/>
        <v>8</v>
      </c>
      <c r="V86" s="90">
        <f t="shared" si="8"/>
        <v>7</v>
      </c>
      <c r="W86" s="90">
        <f t="shared" si="8"/>
        <v>11</v>
      </c>
      <c r="X86" s="90">
        <f t="shared" si="8"/>
        <v>8</v>
      </c>
      <c r="Z86" s="26" t="str">
        <f t="shared" si="7"/>
        <v>Rectangle</v>
      </c>
      <c r="AA86" s="26" t="str">
        <f t="shared" si="7"/>
        <v>Peaches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88">
        <v>1</v>
      </c>
      <c r="AH86" s="88">
        <v>1</v>
      </c>
      <c r="AI86" s="88">
        <v>1</v>
      </c>
      <c r="AJ86" s="88">
        <v>1</v>
      </c>
      <c r="AK86" s="88">
        <v>1</v>
      </c>
      <c r="AL86" s="88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90">
        <f t="shared" si="8"/>
        <v>6</v>
      </c>
      <c r="T87" s="90">
        <f t="shared" si="8"/>
        <v>10</v>
      </c>
      <c r="U87" s="90">
        <f t="shared" si="8"/>
        <v>8</v>
      </c>
      <c r="V87" s="90">
        <f t="shared" si="8"/>
        <v>7</v>
      </c>
      <c r="W87" s="90">
        <f t="shared" si="8"/>
        <v>11</v>
      </c>
      <c r="X87" s="90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88">
        <v>1</v>
      </c>
      <c r="AH87" s="88">
        <v>1</v>
      </c>
      <c r="AI87" s="88">
        <v>1</v>
      </c>
      <c r="AJ87" s="88">
        <v>1</v>
      </c>
      <c r="AK87" s="88">
        <v>1</v>
      </c>
      <c r="AL87" s="88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90">
        <f t="shared" si="8"/>
        <v>11</v>
      </c>
      <c r="T88" s="90">
        <f t="shared" si="8"/>
        <v>10</v>
      </c>
      <c r="U88" s="90">
        <f t="shared" si="8"/>
        <v>7</v>
      </c>
      <c r="V88" s="90">
        <f t="shared" si="8"/>
        <v>5</v>
      </c>
      <c r="W88" s="90">
        <f t="shared" si="8"/>
        <v>10</v>
      </c>
      <c r="X88" s="90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88">
        <v>1</v>
      </c>
      <c r="AH88" s="88">
        <v>1</v>
      </c>
      <c r="AI88" s="88">
        <v>1</v>
      </c>
      <c r="AJ88" s="88">
        <v>1</v>
      </c>
      <c r="AK88" s="88">
        <v>1</v>
      </c>
      <c r="AL88" s="88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90">
        <f t="shared" si="8"/>
        <v>11</v>
      </c>
      <c r="T89" s="90">
        <f t="shared" si="8"/>
        <v>6</v>
      </c>
      <c r="U89" s="90">
        <f t="shared" si="8"/>
        <v>7</v>
      </c>
      <c r="V89" s="90">
        <f t="shared" si="8"/>
        <v>5</v>
      </c>
      <c r="W89" s="90">
        <f t="shared" si="8"/>
        <v>10</v>
      </c>
      <c r="X89" s="90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88">
        <v>1</v>
      </c>
      <c r="AH89" s="88">
        <v>1</v>
      </c>
      <c r="AI89" s="88">
        <v>1</v>
      </c>
      <c r="AJ89" s="88">
        <v>1</v>
      </c>
      <c r="AK89" s="88">
        <v>1</v>
      </c>
      <c r="AL89" s="88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90">
        <f t="shared" si="8"/>
        <v>7</v>
      </c>
      <c r="T90" s="90">
        <f t="shared" si="8"/>
        <v>6</v>
      </c>
      <c r="U90" s="90">
        <f t="shared" si="8"/>
        <v>11</v>
      </c>
      <c r="V90" s="90">
        <f t="shared" si="8"/>
        <v>3</v>
      </c>
      <c r="W90" s="90">
        <f t="shared" si="8"/>
        <v>8</v>
      </c>
      <c r="X90" s="90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88">
        <v>1</v>
      </c>
      <c r="AH90" s="88">
        <v>1</v>
      </c>
      <c r="AI90" s="88">
        <v>1</v>
      </c>
      <c r="AJ90" s="88">
        <v>1</v>
      </c>
      <c r="AK90" s="88">
        <v>1</v>
      </c>
      <c r="AL90" s="88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90">
        <f t="shared" si="8"/>
        <v>7</v>
      </c>
      <c r="T91" s="90">
        <f t="shared" si="8"/>
        <v>11</v>
      </c>
      <c r="U91" s="90">
        <f t="shared" si="8"/>
        <v>11</v>
      </c>
      <c r="V91" s="90">
        <f t="shared" si="8"/>
        <v>3</v>
      </c>
      <c r="W91" s="90">
        <f t="shared" si="8"/>
        <v>8</v>
      </c>
      <c r="X91" s="90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88">
        <v>1</v>
      </c>
      <c r="AH91" s="88">
        <v>1</v>
      </c>
      <c r="AI91" s="88">
        <v>1</v>
      </c>
      <c r="AJ91" s="88">
        <v>1</v>
      </c>
      <c r="AK91" s="88">
        <v>1</v>
      </c>
      <c r="AL91" s="88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90">
        <f t="shared" si="8"/>
        <v>6</v>
      </c>
      <c r="T92" s="90">
        <f t="shared" si="8"/>
        <v>11</v>
      </c>
      <c r="U92" s="90">
        <f t="shared" si="8"/>
        <v>4</v>
      </c>
      <c r="V92" s="90">
        <f t="shared" si="8"/>
        <v>6</v>
      </c>
      <c r="W92" s="90">
        <f t="shared" si="8"/>
        <v>4</v>
      </c>
      <c r="X92" s="90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88">
        <v>1</v>
      </c>
      <c r="AH92" s="88">
        <v>1</v>
      </c>
      <c r="AI92" s="88">
        <v>1</v>
      </c>
      <c r="AJ92" s="88">
        <v>1</v>
      </c>
      <c r="AK92" s="88">
        <v>1</v>
      </c>
      <c r="AL92" s="88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90">
        <f t="shared" si="8"/>
        <v>6</v>
      </c>
      <c r="T93" s="90">
        <f t="shared" si="8"/>
        <v>8</v>
      </c>
      <c r="U93" s="90">
        <f t="shared" si="8"/>
        <v>4</v>
      </c>
      <c r="V93" s="90">
        <f t="shared" si="8"/>
        <v>6</v>
      </c>
      <c r="W93" s="90">
        <f t="shared" si="8"/>
        <v>4</v>
      </c>
      <c r="X93" s="90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88">
        <v>1</v>
      </c>
      <c r="AH93" s="88">
        <v>1</v>
      </c>
      <c r="AI93" s="88">
        <v>1</v>
      </c>
      <c r="AJ93" s="88">
        <v>1</v>
      </c>
      <c r="AK93" s="88">
        <v>1</v>
      </c>
      <c r="AL93" s="88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90">
        <f t="shared" si="8"/>
        <v>2</v>
      </c>
      <c r="T94" s="90">
        <f t="shared" si="8"/>
        <v>8</v>
      </c>
      <c r="U94" s="90">
        <f t="shared" si="8"/>
        <v>9</v>
      </c>
      <c r="V94" s="90">
        <f t="shared" si="8"/>
        <v>9</v>
      </c>
      <c r="W94" s="90">
        <f t="shared" si="8"/>
        <v>10</v>
      </c>
      <c r="X94" s="90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88">
        <v>1</v>
      </c>
      <c r="AH94" s="88">
        <v>1</v>
      </c>
      <c r="AI94" s="88">
        <v>1</v>
      </c>
      <c r="AJ94" s="88">
        <v>1</v>
      </c>
      <c r="AK94" s="88">
        <v>1</v>
      </c>
      <c r="AL94" s="88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90">
        <f t="shared" si="8"/>
        <v>3</v>
      </c>
      <c r="T95" s="90">
        <f t="shared" si="8"/>
        <v>6</v>
      </c>
      <c r="U95" s="90">
        <f t="shared" si="8"/>
        <v>9</v>
      </c>
      <c r="V95" s="90">
        <f t="shared" si="8"/>
        <v>9</v>
      </c>
      <c r="W95" s="90">
        <f t="shared" si="8"/>
        <v>10</v>
      </c>
      <c r="X95" s="90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88">
        <v>1</v>
      </c>
      <c r="AH95" s="88">
        <v>1</v>
      </c>
      <c r="AI95" s="88">
        <v>1</v>
      </c>
      <c r="AJ95" s="88">
        <v>1</v>
      </c>
      <c r="AK95" s="88">
        <v>1</v>
      </c>
      <c r="AL95" s="88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90">
        <f t="shared" si="8"/>
        <v>3</v>
      </c>
      <c r="T96" s="90">
        <f t="shared" si="8"/>
        <v>6</v>
      </c>
      <c r="U96" s="90">
        <f t="shared" si="8"/>
        <v>11</v>
      </c>
      <c r="V96" s="90">
        <f t="shared" si="8"/>
        <v>10</v>
      </c>
      <c r="W96" s="90">
        <f t="shared" si="8"/>
        <v>9</v>
      </c>
      <c r="X96" s="90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88">
        <v>1</v>
      </c>
      <c r="AH96" s="88">
        <v>1</v>
      </c>
      <c r="AI96" s="88">
        <v>1</v>
      </c>
      <c r="AJ96" s="88">
        <v>1</v>
      </c>
      <c r="AK96" s="88">
        <v>1</v>
      </c>
      <c r="AL96" s="88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90">
        <f t="shared" si="8"/>
        <v>9</v>
      </c>
      <c r="T97" s="90">
        <f t="shared" si="8"/>
        <v>9</v>
      </c>
      <c r="U97" s="90">
        <f t="shared" si="8"/>
        <v>11</v>
      </c>
      <c r="V97" s="90">
        <f t="shared" si="8"/>
        <v>10</v>
      </c>
      <c r="W97" s="90">
        <f t="shared" si="8"/>
        <v>9</v>
      </c>
      <c r="X97" s="90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88">
        <v>1</v>
      </c>
      <c r="AH97" s="88">
        <v>1</v>
      </c>
      <c r="AI97" s="88">
        <v>1</v>
      </c>
      <c r="AJ97" s="88">
        <v>1</v>
      </c>
      <c r="AK97" s="88">
        <v>1</v>
      </c>
      <c r="AL97" s="88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90">
        <f t="shared" si="8"/>
        <v>9</v>
      </c>
      <c r="T98" s="90">
        <f t="shared" si="8"/>
        <v>9</v>
      </c>
      <c r="U98" s="90">
        <f t="shared" si="8"/>
        <v>7</v>
      </c>
      <c r="V98" s="90">
        <f t="shared" si="8"/>
        <v>11</v>
      </c>
      <c r="W98" s="90">
        <f t="shared" si="8"/>
        <v>6</v>
      </c>
      <c r="X98" s="90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88">
        <v>1</v>
      </c>
      <c r="AH98" s="88">
        <v>1</v>
      </c>
      <c r="AI98" s="88">
        <v>1</v>
      </c>
      <c r="AJ98" s="88">
        <v>1</v>
      </c>
      <c r="AK98" s="88">
        <v>1</v>
      </c>
      <c r="AL98" s="88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90">
        <f t="shared" si="8"/>
        <v>1</v>
      </c>
      <c r="T99" s="90">
        <f t="shared" si="8"/>
        <v>2</v>
      </c>
      <c r="U99" s="90">
        <f t="shared" si="8"/>
        <v>7</v>
      </c>
      <c r="V99" s="90">
        <f t="shared" si="8"/>
        <v>11</v>
      </c>
      <c r="W99" s="90">
        <f t="shared" si="8"/>
        <v>6</v>
      </c>
      <c r="X99" s="90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88">
        <v>1</v>
      </c>
      <c r="AH99" s="88">
        <v>1</v>
      </c>
      <c r="AI99" s="88">
        <v>1</v>
      </c>
      <c r="AJ99" s="88">
        <v>1</v>
      </c>
      <c r="AK99" s="88">
        <v>1</v>
      </c>
      <c r="AL99" s="88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90">
        <f t="shared" si="8"/>
        <v>10</v>
      </c>
      <c r="T100" s="90">
        <f t="shared" si="8"/>
        <v>10</v>
      </c>
      <c r="U100" s="90">
        <f t="shared" si="8"/>
        <v>11</v>
      </c>
      <c r="V100" s="90">
        <f t="shared" si="8"/>
        <v>8</v>
      </c>
      <c r="W100" s="90">
        <f t="shared" si="8"/>
        <v>8</v>
      </c>
      <c r="X100" s="90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88">
        <v>1</v>
      </c>
      <c r="AH100" s="88">
        <v>1</v>
      </c>
      <c r="AI100" s="88">
        <v>1</v>
      </c>
      <c r="AJ100" s="88">
        <v>1</v>
      </c>
      <c r="AK100" s="88">
        <v>1</v>
      </c>
      <c r="AL100" s="88">
        <v>1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90">
        <f t="shared" si="8"/>
        <v>10</v>
      </c>
      <c r="T101" s="90">
        <f t="shared" si="8"/>
        <v>10</v>
      </c>
      <c r="U101" s="90">
        <f t="shared" si="8"/>
        <v>11</v>
      </c>
      <c r="V101" s="90">
        <f t="shared" si="8"/>
        <v>8</v>
      </c>
      <c r="W101" s="90">
        <f t="shared" si="8"/>
        <v>8</v>
      </c>
      <c r="X101" s="90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88">
        <v>1</v>
      </c>
      <c r="AH101" s="88">
        <v>1</v>
      </c>
      <c r="AI101" s="88">
        <v>1</v>
      </c>
      <c r="AJ101" s="88">
        <v>1</v>
      </c>
      <c r="AK101" s="88">
        <v>1</v>
      </c>
      <c r="AL101" s="88">
        <v>1</v>
      </c>
    </row>
    <row r="102" spans="11:38">
      <c r="K102" s="42">
        <v>98</v>
      </c>
      <c r="L102" s="50" t="s">
        <v>32</v>
      </c>
      <c r="M102" s="50" t="s">
        <v>35</v>
      </c>
      <c r="N102" s="50" t="s">
        <v>32</v>
      </c>
      <c r="O102" s="50" t="s">
        <v>34</v>
      </c>
      <c r="P102" s="50" t="s">
        <v>34</v>
      </c>
      <c r="Q102" s="50" t="s">
        <v>26</v>
      </c>
      <c r="S102" s="90">
        <f t="shared" si="8"/>
        <v>8</v>
      </c>
      <c r="T102" s="90">
        <f t="shared" si="8"/>
        <v>11</v>
      </c>
      <c r="U102" s="90">
        <f t="shared" si="8"/>
        <v>8</v>
      </c>
      <c r="V102" s="90">
        <f t="shared" ref="V102:X111" si="9">VLOOKUP(O102,$A$4:$I$15,9,FALSE)</f>
        <v>10</v>
      </c>
      <c r="W102" s="90">
        <f t="shared" si="9"/>
        <v>10</v>
      </c>
      <c r="X102" s="90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Peaches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88">
        <v>1</v>
      </c>
      <c r="AH102" s="88">
        <v>1</v>
      </c>
      <c r="AI102" s="88">
        <v>1</v>
      </c>
      <c r="AJ102" s="88">
        <v>1</v>
      </c>
      <c r="AK102" s="88">
        <v>1</v>
      </c>
      <c r="AL102" s="88">
        <v>1</v>
      </c>
    </row>
    <row r="103" spans="11:38">
      <c r="K103" s="42">
        <v>99</v>
      </c>
      <c r="L103" s="50" t="s">
        <v>32</v>
      </c>
      <c r="M103" s="50" t="s">
        <v>35</v>
      </c>
      <c r="N103" s="50" t="s">
        <v>32</v>
      </c>
      <c r="O103" s="50" t="s">
        <v>34</v>
      </c>
      <c r="P103" s="50" t="s">
        <v>34</v>
      </c>
      <c r="Q103" s="50" t="s">
        <v>24</v>
      </c>
      <c r="S103" s="90">
        <f t="shared" ref="S103:U111" si="10">VLOOKUP(L103,$A$4:$I$15,9,FALSE)</f>
        <v>8</v>
      </c>
      <c r="T103" s="90">
        <f t="shared" si="10"/>
        <v>11</v>
      </c>
      <c r="U103" s="90">
        <f t="shared" si="10"/>
        <v>8</v>
      </c>
      <c r="V103" s="90">
        <f t="shared" si="9"/>
        <v>10</v>
      </c>
      <c r="W103" s="90">
        <f t="shared" si="9"/>
        <v>10</v>
      </c>
      <c r="X103" s="90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Peaches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88">
        <v>1</v>
      </c>
      <c r="AH103" s="88">
        <v>1</v>
      </c>
      <c r="AI103" s="88">
        <v>1</v>
      </c>
      <c r="AJ103" s="88">
        <v>1</v>
      </c>
      <c r="AK103" s="88">
        <v>1</v>
      </c>
      <c r="AL103" s="88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90">
        <f t="shared" si="10"/>
        <v>10</v>
      </c>
      <c r="T104" s="90">
        <f t="shared" si="10"/>
        <v>3</v>
      </c>
      <c r="U104" s="90">
        <f t="shared" si="10"/>
        <v>6</v>
      </c>
      <c r="V104" s="90">
        <f t="shared" si="9"/>
        <v>11</v>
      </c>
      <c r="W104" s="90">
        <f t="shared" si="9"/>
        <v>7</v>
      </c>
      <c r="X104" s="90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88">
        <v>1</v>
      </c>
      <c r="AH104" s="88">
        <v>1</v>
      </c>
      <c r="AI104" s="88">
        <v>1</v>
      </c>
      <c r="AJ104" s="88">
        <v>1</v>
      </c>
      <c r="AK104" s="88">
        <v>1</v>
      </c>
      <c r="AL104" s="88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90">
        <f t="shared" si="10"/>
        <v>10</v>
      </c>
      <c r="T105" s="90">
        <f t="shared" si="10"/>
        <v>3</v>
      </c>
      <c r="U105" s="90">
        <f t="shared" si="10"/>
        <v>6</v>
      </c>
      <c r="V105" s="90">
        <f t="shared" si="9"/>
        <v>11</v>
      </c>
      <c r="W105" s="90">
        <f t="shared" si="9"/>
        <v>7</v>
      </c>
      <c r="X105" s="90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88">
        <v>1</v>
      </c>
      <c r="AH105" s="88">
        <v>1</v>
      </c>
      <c r="AI105" s="88">
        <v>1</v>
      </c>
      <c r="AJ105" s="88">
        <v>1</v>
      </c>
      <c r="AK105" s="88">
        <v>1</v>
      </c>
      <c r="AL105" s="88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90">
        <f t="shared" si="10"/>
        <v>8</v>
      </c>
      <c r="T106" s="90">
        <f t="shared" si="10"/>
        <v>11</v>
      </c>
      <c r="U106" s="90">
        <f t="shared" si="10"/>
        <v>7</v>
      </c>
      <c r="V106" s="90">
        <f t="shared" si="9"/>
        <v>9</v>
      </c>
      <c r="W106" s="90">
        <f t="shared" si="9"/>
        <v>1</v>
      </c>
      <c r="X106" s="90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88">
        <v>1</v>
      </c>
      <c r="AH106" s="88">
        <v>1</v>
      </c>
      <c r="AI106" s="88">
        <v>1</v>
      </c>
      <c r="AJ106" s="88">
        <v>1</v>
      </c>
      <c r="AK106" s="88">
        <v>1</v>
      </c>
      <c r="AL106" s="88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90">
        <f t="shared" si="10"/>
        <v>8</v>
      </c>
      <c r="T107" s="90">
        <f t="shared" si="10"/>
        <v>11</v>
      </c>
      <c r="U107" s="90">
        <f t="shared" si="10"/>
        <v>7</v>
      </c>
      <c r="V107" s="90">
        <f t="shared" si="9"/>
        <v>9</v>
      </c>
      <c r="W107" s="90">
        <f t="shared" si="9"/>
        <v>9</v>
      </c>
      <c r="X107" s="90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88">
        <v>1</v>
      </c>
      <c r="AH107" s="88">
        <v>1</v>
      </c>
      <c r="AI107" s="88">
        <v>1</v>
      </c>
      <c r="AJ107" s="88">
        <v>1</v>
      </c>
      <c r="AK107" s="88">
        <v>1</v>
      </c>
      <c r="AL107" s="88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90">
        <f t="shared" si="10"/>
        <v>10</v>
      </c>
      <c r="T108" s="90">
        <f t="shared" si="10"/>
        <v>10</v>
      </c>
      <c r="U108" s="90">
        <f t="shared" si="10"/>
        <v>5</v>
      </c>
      <c r="V108" s="90">
        <f t="shared" si="9"/>
        <v>3</v>
      </c>
      <c r="W108" s="90">
        <f t="shared" si="9"/>
        <v>9</v>
      </c>
      <c r="X108" s="90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88">
        <v>1</v>
      </c>
      <c r="AH108" s="88">
        <v>1</v>
      </c>
      <c r="AI108" s="88">
        <v>1</v>
      </c>
      <c r="AJ108" s="88">
        <v>1</v>
      </c>
      <c r="AK108" s="88">
        <v>1</v>
      </c>
      <c r="AL108" s="88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90">
        <f t="shared" si="10"/>
        <v>10</v>
      </c>
      <c r="T109" s="90">
        <f t="shared" si="10"/>
        <v>10</v>
      </c>
      <c r="U109" s="90">
        <f t="shared" si="10"/>
        <v>5</v>
      </c>
      <c r="V109" s="90">
        <f t="shared" si="9"/>
        <v>3</v>
      </c>
      <c r="W109" s="90">
        <f t="shared" si="9"/>
        <v>7</v>
      </c>
      <c r="X109" s="90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88">
        <v>1</v>
      </c>
      <c r="AH109" s="88">
        <v>1</v>
      </c>
      <c r="AI109" s="88">
        <v>1</v>
      </c>
      <c r="AJ109" s="88">
        <v>1</v>
      </c>
      <c r="AK109" s="88">
        <v>1</v>
      </c>
      <c r="AL109" s="88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90">
        <f t="shared" si="10"/>
        <v>9</v>
      </c>
      <c r="T110" s="90">
        <f t="shared" si="10"/>
        <v>1</v>
      </c>
      <c r="U110" s="90">
        <f t="shared" si="10"/>
        <v>6</v>
      </c>
      <c r="V110" s="90">
        <f t="shared" si="9"/>
        <v>11</v>
      </c>
      <c r="W110" s="90">
        <f t="shared" si="9"/>
        <v>7</v>
      </c>
      <c r="X110" s="90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88">
        <v>1</v>
      </c>
      <c r="AH110" s="88">
        <v>1</v>
      </c>
      <c r="AI110" s="88">
        <v>1</v>
      </c>
      <c r="AJ110" s="88">
        <v>1</v>
      </c>
      <c r="AK110" s="88">
        <v>1</v>
      </c>
      <c r="AL110" s="88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90">
        <f t="shared" si="10"/>
        <v>9</v>
      </c>
      <c r="T111" s="90">
        <f t="shared" si="10"/>
        <v>7</v>
      </c>
      <c r="U111" s="90">
        <f t="shared" si="10"/>
        <v>6</v>
      </c>
      <c r="V111" s="90">
        <f t="shared" si="9"/>
        <v>11</v>
      </c>
      <c r="W111" s="90">
        <f t="shared" si="9"/>
        <v>9</v>
      </c>
      <c r="X111" s="90">
        <f t="shared" si="9"/>
        <v>10</v>
      </c>
      <c r="Z111" s="26" t="str">
        <f t="shared" ref="Z111:AE111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88">
        <v>1</v>
      </c>
      <c r="AH111" s="88">
        <v>1</v>
      </c>
      <c r="AI111" s="88">
        <v>1</v>
      </c>
      <c r="AJ111" s="88">
        <v>1</v>
      </c>
      <c r="AK111" s="88">
        <v>1</v>
      </c>
      <c r="AL111" s="88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12">
        <f t="shared" ref="S112:S175" si="12">VLOOKUP(L112,$A$4:$I$15,9,FALSE)</f>
        <v>6</v>
      </c>
      <c r="T112" s="12">
        <f t="shared" ref="T112:T175" si="13">VLOOKUP(M112,$A$4:$I$15,9,FALSE)</f>
        <v>7</v>
      </c>
      <c r="U112" s="12">
        <f t="shared" ref="U112:U175" si="14">VLOOKUP(N112,$A$4:$I$15,9,FALSE)</f>
        <v>10</v>
      </c>
      <c r="V112" s="12">
        <f t="shared" ref="V112:V175" si="15">VLOOKUP(O112,$A$4:$I$15,9,FALSE)</f>
        <v>9</v>
      </c>
      <c r="W112" s="12">
        <f t="shared" ref="W112:W175" si="16">VLOOKUP(P112,$A$4:$I$15,9,FALSE)</f>
        <v>9</v>
      </c>
      <c r="X112" s="12">
        <f t="shared" ref="X112:X175" si="17">VLOOKUP(Q112,$A$4:$I$15,9,FALSE)</f>
        <v>10</v>
      </c>
      <c r="Z112" s="26" t="str">
        <f t="shared" ref="Z112:Z175" si="18">VLOOKUP(L112,$A$4:$I$15,2,FALSE)</f>
        <v>Rectangle</v>
      </c>
      <c r="AA112" s="26" t="str">
        <f t="shared" ref="AA112:AA175" si="19">VLOOKUP(M112,$A$4:$I$15,2,FALSE)</f>
        <v>Apples</v>
      </c>
      <c r="AB112" s="26" t="str">
        <f t="shared" ref="AB112:AB175" si="20">VLOOKUP(N112,$A$4:$I$15,2,FALSE)</f>
        <v>Grapes</v>
      </c>
      <c r="AC112" s="26" t="str">
        <f t="shared" ref="AC112:AC175" si="21">VLOOKUP(O112,$A$4:$I$15,2,FALSE)</f>
        <v>Watermelon</v>
      </c>
      <c r="AD112" s="26" t="str">
        <f t="shared" ref="AD112:AD175" si="22">VLOOKUP(P112,$A$4:$I$15,2,FALSE)</f>
        <v>Watermelon</v>
      </c>
      <c r="AE112" s="26" t="str">
        <f t="shared" ref="AE112:AE175" si="23">VLOOKUP(Q112,$A$4:$I$15,2,FALSE)</f>
        <v>Grapes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12">
        <f t="shared" si="12"/>
        <v>6</v>
      </c>
      <c r="T113" s="12">
        <f t="shared" si="13"/>
        <v>10</v>
      </c>
      <c r="U113" s="12">
        <f t="shared" si="14"/>
        <v>10</v>
      </c>
      <c r="V113" s="12">
        <f t="shared" si="15"/>
        <v>9</v>
      </c>
      <c r="W113" s="12">
        <f t="shared" si="16"/>
        <v>6</v>
      </c>
      <c r="X113" s="12">
        <f t="shared" si="17"/>
        <v>8</v>
      </c>
      <c r="Z113" s="26" t="str">
        <f t="shared" si="18"/>
        <v>Rectangle</v>
      </c>
      <c r="AA113" s="26" t="str">
        <f t="shared" si="19"/>
        <v>Grapes</v>
      </c>
      <c r="AB113" s="26" t="str">
        <f t="shared" si="20"/>
        <v>Grapes</v>
      </c>
      <c r="AC113" s="26" t="str">
        <f t="shared" si="21"/>
        <v>Watermelon</v>
      </c>
      <c r="AD113" s="26" t="str">
        <f t="shared" si="22"/>
        <v>Rectangle</v>
      </c>
      <c r="AE113" s="26" t="str">
        <f t="shared" si="23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12">
        <f t="shared" si="12"/>
        <v>11</v>
      </c>
      <c r="T114" s="12">
        <f t="shared" si="13"/>
        <v>10</v>
      </c>
      <c r="U114" s="12">
        <f t="shared" si="14"/>
        <v>8</v>
      </c>
      <c r="V114" s="12">
        <f t="shared" si="15"/>
        <v>1</v>
      </c>
      <c r="W114" s="12">
        <f t="shared" si="16"/>
        <v>6</v>
      </c>
      <c r="X114" s="12">
        <f t="shared" si="17"/>
        <v>8</v>
      </c>
      <c r="Z114" s="26" t="str">
        <f t="shared" si="18"/>
        <v>Bananas</v>
      </c>
      <c r="AA114" s="26" t="str">
        <f t="shared" si="19"/>
        <v>Grapes</v>
      </c>
      <c r="AB114" s="26" t="str">
        <f t="shared" si="20"/>
        <v>Peaches</v>
      </c>
      <c r="AC114" s="26" t="str">
        <f t="shared" si="21"/>
        <v>Scatter</v>
      </c>
      <c r="AD114" s="26" t="str">
        <f t="shared" si="22"/>
        <v>Rectangle</v>
      </c>
      <c r="AE114" s="26" t="str">
        <f t="shared" si="23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12">
        <f t="shared" si="12"/>
        <v>11</v>
      </c>
      <c r="T115" s="12">
        <f t="shared" si="13"/>
        <v>3</v>
      </c>
      <c r="U115" s="12">
        <f t="shared" si="14"/>
        <v>8</v>
      </c>
      <c r="V115" s="12">
        <f t="shared" si="15"/>
        <v>7</v>
      </c>
      <c r="W115" s="12">
        <f t="shared" si="16"/>
        <v>5</v>
      </c>
      <c r="X115" s="12">
        <f t="shared" si="17"/>
        <v>10</v>
      </c>
      <c r="Z115" s="26" t="str">
        <f t="shared" si="18"/>
        <v>Bananas</v>
      </c>
      <c r="AA115" s="26" t="str">
        <f t="shared" si="19"/>
        <v>Heart</v>
      </c>
      <c r="AB115" s="26" t="str">
        <f t="shared" si="20"/>
        <v>Peaches</v>
      </c>
      <c r="AC115" s="26" t="str">
        <f t="shared" si="21"/>
        <v>Apples</v>
      </c>
      <c r="AD115" s="26" t="str">
        <f t="shared" si="22"/>
        <v>pentagon</v>
      </c>
      <c r="AE115" s="26" t="str">
        <f t="shared" si="23"/>
        <v>Grapes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12">
        <f t="shared" si="12"/>
        <v>6</v>
      </c>
      <c r="T116" s="12">
        <f t="shared" si="13"/>
        <v>3</v>
      </c>
      <c r="U116" s="12">
        <f t="shared" si="14"/>
        <v>11</v>
      </c>
      <c r="V116" s="12">
        <f t="shared" si="15"/>
        <v>7</v>
      </c>
      <c r="W116" s="12">
        <f t="shared" si="16"/>
        <v>5</v>
      </c>
      <c r="X116" s="12">
        <f t="shared" si="17"/>
        <v>10</v>
      </c>
      <c r="Z116" s="26" t="str">
        <f t="shared" si="18"/>
        <v>Rectangle</v>
      </c>
      <c r="AA116" s="26" t="str">
        <f t="shared" si="19"/>
        <v>Heart</v>
      </c>
      <c r="AB116" s="26" t="str">
        <f t="shared" si="20"/>
        <v>Bananas</v>
      </c>
      <c r="AC116" s="26" t="str">
        <f t="shared" si="21"/>
        <v>Apples</v>
      </c>
      <c r="AD116" s="26" t="str">
        <f t="shared" si="22"/>
        <v>pentagon</v>
      </c>
      <c r="AE116" s="26" t="str">
        <f t="shared" si="23"/>
        <v>Grapes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12">
        <f t="shared" si="12"/>
        <v>6</v>
      </c>
      <c r="T117" s="12">
        <f t="shared" si="13"/>
        <v>4</v>
      </c>
      <c r="U117" s="12">
        <f t="shared" si="14"/>
        <v>11</v>
      </c>
      <c r="V117" s="12">
        <f t="shared" si="15"/>
        <v>10</v>
      </c>
      <c r="W117" s="12">
        <f t="shared" si="16"/>
        <v>11</v>
      </c>
      <c r="X117" s="12">
        <f t="shared" si="17"/>
        <v>6</v>
      </c>
      <c r="Z117" s="26" t="str">
        <f t="shared" si="18"/>
        <v>Rectangle</v>
      </c>
      <c r="AA117" s="26" t="str">
        <f t="shared" si="19"/>
        <v>Square</v>
      </c>
      <c r="AB117" s="26" t="str">
        <f t="shared" si="20"/>
        <v>Bananas</v>
      </c>
      <c r="AC117" s="26" t="str">
        <f t="shared" si="21"/>
        <v>Grapes</v>
      </c>
      <c r="AD117" s="26" t="str">
        <f t="shared" si="22"/>
        <v>Bananas</v>
      </c>
      <c r="AE117" s="26" t="str">
        <f t="shared" si="23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12">
        <f t="shared" si="12"/>
        <v>9</v>
      </c>
      <c r="T118" s="12">
        <f t="shared" si="13"/>
        <v>4</v>
      </c>
      <c r="U118" s="12">
        <f t="shared" si="14"/>
        <v>3</v>
      </c>
      <c r="V118" s="12">
        <f t="shared" si="15"/>
        <v>10</v>
      </c>
      <c r="W118" s="12">
        <f t="shared" si="16"/>
        <v>11</v>
      </c>
      <c r="X118" s="12">
        <f t="shared" si="17"/>
        <v>6</v>
      </c>
      <c r="Z118" s="26" t="str">
        <f t="shared" si="18"/>
        <v>Watermelon</v>
      </c>
      <c r="AA118" s="26" t="str">
        <f t="shared" si="19"/>
        <v>Square</v>
      </c>
      <c r="AB118" s="26" t="str">
        <f t="shared" si="20"/>
        <v>Heart</v>
      </c>
      <c r="AC118" s="26" t="str">
        <f t="shared" si="21"/>
        <v>Grapes</v>
      </c>
      <c r="AD118" s="26" t="str">
        <f t="shared" si="22"/>
        <v>Bananas</v>
      </c>
      <c r="AE118" s="26" t="str">
        <f t="shared" si="23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12">
        <f t="shared" si="12"/>
        <v>9</v>
      </c>
      <c r="T119" s="12">
        <f t="shared" si="13"/>
        <v>8</v>
      </c>
      <c r="U119" s="12">
        <f t="shared" si="14"/>
        <v>3</v>
      </c>
      <c r="V119" s="12">
        <f t="shared" si="15"/>
        <v>9</v>
      </c>
      <c r="W119" s="12">
        <f t="shared" si="16"/>
        <v>7</v>
      </c>
      <c r="X119" s="12">
        <f t="shared" si="17"/>
        <v>2</v>
      </c>
      <c r="Z119" s="26" t="str">
        <f t="shared" si="18"/>
        <v>Watermelon</v>
      </c>
      <c r="AA119" s="26" t="str">
        <f t="shared" si="19"/>
        <v>Peaches</v>
      </c>
      <c r="AB119" s="26" t="str">
        <f t="shared" si="20"/>
        <v>Heart</v>
      </c>
      <c r="AC119" s="26" t="str">
        <f t="shared" si="21"/>
        <v>Watermelon</v>
      </c>
      <c r="AD119" s="26" t="str">
        <f t="shared" si="22"/>
        <v>Apples</v>
      </c>
      <c r="AE119" s="26" t="str">
        <f t="shared" si="23"/>
        <v>Multiplier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12">
        <f t="shared" si="12"/>
        <v>11</v>
      </c>
      <c r="T120" s="12">
        <f t="shared" si="13"/>
        <v>8</v>
      </c>
      <c r="U120" s="12">
        <f t="shared" si="14"/>
        <v>4</v>
      </c>
      <c r="V120" s="12">
        <f t="shared" si="15"/>
        <v>9</v>
      </c>
      <c r="W120" s="12">
        <f t="shared" si="16"/>
        <v>7</v>
      </c>
      <c r="X120" s="12">
        <f t="shared" si="17"/>
        <v>8</v>
      </c>
      <c r="Z120" s="26" t="str">
        <f t="shared" si="18"/>
        <v>Bananas</v>
      </c>
      <c r="AA120" s="26" t="str">
        <f t="shared" si="19"/>
        <v>Peaches</v>
      </c>
      <c r="AB120" s="26" t="str">
        <f t="shared" si="20"/>
        <v>Square</v>
      </c>
      <c r="AC120" s="26" t="str">
        <f t="shared" si="21"/>
        <v>Watermelon</v>
      </c>
      <c r="AD120" s="26" t="str">
        <f t="shared" si="22"/>
        <v>Apples</v>
      </c>
      <c r="AE120" s="26" t="str">
        <f t="shared" si="23"/>
        <v>Peaches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12">
        <f t="shared" si="12"/>
        <v>11</v>
      </c>
      <c r="T121" s="12">
        <f t="shared" si="13"/>
        <v>9</v>
      </c>
      <c r="U121" s="12">
        <f t="shared" si="14"/>
        <v>4</v>
      </c>
      <c r="V121" s="12">
        <f t="shared" si="15"/>
        <v>11</v>
      </c>
      <c r="W121" s="12">
        <f t="shared" si="16"/>
        <v>6</v>
      </c>
      <c r="X121" s="12">
        <f t="shared" si="17"/>
        <v>8</v>
      </c>
      <c r="Z121" s="26" t="str">
        <f t="shared" si="18"/>
        <v>Bananas</v>
      </c>
      <c r="AA121" s="26" t="str">
        <f t="shared" si="19"/>
        <v>Watermelon</v>
      </c>
      <c r="AB121" s="26" t="str">
        <f t="shared" si="20"/>
        <v>Square</v>
      </c>
      <c r="AC121" s="26" t="str">
        <f t="shared" si="21"/>
        <v>Bananas</v>
      </c>
      <c r="AD121" s="26" t="str">
        <f t="shared" si="22"/>
        <v>Rectangle</v>
      </c>
      <c r="AE121" s="26" t="str">
        <f t="shared" si="23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12">
        <f t="shared" si="12"/>
        <v>7</v>
      </c>
      <c r="T122" s="12">
        <f t="shared" si="13"/>
        <v>9</v>
      </c>
      <c r="U122" s="12">
        <f t="shared" si="14"/>
        <v>10</v>
      </c>
      <c r="V122" s="12">
        <f t="shared" si="15"/>
        <v>11</v>
      </c>
      <c r="W122" s="12">
        <f t="shared" si="16"/>
        <v>6</v>
      </c>
      <c r="X122" s="12">
        <f t="shared" si="17"/>
        <v>11</v>
      </c>
      <c r="Z122" s="26" t="str">
        <f t="shared" si="18"/>
        <v>Apples</v>
      </c>
      <c r="AA122" s="26" t="str">
        <f t="shared" si="19"/>
        <v>Watermelon</v>
      </c>
      <c r="AB122" s="26" t="str">
        <f t="shared" si="20"/>
        <v>Grapes</v>
      </c>
      <c r="AC122" s="26" t="str">
        <f t="shared" si="21"/>
        <v>Bananas</v>
      </c>
      <c r="AD122" s="26" t="str">
        <f t="shared" si="22"/>
        <v>Rectangle</v>
      </c>
      <c r="AE122" s="26" t="str">
        <f t="shared" si="23"/>
        <v>Bananas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12">
        <f t="shared" si="12"/>
        <v>7</v>
      </c>
      <c r="T123" s="12">
        <f t="shared" si="13"/>
        <v>2</v>
      </c>
      <c r="U123" s="12">
        <f t="shared" si="14"/>
        <v>10</v>
      </c>
      <c r="V123" s="12">
        <f t="shared" si="15"/>
        <v>10</v>
      </c>
      <c r="W123" s="12">
        <f t="shared" si="16"/>
        <v>5</v>
      </c>
      <c r="X123" s="12">
        <f t="shared" si="17"/>
        <v>11</v>
      </c>
      <c r="Z123" s="26" t="str">
        <f t="shared" si="18"/>
        <v>Apples</v>
      </c>
      <c r="AA123" s="26" t="str">
        <f t="shared" si="19"/>
        <v>Multiplier</v>
      </c>
      <c r="AB123" s="26" t="str">
        <f t="shared" si="20"/>
        <v>Grapes</v>
      </c>
      <c r="AC123" s="26" t="str">
        <f t="shared" si="21"/>
        <v>Grapes</v>
      </c>
      <c r="AD123" s="26" t="str">
        <f t="shared" si="22"/>
        <v>pentagon</v>
      </c>
      <c r="AE123" s="26" t="str">
        <f t="shared" si="23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si="12"/>
        <v>8</v>
      </c>
      <c r="T124" s="12">
        <f t="shared" si="13"/>
        <v>8</v>
      </c>
      <c r="U124" s="12">
        <f t="shared" si="14"/>
        <v>7</v>
      </c>
      <c r="V124" s="12">
        <f t="shared" si="15"/>
        <v>10</v>
      </c>
      <c r="W124" s="12">
        <f t="shared" si="16"/>
        <v>5</v>
      </c>
      <c r="X124" s="12">
        <f t="shared" si="17"/>
        <v>10</v>
      </c>
      <c r="Z124" s="26" t="str">
        <f t="shared" si="18"/>
        <v>Peaches</v>
      </c>
      <c r="AA124" s="26" t="str">
        <f t="shared" si="19"/>
        <v>Peaches</v>
      </c>
      <c r="AB124" s="26" t="str">
        <f t="shared" si="20"/>
        <v>Apples</v>
      </c>
      <c r="AC124" s="26" t="str">
        <f t="shared" si="21"/>
        <v>Grapes</v>
      </c>
      <c r="AD124" s="26" t="str">
        <f t="shared" si="22"/>
        <v>pentagon</v>
      </c>
      <c r="AE124" s="26" t="str">
        <f t="shared" si="23"/>
        <v>Grapes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ref="S176:S203" si="24">VLOOKUP(L176,$A$4:$I$15,9,FALSE)</f>
        <v>6</v>
      </c>
      <c r="T176" s="12">
        <f t="shared" ref="T176:T203" si="25">VLOOKUP(M176,$A$4:$I$15,9,FALSE)</f>
        <v>9</v>
      </c>
      <c r="U176" s="12">
        <f t="shared" ref="U176:U203" si="26">VLOOKUP(N176,$A$4:$I$15,9,FALSE)</f>
        <v>11</v>
      </c>
      <c r="V176" s="12">
        <f t="shared" ref="V176:V203" si="27">VLOOKUP(O176,$A$4:$I$15,9,FALSE)</f>
        <v>11</v>
      </c>
      <c r="W176" s="12">
        <f t="shared" ref="W176:W203" si="28">VLOOKUP(P176,$A$4:$I$15,9,FALSE)</f>
        <v>9</v>
      </c>
      <c r="X176" s="12">
        <f t="shared" ref="X176:X203" si="29">VLOOKUP(Q176,$A$4:$I$15,9,FALSE)</f>
        <v>4</v>
      </c>
      <c r="Z176" s="26" t="str">
        <f t="shared" ref="Z176:Z203" si="30">VLOOKUP(L176,$A$4:$I$15,2,FALSE)</f>
        <v>Rectangle</v>
      </c>
      <c r="AA176" s="26" t="str">
        <f t="shared" ref="AA176:AA203" si="31">VLOOKUP(M176,$A$4:$I$15,2,FALSE)</f>
        <v>Watermelon</v>
      </c>
      <c r="AB176" s="26" t="str">
        <f t="shared" ref="AB176:AB203" si="32">VLOOKUP(N176,$A$4:$I$15,2,FALSE)</f>
        <v>Bananas</v>
      </c>
      <c r="AC176" s="26" t="str">
        <f t="shared" ref="AC176:AC203" si="33">VLOOKUP(O176,$A$4:$I$15,2,FALSE)</f>
        <v>Bananas</v>
      </c>
      <c r="AD176" s="26" t="str">
        <f t="shared" ref="AD176:AD203" si="34">VLOOKUP(P176,$A$4:$I$15,2,FALSE)</f>
        <v>Watermelon</v>
      </c>
      <c r="AE176" s="26" t="str">
        <f t="shared" ref="AE176:AE203" si="35">VLOOKUP(Q176,$A$4:$I$15,2,FALSE)</f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24"/>
        <v>11</v>
      </c>
      <c r="T177" s="12">
        <f t="shared" si="25"/>
        <v>10</v>
      </c>
      <c r="U177" s="12">
        <f t="shared" si="26"/>
        <v>11</v>
      </c>
      <c r="V177" s="12">
        <f t="shared" si="27"/>
        <v>11</v>
      </c>
      <c r="W177" s="12">
        <f t="shared" si="28"/>
        <v>11</v>
      </c>
      <c r="X177" s="12">
        <f t="shared" si="29"/>
        <v>9</v>
      </c>
      <c r="Z177" s="26" t="str">
        <f t="shared" si="30"/>
        <v>Bananas</v>
      </c>
      <c r="AA177" s="26" t="str">
        <f t="shared" si="31"/>
        <v>Grapes</v>
      </c>
      <c r="AB177" s="26" t="str">
        <f t="shared" si="32"/>
        <v>Bananas</v>
      </c>
      <c r="AC177" s="26" t="str">
        <f t="shared" si="33"/>
        <v>Bananas</v>
      </c>
      <c r="AD177" s="26" t="str">
        <f t="shared" si="34"/>
        <v>Bananas</v>
      </c>
      <c r="AE177" s="26" t="str">
        <f t="shared" si="35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24"/>
        <v>11</v>
      </c>
      <c r="T178" s="12">
        <f t="shared" si="25"/>
        <v>10</v>
      </c>
      <c r="U178" s="12">
        <f t="shared" si="26"/>
        <v>5</v>
      </c>
      <c r="V178" s="12">
        <f t="shared" si="27"/>
        <v>9</v>
      </c>
      <c r="W178" s="12">
        <f t="shared" si="28"/>
        <v>11</v>
      </c>
      <c r="X178" s="12">
        <f t="shared" si="29"/>
        <v>9</v>
      </c>
      <c r="Z178" s="26" t="str">
        <f t="shared" si="30"/>
        <v>Bananas</v>
      </c>
      <c r="AA178" s="26" t="str">
        <f t="shared" si="31"/>
        <v>Grapes</v>
      </c>
      <c r="AB178" s="26" t="str">
        <f t="shared" si="32"/>
        <v>pentagon</v>
      </c>
      <c r="AC178" s="26" t="str">
        <f t="shared" si="33"/>
        <v>Watermelon</v>
      </c>
      <c r="AD178" s="26" t="str">
        <f t="shared" si="34"/>
        <v>Bananas</v>
      </c>
      <c r="AE178" s="26" t="str">
        <f t="shared" si="35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24"/>
        <v>5</v>
      </c>
      <c r="T179" s="12">
        <f t="shared" si="25"/>
        <v>5</v>
      </c>
      <c r="U179" s="12">
        <f t="shared" si="26"/>
        <v>5</v>
      </c>
      <c r="V179" s="12">
        <f t="shared" si="27"/>
        <v>9</v>
      </c>
      <c r="W179" s="12">
        <f t="shared" si="28"/>
        <v>2</v>
      </c>
      <c r="X179" s="12">
        <f t="shared" si="29"/>
        <v>5</v>
      </c>
      <c r="Z179" s="26" t="str">
        <f t="shared" si="30"/>
        <v>pentagon</v>
      </c>
      <c r="AA179" s="26" t="str">
        <f t="shared" si="31"/>
        <v>pentagon</v>
      </c>
      <c r="AB179" s="26" t="str">
        <f t="shared" si="32"/>
        <v>pentagon</v>
      </c>
      <c r="AC179" s="26" t="str">
        <f t="shared" si="33"/>
        <v>Watermelon</v>
      </c>
      <c r="AD179" s="26" t="str">
        <f t="shared" si="34"/>
        <v>Multiplier</v>
      </c>
      <c r="AE179" s="26" t="str">
        <f t="shared" si="35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24"/>
        <v>5</v>
      </c>
      <c r="T180" s="12">
        <f t="shared" si="25"/>
        <v>5</v>
      </c>
      <c r="U180" s="12">
        <f t="shared" si="26"/>
        <v>11</v>
      </c>
      <c r="V180" s="12">
        <f t="shared" si="27"/>
        <v>10</v>
      </c>
      <c r="W180" s="12">
        <f t="shared" si="28"/>
        <v>9</v>
      </c>
      <c r="X180" s="12">
        <f t="shared" si="29"/>
        <v>5</v>
      </c>
      <c r="Z180" s="26" t="str">
        <f t="shared" si="30"/>
        <v>pentagon</v>
      </c>
      <c r="AA180" s="26" t="str">
        <f t="shared" si="31"/>
        <v>pentagon</v>
      </c>
      <c r="AB180" s="26" t="str">
        <f t="shared" si="32"/>
        <v>Bananas</v>
      </c>
      <c r="AC180" s="26" t="str">
        <f t="shared" si="33"/>
        <v>Grapes</v>
      </c>
      <c r="AD180" s="26" t="str">
        <f t="shared" si="34"/>
        <v>Watermelon</v>
      </c>
      <c r="AE180" s="26" t="str">
        <f t="shared" si="35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24"/>
        <v>8</v>
      </c>
      <c r="T181" s="12">
        <f t="shared" si="25"/>
        <v>8</v>
      </c>
      <c r="U181" s="12">
        <f t="shared" si="26"/>
        <v>11</v>
      </c>
      <c r="V181" s="12">
        <f t="shared" si="27"/>
        <v>10</v>
      </c>
      <c r="W181" s="12">
        <f t="shared" si="28"/>
        <v>9</v>
      </c>
      <c r="X181" s="12">
        <f t="shared" si="29"/>
        <v>10</v>
      </c>
      <c r="Z181" s="26" t="str">
        <f t="shared" si="30"/>
        <v>Peaches</v>
      </c>
      <c r="AA181" s="26" t="str">
        <f t="shared" si="31"/>
        <v>Peaches</v>
      </c>
      <c r="AB181" s="26" t="str">
        <f t="shared" si="32"/>
        <v>Bananas</v>
      </c>
      <c r="AC181" s="26" t="str">
        <f t="shared" si="33"/>
        <v>Grapes</v>
      </c>
      <c r="AD181" s="26" t="str">
        <f t="shared" si="34"/>
        <v>Watermelon</v>
      </c>
      <c r="AE181" s="26" t="str">
        <f t="shared" si="35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24"/>
        <v>8</v>
      </c>
      <c r="T182" s="12">
        <f t="shared" si="25"/>
        <v>8</v>
      </c>
      <c r="U182" s="12">
        <f t="shared" si="26"/>
        <v>10</v>
      </c>
      <c r="V182" s="12">
        <f t="shared" si="27"/>
        <v>9</v>
      </c>
      <c r="W182" s="12">
        <f t="shared" si="28"/>
        <v>11</v>
      </c>
      <c r="X182" s="12">
        <f t="shared" si="29"/>
        <v>10</v>
      </c>
      <c r="Z182" s="26" t="str">
        <f t="shared" si="30"/>
        <v>Peaches</v>
      </c>
      <c r="AA182" s="26" t="str">
        <f t="shared" si="31"/>
        <v>Peaches</v>
      </c>
      <c r="AB182" s="26" t="str">
        <f t="shared" si="32"/>
        <v>Grapes</v>
      </c>
      <c r="AC182" s="26" t="str">
        <f t="shared" si="33"/>
        <v>Watermelon</v>
      </c>
      <c r="AD182" s="26" t="str">
        <f t="shared" si="34"/>
        <v>Bananas</v>
      </c>
      <c r="AE182" s="26" t="str">
        <f t="shared" si="35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24"/>
        <v>2</v>
      </c>
      <c r="T183" s="12">
        <f t="shared" si="25"/>
        <v>11</v>
      </c>
      <c r="U183" s="12">
        <f t="shared" si="26"/>
        <v>10</v>
      </c>
      <c r="V183" s="12">
        <f t="shared" si="27"/>
        <v>9</v>
      </c>
      <c r="W183" s="12">
        <f t="shared" si="28"/>
        <v>11</v>
      </c>
      <c r="X183" s="12">
        <f t="shared" si="29"/>
        <v>4</v>
      </c>
      <c r="Z183" s="26" t="str">
        <f t="shared" si="30"/>
        <v>Multiplier</v>
      </c>
      <c r="AA183" s="26" t="str">
        <f t="shared" si="31"/>
        <v>Bananas</v>
      </c>
      <c r="AB183" s="26" t="str">
        <f t="shared" si="32"/>
        <v>Grapes</v>
      </c>
      <c r="AC183" s="26" t="str">
        <f t="shared" si="33"/>
        <v>Watermelon</v>
      </c>
      <c r="AD183" s="26" t="str">
        <f t="shared" si="34"/>
        <v>Bananas</v>
      </c>
      <c r="AE183" s="26" t="str">
        <f t="shared" si="35"/>
        <v>Square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24"/>
        <v>10</v>
      </c>
      <c r="T184" s="12">
        <f t="shared" si="25"/>
        <v>11</v>
      </c>
      <c r="U184" s="12">
        <f t="shared" si="26"/>
        <v>7</v>
      </c>
      <c r="V184" s="12">
        <f t="shared" si="27"/>
        <v>6</v>
      </c>
      <c r="W184" s="12">
        <f t="shared" si="28"/>
        <v>9</v>
      </c>
      <c r="X184" s="12">
        <f t="shared" si="29"/>
        <v>4</v>
      </c>
      <c r="Z184" s="26" t="str">
        <f t="shared" si="30"/>
        <v>Grapes</v>
      </c>
      <c r="AA184" s="26" t="str">
        <f t="shared" si="31"/>
        <v>Bananas</v>
      </c>
      <c r="AB184" s="26" t="str">
        <f t="shared" si="32"/>
        <v>Apples</v>
      </c>
      <c r="AC184" s="26" t="str">
        <f t="shared" si="33"/>
        <v>Rectangle</v>
      </c>
      <c r="AD184" s="26" t="str">
        <f t="shared" si="34"/>
        <v>Watermelon</v>
      </c>
      <c r="AE184" s="26" t="str">
        <f t="shared" si="35"/>
        <v>Square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24"/>
        <v>10</v>
      </c>
      <c r="T185" s="12">
        <f t="shared" si="25"/>
        <v>5</v>
      </c>
      <c r="U185" s="12">
        <f t="shared" si="26"/>
        <v>7</v>
      </c>
      <c r="V185" s="12">
        <f t="shared" si="27"/>
        <v>6</v>
      </c>
      <c r="W185" s="12">
        <f t="shared" si="28"/>
        <v>9</v>
      </c>
      <c r="X185" s="12">
        <f t="shared" si="29"/>
        <v>11</v>
      </c>
      <c r="Z185" s="26" t="str">
        <f t="shared" si="30"/>
        <v>Grapes</v>
      </c>
      <c r="AA185" s="26" t="str">
        <f t="shared" si="31"/>
        <v>pentagon</v>
      </c>
      <c r="AB185" s="26" t="str">
        <f t="shared" si="32"/>
        <v>Apples</v>
      </c>
      <c r="AC185" s="26" t="str">
        <f t="shared" si="33"/>
        <v>Rectangle</v>
      </c>
      <c r="AD185" s="26" t="str">
        <f t="shared" si="34"/>
        <v>Watermelon</v>
      </c>
      <c r="AE185" s="26" t="str">
        <f t="shared" si="35"/>
        <v>Bananas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24"/>
        <v>11</v>
      </c>
      <c r="T186" s="12">
        <f t="shared" si="25"/>
        <v>5</v>
      </c>
      <c r="U186" s="12">
        <f t="shared" si="26"/>
        <v>4</v>
      </c>
      <c r="V186" s="12">
        <f t="shared" si="27"/>
        <v>10</v>
      </c>
      <c r="W186" s="12">
        <f t="shared" si="28"/>
        <v>8</v>
      </c>
      <c r="X186" s="12">
        <f t="shared" si="29"/>
        <v>11</v>
      </c>
      <c r="Z186" s="26" t="str">
        <f t="shared" si="30"/>
        <v>Bananas</v>
      </c>
      <c r="AA186" s="26" t="str">
        <f t="shared" si="31"/>
        <v>pentagon</v>
      </c>
      <c r="AB186" s="26" t="str">
        <f t="shared" si="32"/>
        <v>Square</v>
      </c>
      <c r="AC186" s="26" t="str">
        <f t="shared" si="33"/>
        <v>Grapes</v>
      </c>
      <c r="AD186" s="26" t="str">
        <f t="shared" si="34"/>
        <v>Peaches</v>
      </c>
      <c r="AE186" s="26" t="str">
        <f t="shared" si="35"/>
        <v>Bananas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si="24"/>
        <v>11</v>
      </c>
      <c r="T187" s="12">
        <f t="shared" si="25"/>
        <v>9</v>
      </c>
      <c r="U187" s="12">
        <f t="shared" si="26"/>
        <v>4</v>
      </c>
      <c r="V187" s="12">
        <f t="shared" si="27"/>
        <v>10</v>
      </c>
      <c r="W187" s="12">
        <f t="shared" si="28"/>
        <v>8</v>
      </c>
      <c r="X187" s="12">
        <f t="shared" si="29"/>
        <v>10</v>
      </c>
      <c r="Z187" s="26" t="str">
        <f t="shared" si="30"/>
        <v>Bananas</v>
      </c>
      <c r="AA187" s="26" t="str">
        <f t="shared" si="31"/>
        <v>Watermelon</v>
      </c>
      <c r="AB187" s="26" t="str">
        <f t="shared" si="32"/>
        <v>Square</v>
      </c>
      <c r="AC187" s="26" t="str">
        <f t="shared" si="33"/>
        <v>Grapes</v>
      </c>
      <c r="AD187" s="26" t="str">
        <f t="shared" si="34"/>
        <v>Peaches</v>
      </c>
      <c r="AE187" s="26" t="str">
        <f t="shared" si="35"/>
        <v>Grapes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si="24"/>
        <v>8</v>
      </c>
      <c r="T188" s="12">
        <f t="shared" si="25"/>
        <v>9</v>
      </c>
      <c r="U188" s="12">
        <f t="shared" si="26"/>
        <v>6</v>
      </c>
      <c r="V188" s="12">
        <f t="shared" si="27"/>
        <v>5</v>
      </c>
      <c r="W188" s="12">
        <f t="shared" si="28"/>
        <v>11</v>
      </c>
      <c r="X188" s="12">
        <f t="shared" si="29"/>
        <v>10</v>
      </c>
      <c r="Z188" s="26" t="str">
        <f t="shared" si="30"/>
        <v>Peaches</v>
      </c>
      <c r="AA188" s="26" t="str">
        <f t="shared" si="31"/>
        <v>Watermelon</v>
      </c>
      <c r="AB188" s="26" t="str">
        <f t="shared" si="32"/>
        <v>Rectangle</v>
      </c>
      <c r="AC188" s="26" t="str">
        <f t="shared" si="33"/>
        <v>pentagon</v>
      </c>
      <c r="AD188" s="26" t="str">
        <f t="shared" si="34"/>
        <v>Bananas</v>
      </c>
      <c r="AE188" s="26" t="str">
        <f t="shared" si="35"/>
        <v>Grapes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53" priority="1" operator="equal">
      <formula>"TE"</formula>
    </cfRule>
    <cfRule type="cellIs" dxfId="52" priority="2" operator="equal">
      <formula>"J"</formula>
    </cfRule>
    <cfRule type="cellIs" dxfId="51" priority="3" operator="equal">
      <formula>"Q"</formula>
    </cfRule>
    <cfRule type="cellIs" dxfId="50" priority="4" operator="equal">
      <formula>"K"</formula>
    </cfRule>
    <cfRule type="cellIs" dxfId="49" priority="5" operator="equal">
      <formula>"A"</formula>
    </cfRule>
    <cfRule type="cellIs" dxfId="48" priority="6" operator="equal">
      <formula>"M4"</formula>
    </cfRule>
    <cfRule type="cellIs" dxfId="47" priority="7" operator="equal">
      <formula>"M3"</formula>
    </cfRule>
    <cfRule type="cellIs" dxfId="46" priority="8" operator="equal">
      <formula>"M2"</formula>
    </cfRule>
    <cfRule type="cellIs" dxfId="45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18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DF6B562-4159-4A11-9194-7D0B7548608A}">
  <sheetPr codeName="工作表14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165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18</v>
      </c>
      <c r="AH3" s="48" t="s">
        <v>19</v>
      </c>
      <c r="AI3" s="48" t="s">
        <v>20</v>
      </c>
      <c r="AJ3" s="48" t="s">
        <v>21</v>
      </c>
      <c r="AK3" s="48" t="s">
        <v>22</v>
      </c>
      <c r="AL3" s="48" t="s">
        <v>164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60</v>
      </c>
      <c r="O4" s="49" t="s">
        <v>33</v>
      </c>
      <c r="P4" s="49" t="s">
        <v>60</v>
      </c>
      <c r="Q4" s="49" t="s">
        <v>23</v>
      </c>
      <c r="S4" s="89">
        <f>VLOOKUP(L4,$A$4:$I$15,9,FALSE)</f>
        <v>11</v>
      </c>
      <c r="T4" s="89">
        <f t="shared" ref="T4:X19" si="2">VLOOKUP(M4,$A$4:$I$15,9,FALSE)</f>
        <v>11</v>
      </c>
      <c r="U4" s="89">
        <f t="shared" si="2"/>
        <v>4</v>
      </c>
      <c r="V4" s="89">
        <f t="shared" si="2"/>
        <v>9</v>
      </c>
      <c r="W4" s="89">
        <f t="shared" si="2"/>
        <v>4</v>
      </c>
      <c r="X4" s="89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Square</v>
      </c>
      <c r="AC4" s="47" t="str">
        <f t="shared" si="3"/>
        <v>Watermelon</v>
      </c>
      <c r="AD4" s="47" t="str">
        <f t="shared" si="3"/>
        <v>Square</v>
      </c>
      <c r="AE4" s="47" t="str">
        <f t="shared" si="3"/>
        <v>pentagon</v>
      </c>
      <c r="AG4" s="49">
        <v>1</v>
      </c>
      <c r="AH4" s="49">
        <v>0</v>
      </c>
      <c r="AI4" s="49">
        <v>1</v>
      </c>
      <c r="AJ4" s="49">
        <v>0</v>
      </c>
      <c r="AK4" s="49">
        <v>1</v>
      </c>
      <c r="AL4" s="49">
        <v>1</v>
      </c>
      <c r="AN4" s="34" t="s">
        <v>44</v>
      </c>
      <c r="AO4" s="91" cm="1">
        <f t="array" ref="AO4:AO17">Parameter!D27:D40</f>
        <v>9500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60</v>
      </c>
      <c r="O5" s="50" t="s">
        <v>33</v>
      </c>
      <c r="P5" s="50" t="s">
        <v>60</v>
      </c>
      <c r="Q5" s="50" t="s">
        <v>23</v>
      </c>
      <c r="S5" s="90">
        <f t="shared" ref="S5:X59" si="5">VLOOKUP(L5,$A$4:$I$15,9,FALSE)</f>
        <v>11</v>
      </c>
      <c r="T5" s="90">
        <f t="shared" si="2"/>
        <v>11</v>
      </c>
      <c r="U5" s="90">
        <f t="shared" si="2"/>
        <v>4</v>
      </c>
      <c r="V5" s="90">
        <f t="shared" si="2"/>
        <v>9</v>
      </c>
      <c r="W5" s="90">
        <f t="shared" si="2"/>
        <v>4</v>
      </c>
      <c r="X5" s="90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Square</v>
      </c>
      <c r="AC5" s="26" t="str">
        <f t="shared" si="3"/>
        <v>Watermelon</v>
      </c>
      <c r="AD5" s="26" t="str">
        <f t="shared" si="3"/>
        <v>Square</v>
      </c>
      <c r="AE5" s="26" t="str">
        <f t="shared" si="3"/>
        <v>pentagon</v>
      </c>
      <c r="AG5" s="50">
        <v>1</v>
      </c>
      <c r="AH5" s="50">
        <v>0</v>
      </c>
      <c r="AI5" s="50">
        <v>1</v>
      </c>
      <c r="AJ5" s="50">
        <v>0</v>
      </c>
      <c r="AK5" s="50">
        <v>1</v>
      </c>
      <c r="AL5" s="50">
        <v>1</v>
      </c>
      <c r="AN5" s="34" t="s">
        <v>36</v>
      </c>
      <c r="AO5" s="91">
        <v>8600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60</v>
      </c>
      <c r="N6" s="50" t="s">
        <v>30</v>
      </c>
      <c r="O6" s="50" t="s">
        <v>24</v>
      </c>
      <c r="P6" s="50" t="s">
        <v>35</v>
      </c>
      <c r="Q6" s="50" t="s">
        <v>55</v>
      </c>
      <c r="S6" s="90">
        <f t="shared" si="5"/>
        <v>9</v>
      </c>
      <c r="T6" s="90">
        <f t="shared" si="2"/>
        <v>4</v>
      </c>
      <c r="U6" s="90">
        <f t="shared" si="2"/>
        <v>7</v>
      </c>
      <c r="V6" s="90">
        <f t="shared" si="2"/>
        <v>6</v>
      </c>
      <c r="W6" s="90">
        <f t="shared" si="2"/>
        <v>11</v>
      </c>
      <c r="X6" s="90">
        <f t="shared" si="2"/>
        <v>2</v>
      </c>
      <c r="Z6" s="26" t="str">
        <f t="shared" si="3"/>
        <v>Watermelon</v>
      </c>
      <c r="AA6" s="26" t="str">
        <f t="shared" si="3"/>
        <v>Square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50">
        <v>1</v>
      </c>
      <c r="AH6" s="50">
        <v>0</v>
      </c>
      <c r="AI6" s="50">
        <v>1</v>
      </c>
      <c r="AJ6" s="50">
        <v>0</v>
      </c>
      <c r="AK6" s="50">
        <v>1</v>
      </c>
      <c r="AL6" s="50">
        <v>1</v>
      </c>
      <c r="AN6" s="34" t="s">
        <v>64</v>
      </c>
      <c r="AO6" s="91">
        <v>6200</v>
      </c>
    </row>
    <row r="7" spans="1:41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10</v>
      </c>
      <c r="E7" s="36">
        <f t="shared" si="1"/>
        <v>16</v>
      </c>
      <c r="F7" s="36">
        <f t="shared" si="1"/>
        <v>14</v>
      </c>
      <c r="G7" s="36">
        <f t="shared" si="1"/>
        <v>8</v>
      </c>
      <c r="H7" s="36">
        <f t="shared" si="1"/>
        <v>10</v>
      </c>
      <c r="I7" s="11">
        <v>3</v>
      </c>
      <c r="K7" s="42">
        <v>3</v>
      </c>
      <c r="L7" s="50" t="s">
        <v>33</v>
      </c>
      <c r="M7" s="50" t="s">
        <v>60</v>
      </c>
      <c r="N7" s="50" t="s">
        <v>30</v>
      </c>
      <c r="O7" s="50" t="s">
        <v>24</v>
      </c>
      <c r="P7" s="50" t="s">
        <v>35</v>
      </c>
      <c r="Q7" s="50" t="s">
        <v>60</v>
      </c>
      <c r="S7" s="90">
        <f t="shared" si="5"/>
        <v>9</v>
      </c>
      <c r="T7" s="90">
        <f t="shared" si="2"/>
        <v>4</v>
      </c>
      <c r="U7" s="90">
        <f t="shared" si="2"/>
        <v>7</v>
      </c>
      <c r="V7" s="90">
        <f t="shared" si="2"/>
        <v>6</v>
      </c>
      <c r="W7" s="90">
        <f t="shared" si="2"/>
        <v>11</v>
      </c>
      <c r="X7" s="90">
        <f t="shared" si="2"/>
        <v>4</v>
      </c>
      <c r="Z7" s="26" t="str">
        <f t="shared" si="3"/>
        <v>Watermelon</v>
      </c>
      <c r="AA7" s="26" t="str">
        <f t="shared" si="3"/>
        <v>Square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Square</v>
      </c>
      <c r="AG7" s="50">
        <v>1</v>
      </c>
      <c r="AH7" s="50">
        <v>0</v>
      </c>
      <c r="AI7" s="50">
        <v>1</v>
      </c>
      <c r="AJ7" s="50">
        <v>0</v>
      </c>
      <c r="AK7" s="50">
        <v>1</v>
      </c>
      <c r="AL7" s="50">
        <v>1</v>
      </c>
      <c r="AN7" s="34" t="s">
        <v>45</v>
      </c>
      <c r="AO7" s="91">
        <v>7900</v>
      </c>
    </row>
    <row r="8" spans="1:41" ht="15.9" customHeight="1">
      <c r="A8" s="12" t="str">
        <v>M2</v>
      </c>
      <c r="B8" s="52" t="str">
        <v>Square</v>
      </c>
      <c r="C8" s="36">
        <f t="shared" si="4"/>
        <v>18</v>
      </c>
      <c r="D8" s="36">
        <f t="shared" si="1"/>
        <v>20</v>
      </c>
      <c r="E8" s="36">
        <f t="shared" si="1"/>
        <v>24</v>
      </c>
      <c r="F8" s="36">
        <f t="shared" si="1"/>
        <v>18</v>
      </c>
      <c r="G8" s="36">
        <f t="shared" si="1"/>
        <v>18</v>
      </c>
      <c r="H8" s="36">
        <f t="shared" si="1"/>
        <v>18</v>
      </c>
      <c r="I8" s="11">
        <v>4</v>
      </c>
      <c r="K8" s="42">
        <v>4</v>
      </c>
      <c r="L8" s="50" t="s">
        <v>60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60</v>
      </c>
      <c r="S8" s="90">
        <f t="shared" si="5"/>
        <v>4</v>
      </c>
      <c r="T8" s="90">
        <f t="shared" si="2"/>
        <v>10</v>
      </c>
      <c r="U8" s="90">
        <f t="shared" si="2"/>
        <v>3</v>
      </c>
      <c r="V8" s="90">
        <f t="shared" si="2"/>
        <v>5</v>
      </c>
      <c r="W8" s="90">
        <f t="shared" si="2"/>
        <v>5</v>
      </c>
      <c r="X8" s="90">
        <f t="shared" si="2"/>
        <v>4</v>
      </c>
      <c r="Z8" s="26" t="str">
        <f t="shared" si="3"/>
        <v>Square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Square</v>
      </c>
      <c r="AG8" s="50">
        <v>1</v>
      </c>
      <c r="AH8" s="50">
        <v>0</v>
      </c>
      <c r="AI8" s="50">
        <v>1</v>
      </c>
      <c r="AJ8" s="50">
        <v>0</v>
      </c>
      <c r="AK8" s="50">
        <v>1</v>
      </c>
      <c r="AL8" s="50">
        <v>1</v>
      </c>
      <c r="AN8" s="34" t="s">
        <v>65</v>
      </c>
      <c r="AO8" s="91">
        <v>7100</v>
      </c>
    </row>
    <row r="9" spans="1:41" ht="15.9" customHeight="1">
      <c r="A9" s="12" t="str">
        <v>M3</v>
      </c>
      <c r="B9" s="53" t="str">
        <v>pentagon</v>
      </c>
      <c r="C9" s="36">
        <f t="shared" si="4"/>
        <v>16</v>
      </c>
      <c r="D9" s="36">
        <f t="shared" si="1"/>
        <v>18</v>
      </c>
      <c r="E9" s="36">
        <f t="shared" si="1"/>
        <v>18</v>
      </c>
      <c r="F9" s="36">
        <f t="shared" si="1"/>
        <v>22</v>
      </c>
      <c r="G9" s="36">
        <f t="shared" si="1"/>
        <v>18</v>
      </c>
      <c r="H9" s="36">
        <f t="shared" si="1"/>
        <v>16</v>
      </c>
      <c r="I9" s="11">
        <v>5</v>
      </c>
      <c r="K9" s="42">
        <v>5</v>
      </c>
      <c r="L9" s="50" t="s">
        <v>60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90">
        <f t="shared" si="5"/>
        <v>4</v>
      </c>
      <c r="T9" s="90">
        <f t="shared" si="2"/>
        <v>10</v>
      </c>
      <c r="U9" s="90">
        <f t="shared" si="2"/>
        <v>3</v>
      </c>
      <c r="V9" s="90">
        <f t="shared" si="2"/>
        <v>5</v>
      </c>
      <c r="W9" s="90">
        <f t="shared" si="2"/>
        <v>5</v>
      </c>
      <c r="X9" s="90">
        <f t="shared" si="2"/>
        <v>2</v>
      </c>
      <c r="Z9" s="26" t="str">
        <f t="shared" si="3"/>
        <v>Square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50">
        <v>1</v>
      </c>
      <c r="AH9" s="50">
        <v>0</v>
      </c>
      <c r="AI9" s="50">
        <v>1</v>
      </c>
      <c r="AJ9" s="50">
        <v>0</v>
      </c>
      <c r="AK9" s="50">
        <v>1</v>
      </c>
      <c r="AL9" s="50">
        <v>1</v>
      </c>
      <c r="AN9" s="34" t="s">
        <v>46</v>
      </c>
      <c r="AO9" s="91">
        <v>10400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22</v>
      </c>
      <c r="D10" s="36">
        <f t="shared" si="1"/>
        <v>22</v>
      </c>
      <c r="E10" s="36">
        <f t="shared" si="1"/>
        <v>24</v>
      </c>
      <c r="F10" s="36">
        <f t="shared" si="1"/>
        <v>26</v>
      </c>
      <c r="G10" s="36">
        <f t="shared" si="1"/>
        <v>24</v>
      </c>
      <c r="H10" s="36">
        <f t="shared" si="1"/>
        <v>24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90">
        <f t="shared" si="5"/>
        <v>6</v>
      </c>
      <c r="T10" s="90">
        <f t="shared" si="2"/>
        <v>5</v>
      </c>
      <c r="U10" s="90">
        <f t="shared" si="2"/>
        <v>2</v>
      </c>
      <c r="V10" s="90">
        <f t="shared" si="2"/>
        <v>4</v>
      </c>
      <c r="W10" s="90">
        <f t="shared" si="2"/>
        <v>3</v>
      </c>
      <c r="X10" s="90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50">
        <v>1</v>
      </c>
      <c r="AH10" s="50">
        <v>0</v>
      </c>
      <c r="AI10" s="50">
        <v>1</v>
      </c>
      <c r="AJ10" s="50">
        <v>0</v>
      </c>
      <c r="AK10" s="50">
        <v>1</v>
      </c>
      <c r="AL10" s="50">
        <v>1</v>
      </c>
      <c r="AN10" s="34" t="s">
        <v>47</v>
      </c>
      <c r="AO10" s="91">
        <v>9900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10</v>
      </c>
      <c r="D11" s="36">
        <f t="shared" si="1"/>
        <v>8</v>
      </c>
      <c r="E11" s="36">
        <f t="shared" si="1"/>
        <v>24</v>
      </c>
      <c r="F11" s="36">
        <f t="shared" si="1"/>
        <v>10</v>
      </c>
      <c r="G11" s="36">
        <f t="shared" si="1"/>
        <v>14</v>
      </c>
      <c r="H11" s="36">
        <f t="shared" si="1"/>
        <v>10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90">
        <f t="shared" si="5"/>
        <v>6</v>
      </c>
      <c r="T11" s="90">
        <f t="shared" si="2"/>
        <v>5</v>
      </c>
      <c r="U11" s="90">
        <f t="shared" si="2"/>
        <v>5</v>
      </c>
      <c r="V11" s="90">
        <f t="shared" si="2"/>
        <v>4</v>
      </c>
      <c r="W11" s="90">
        <f t="shared" si="2"/>
        <v>3</v>
      </c>
      <c r="X11" s="90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50">
        <v>1</v>
      </c>
      <c r="AH11" s="50">
        <v>0</v>
      </c>
      <c r="AI11" s="50">
        <v>1</v>
      </c>
      <c r="AJ11" s="50">
        <v>0</v>
      </c>
      <c r="AK11" s="50">
        <v>1</v>
      </c>
      <c r="AL11" s="50">
        <v>1</v>
      </c>
      <c r="AN11" s="34" t="s">
        <v>48</v>
      </c>
      <c r="AO11" s="91">
        <v>9700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26</v>
      </c>
      <c r="D12" s="36">
        <f t="shared" si="1"/>
        <v>22</v>
      </c>
      <c r="E12" s="36">
        <f t="shared" si="1"/>
        <v>26</v>
      </c>
      <c r="F12" s="36">
        <f t="shared" si="1"/>
        <v>8</v>
      </c>
      <c r="G12" s="36">
        <f t="shared" si="1"/>
        <v>22</v>
      </c>
      <c r="H12" s="36">
        <f t="shared" si="1"/>
        <v>22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61</v>
      </c>
      <c r="Q12" s="50" t="s">
        <v>61</v>
      </c>
      <c r="S12" s="90">
        <f t="shared" si="5"/>
        <v>11</v>
      </c>
      <c r="T12" s="90">
        <f t="shared" si="2"/>
        <v>9</v>
      </c>
      <c r="U12" s="90">
        <f t="shared" si="2"/>
        <v>5</v>
      </c>
      <c r="V12" s="90">
        <f t="shared" si="2"/>
        <v>10</v>
      </c>
      <c r="W12" s="90">
        <f t="shared" si="2"/>
        <v>5</v>
      </c>
      <c r="X12" s="90">
        <f t="shared" si="2"/>
        <v>5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pentagon</v>
      </c>
      <c r="AE12" s="26" t="str">
        <f t="shared" si="3"/>
        <v>pentagon</v>
      </c>
      <c r="AG12" s="50">
        <v>1</v>
      </c>
      <c r="AH12" s="50">
        <v>0</v>
      </c>
      <c r="AI12" s="50">
        <v>1</v>
      </c>
      <c r="AJ12" s="50">
        <v>0</v>
      </c>
      <c r="AK12" s="50">
        <v>1</v>
      </c>
      <c r="AL12" s="50">
        <v>1</v>
      </c>
      <c r="AN12" s="34" t="s">
        <v>49</v>
      </c>
      <c r="AO12" s="91">
        <v>5900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22</v>
      </c>
      <c r="D13" s="36">
        <f t="shared" si="1"/>
        <v>28</v>
      </c>
      <c r="E13" s="36">
        <f t="shared" si="1"/>
        <v>16</v>
      </c>
      <c r="F13" s="36">
        <f t="shared" si="1"/>
        <v>22</v>
      </c>
      <c r="G13" s="36">
        <f t="shared" si="1"/>
        <v>34</v>
      </c>
      <c r="H13" s="36">
        <f t="shared" si="1"/>
        <v>34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61</v>
      </c>
      <c r="Q13" s="50" t="s">
        <v>61</v>
      </c>
      <c r="S13" s="90">
        <f t="shared" si="5"/>
        <v>11</v>
      </c>
      <c r="T13" s="90">
        <f t="shared" si="2"/>
        <v>9</v>
      </c>
      <c r="U13" s="90">
        <f t="shared" si="2"/>
        <v>8</v>
      </c>
      <c r="V13" s="90">
        <f t="shared" si="2"/>
        <v>10</v>
      </c>
      <c r="W13" s="90">
        <f t="shared" si="2"/>
        <v>5</v>
      </c>
      <c r="X13" s="90">
        <f t="shared" si="2"/>
        <v>5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pentagon</v>
      </c>
      <c r="AE13" s="26" t="str">
        <f t="shared" si="3"/>
        <v>pentagon</v>
      </c>
      <c r="AG13" s="50">
        <v>1</v>
      </c>
      <c r="AH13" s="50">
        <v>0</v>
      </c>
      <c r="AI13" s="50">
        <v>1</v>
      </c>
      <c r="AJ13" s="50">
        <v>0</v>
      </c>
      <c r="AK13" s="50">
        <v>1</v>
      </c>
      <c r="AL13" s="50">
        <v>1</v>
      </c>
      <c r="AN13" s="34" t="s">
        <v>50</v>
      </c>
      <c r="AO13" s="91">
        <v>2400</v>
      </c>
    </row>
    <row r="14" spans="1:41" ht="15.9" customHeight="1">
      <c r="A14" s="12" t="str">
        <v>J</v>
      </c>
      <c r="B14" s="54" t="str">
        <v>Grapes</v>
      </c>
      <c r="C14" s="36">
        <f t="shared" si="4"/>
        <v>32</v>
      </c>
      <c r="D14" s="36">
        <f t="shared" si="1"/>
        <v>30</v>
      </c>
      <c r="E14" s="36">
        <f t="shared" si="1"/>
        <v>22</v>
      </c>
      <c r="F14" s="36">
        <f t="shared" si="1"/>
        <v>32</v>
      </c>
      <c r="G14" s="36">
        <f t="shared" si="1"/>
        <v>24</v>
      </c>
      <c r="H14" s="36">
        <f t="shared" si="1"/>
        <v>22</v>
      </c>
      <c r="I14" s="11">
        <v>10</v>
      </c>
      <c r="K14" s="42">
        <v>10</v>
      </c>
      <c r="L14" s="50" t="s">
        <v>59</v>
      </c>
      <c r="M14" s="50" t="s">
        <v>23</v>
      </c>
      <c r="N14" s="50" t="s">
        <v>32</v>
      </c>
      <c r="O14" s="50" t="s">
        <v>61</v>
      </c>
      <c r="P14" s="50" t="s">
        <v>55</v>
      </c>
      <c r="Q14" s="50" t="s">
        <v>24</v>
      </c>
      <c r="S14" s="90">
        <f t="shared" si="5"/>
        <v>3</v>
      </c>
      <c r="T14" s="90">
        <f t="shared" si="2"/>
        <v>5</v>
      </c>
      <c r="U14" s="90">
        <f t="shared" si="2"/>
        <v>8</v>
      </c>
      <c r="V14" s="90">
        <f t="shared" si="2"/>
        <v>5</v>
      </c>
      <c r="W14" s="90">
        <f t="shared" si="2"/>
        <v>2</v>
      </c>
      <c r="X14" s="90">
        <f t="shared" si="2"/>
        <v>6</v>
      </c>
      <c r="Z14" s="26" t="str">
        <f t="shared" si="3"/>
        <v>Heart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pentagon</v>
      </c>
      <c r="AD14" s="26" t="str">
        <f t="shared" si="3"/>
        <v>Multiplier</v>
      </c>
      <c r="AE14" s="26" t="str">
        <f t="shared" si="3"/>
        <v>Rectangle</v>
      </c>
      <c r="AG14" s="50">
        <v>1</v>
      </c>
      <c r="AH14" s="50">
        <v>1</v>
      </c>
      <c r="AI14" s="50">
        <v>1</v>
      </c>
      <c r="AJ14" s="50">
        <v>0</v>
      </c>
      <c r="AK14" s="50">
        <v>1</v>
      </c>
      <c r="AL14" s="50">
        <v>1</v>
      </c>
      <c r="AN14" s="34" t="s">
        <v>51</v>
      </c>
      <c r="AO14" s="91">
        <v>700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59</v>
      </c>
      <c r="M15" s="50" t="s">
        <v>23</v>
      </c>
      <c r="N15" s="50" t="s">
        <v>35</v>
      </c>
      <c r="O15" s="50" t="s">
        <v>61</v>
      </c>
      <c r="P15" s="50" t="s">
        <v>32</v>
      </c>
      <c r="Q15" s="50" t="s">
        <v>24</v>
      </c>
      <c r="S15" s="90">
        <f t="shared" si="5"/>
        <v>3</v>
      </c>
      <c r="T15" s="90">
        <f t="shared" si="2"/>
        <v>5</v>
      </c>
      <c r="U15" s="90">
        <f t="shared" si="2"/>
        <v>11</v>
      </c>
      <c r="V15" s="90">
        <f t="shared" si="2"/>
        <v>5</v>
      </c>
      <c r="W15" s="90">
        <f t="shared" si="2"/>
        <v>8</v>
      </c>
      <c r="X15" s="90">
        <f t="shared" si="2"/>
        <v>6</v>
      </c>
      <c r="Z15" s="26" t="str">
        <f t="shared" si="3"/>
        <v>Heart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pentagon</v>
      </c>
      <c r="AD15" s="26" t="str">
        <f t="shared" si="3"/>
        <v>Peaches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0</v>
      </c>
      <c r="AK15" s="50">
        <v>1</v>
      </c>
      <c r="AL15" s="50">
        <v>1</v>
      </c>
      <c r="AN15" s="34" t="s">
        <v>52</v>
      </c>
      <c r="AO15" s="91">
        <v>900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90">
        <f t="shared" si="5"/>
        <v>4</v>
      </c>
      <c r="T16" s="90">
        <f t="shared" si="2"/>
        <v>10</v>
      </c>
      <c r="U16" s="90">
        <f t="shared" si="2"/>
        <v>11</v>
      </c>
      <c r="V16" s="90">
        <f t="shared" si="2"/>
        <v>10</v>
      </c>
      <c r="W16" s="90">
        <f t="shared" si="2"/>
        <v>8</v>
      </c>
      <c r="X16" s="90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100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90">
        <f t="shared" si="5"/>
        <v>4</v>
      </c>
      <c r="T17" s="90">
        <f t="shared" si="2"/>
        <v>10</v>
      </c>
      <c r="U17" s="90">
        <f t="shared" si="2"/>
        <v>8</v>
      </c>
      <c r="V17" s="90">
        <f t="shared" si="2"/>
        <v>10</v>
      </c>
      <c r="W17" s="90">
        <f t="shared" si="2"/>
        <v>10</v>
      </c>
      <c r="X17" s="90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1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90">
        <f t="shared" si="5"/>
        <v>2</v>
      </c>
      <c r="T18" s="90">
        <f t="shared" si="2"/>
        <v>2</v>
      </c>
      <c r="U18" s="90">
        <f t="shared" si="2"/>
        <v>8</v>
      </c>
      <c r="V18" s="90">
        <f t="shared" si="2"/>
        <v>11</v>
      </c>
      <c r="W18" s="90">
        <f t="shared" si="2"/>
        <v>10</v>
      </c>
      <c r="X18" s="90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  <c r="AN18" s="34" t="inlineStr">
        <is>
          <t>2500x</t>
        </is>
      </c>
      <c r="AO18" s="91" t="n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61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90">
        <f t="shared" si="5"/>
        <v>5</v>
      </c>
      <c r="T19" s="90">
        <f t="shared" si="2"/>
        <v>6</v>
      </c>
      <c r="U19" s="90">
        <f t="shared" si="2"/>
        <v>6</v>
      </c>
      <c r="V19" s="90">
        <f t="shared" si="2"/>
        <v>11</v>
      </c>
      <c r="W19" s="90">
        <f t="shared" si="2"/>
        <v>9</v>
      </c>
      <c r="X19" s="90">
        <f t="shared" si="2"/>
        <v>11</v>
      </c>
      <c r="Z19" s="26" t="str">
        <f t="shared" si="3"/>
        <v>pentagon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61</v>
      </c>
      <c r="M20" s="50" t="s">
        <v>24</v>
      </c>
      <c r="N20" s="50" t="s">
        <v>24</v>
      </c>
      <c r="O20" s="50" t="s">
        <v>60</v>
      </c>
      <c r="P20" s="50" t="s">
        <v>33</v>
      </c>
      <c r="Q20" s="50" t="s">
        <v>35</v>
      </c>
      <c r="S20" s="90">
        <f t="shared" si="5"/>
        <v>5</v>
      </c>
      <c r="T20" s="90">
        <f t="shared" si="5"/>
        <v>6</v>
      </c>
      <c r="U20" s="90">
        <f t="shared" si="5"/>
        <v>6</v>
      </c>
      <c r="V20" s="90">
        <f t="shared" si="5"/>
        <v>4</v>
      </c>
      <c r="W20" s="90">
        <f t="shared" si="5"/>
        <v>9</v>
      </c>
      <c r="X20" s="90">
        <f t="shared" si="5"/>
        <v>11</v>
      </c>
      <c r="Z20" s="26" t="str">
        <f t="shared" si="3"/>
        <v>pentagon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Square</v>
      </c>
      <c r="AD20" s="26" t="str">
        <f t="shared" si="3"/>
        <v>Watermelon</v>
      </c>
      <c r="AE20" s="26" t="str">
        <f t="shared" si="3"/>
        <v>Bananas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60</v>
      </c>
      <c r="P21" s="50" t="s">
        <v>60</v>
      </c>
      <c r="Q21" s="50" t="s">
        <v>60</v>
      </c>
      <c r="S21" s="90">
        <f t="shared" si="5"/>
        <v>10</v>
      </c>
      <c r="T21" s="90">
        <f t="shared" si="5"/>
        <v>4</v>
      </c>
      <c r="U21" s="90">
        <f t="shared" si="5"/>
        <v>4</v>
      </c>
      <c r="V21" s="90">
        <f t="shared" si="5"/>
        <v>4</v>
      </c>
      <c r="W21" s="90">
        <f t="shared" si="5"/>
        <v>4</v>
      </c>
      <c r="X21" s="90">
        <f t="shared" si="5"/>
        <v>4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Square</v>
      </c>
      <c r="AD21" s="26" t="str">
        <f t="shared" si="3"/>
        <v>Square</v>
      </c>
      <c r="AE21" s="26" t="str">
        <f t="shared" si="3"/>
        <v>Square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60</v>
      </c>
      <c r="Q22" s="50" t="s">
        <v>60</v>
      </c>
      <c r="S22" s="90">
        <f t="shared" si="5"/>
        <v>10</v>
      </c>
      <c r="T22" s="90">
        <f t="shared" si="5"/>
        <v>4</v>
      </c>
      <c r="U22" s="90">
        <f t="shared" si="5"/>
        <v>4</v>
      </c>
      <c r="V22" s="90">
        <f t="shared" si="5"/>
        <v>11</v>
      </c>
      <c r="W22" s="90">
        <f t="shared" si="5"/>
        <v>4</v>
      </c>
      <c r="X22" s="90">
        <f t="shared" si="5"/>
        <v>4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Square</v>
      </c>
      <c r="AE22" s="26" t="str">
        <f t="shared" si="3"/>
        <v>Square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90">
        <f t="shared" si="5"/>
        <v>4</v>
      </c>
      <c r="T23" s="90">
        <f t="shared" si="5"/>
        <v>10</v>
      </c>
      <c r="U23" s="90">
        <f t="shared" si="5"/>
        <v>2</v>
      </c>
      <c r="V23" s="90">
        <f t="shared" si="5"/>
        <v>11</v>
      </c>
      <c r="W23" s="90">
        <f t="shared" si="5"/>
        <v>5</v>
      </c>
      <c r="X23" s="90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50">
        <v>1</v>
      </c>
      <c r="AH23" s="50">
        <v>0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90">
        <f t="shared" si="5"/>
        <v>4</v>
      </c>
      <c r="T24" s="90">
        <f t="shared" si="5"/>
        <v>10</v>
      </c>
      <c r="U24" s="90">
        <f t="shared" si="5"/>
        <v>11</v>
      </c>
      <c r="V24" s="90">
        <f t="shared" si="5"/>
        <v>2</v>
      </c>
      <c r="W24" s="90">
        <f t="shared" si="5"/>
        <v>5</v>
      </c>
      <c r="X24" s="90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50">
        <v>1</v>
      </c>
      <c r="AH24" s="50">
        <v>0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90">
        <f t="shared" si="5"/>
        <v>11</v>
      </c>
      <c r="T25" s="90">
        <f t="shared" si="5"/>
        <v>11</v>
      </c>
      <c r="U25" s="90">
        <f t="shared" si="5"/>
        <v>11</v>
      </c>
      <c r="V25" s="90">
        <f t="shared" si="5"/>
        <v>5</v>
      </c>
      <c r="W25" s="90">
        <f t="shared" si="5"/>
        <v>6</v>
      </c>
      <c r="X25" s="90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50">
        <v>1</v>
      </c>
      <c r="AH25" s="50">
        <v>0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90">
        <f t="shared" si="5"/>
        <v>11</v>
      </c>
      <c r="T26" s="90">
        <f t="shared" si="5"/>
        <v>11</v>
      </c>
      <c r="U26" s="90">
        <f t="shared" si="5"/>
        <v>10</v>
      </c>
      <c r="V26" s="90">
        <f t="shared" si="5"/>
        <v>5</v>
      </c>
      <c r="W26" s="90">
        <f t="shared" si="5"/>
        <v>6</v>
      </c>
      <c r="X26" s="90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50">
        <v>1</v>
      </c>
      <c r="AH26" s="50">
        <v>0</v>
      </c>
      <c r="AI26" s="50">
        <v>1</v>
      </c>
      <c r="AJ26" s="50">
        <v>1</v>
      </c>
      <c r="AK26" s="50">
        <v>1</v>
      </c>
      <c r="AL26" s="50">
        <v>0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62</v>
      </c>
      <c r="N27" s="50" t="s">
        <v>34</v>
      </c>
      <c r="O27" s="50" t="s">
        <v>35</v>
      </c>
      <c r="P27" s="50" t="s">
        <v>32</v>
      </c>
      <c r="Q27" s="50" t="s">
        <v>34</v>
      </c>
      <c r="S27" s="90">
        <f t="shared" si="5"/>
        <v>4</v>
      </c>
      <c r="T27" s="90">
        <f t="shared" si="5"/>
        <v>6</v>
      </c>
      <c r="U27" s="90">
        <f t="shared" si="5"/>
        <v>10</v>
      </c>
      <c r="V27" s="90">
        <f t="shared" si="5"/>
        <v>11</v>
      </c>
      <c r="W27" s="90">
        <f t="shared" si="5"/>
        <v>8</v>
      </c>
      <c r="X27" s="90">
        <f t="shared" si="5"/>
        <v>10</v>
      </c>
      <c r="Z27" s="26" t="str">
        <f t="shared" si="3"/>
        <v>Square</v>
      </c>
      <c r="AA27" s="26" t="str">
        <f t="shared" si="3"/>
        <v>Rectangle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50">
        <v>1</v>
      </c>
      <c r="AH27" s="50">
        <v>0</v>
      </c>
      <c r="AI27" s="50">
        <v>1</v>
      </c>
      <c r="AJ27" s="50">
        <v>1</v>
      </c>
      <c r="AK27" s="50">
        <v>1</v>
      </c>
      <c r="AL27" s="50">
        <v>0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62</v>
      </c>
      <c r="N28" s="50" t="s">
        <v>25</v>
      </c>
      <c r="O28" s="50" t="s">
        <v>35</v>
      </c>
      <c r="P28" s="50" t="s">
        <v>32</v>
      </c>
      <c r="Q28" s="50" t="s">
        <v>34</v>
      </c>
      <c r="S28" s="90">
        <f t="shared" si="5"/>
        <v>4</v>
      </c>
      <c r="T28" s="90">
        <f t="shared" si="5"/>
        <v>6</v>
      </c>
      <c r="U28" s="90">
        <f t="shared" si="5"/>
        <v>1</v>
      </c>
      <c r="V28" s="90">
        <f t="shared" si="5"/>
        <v>11</v>
      </c>
      <c r="W28" s="90">
        <f t="shared" si="5"/>
        <v>8</v>
      </c>
      <c r="X28" s="90">
        <f t="shared" si="5"/>
        <v>10</v>
      </c>
      <c r="Z28" s="26" t="str">
        <f t="shared" si="3"/>
        <v>Square</v>
      </c>
      <c r="AA28" s="26" t="str">
        <f t="shared" si="3"/>
        <v>Rectangle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50">
        <v>1</v>
      </c>
      <c r="AH28" s="50">
        <v>0</v>
      </c>
      <c r="AI28" s="50">
        <v>1</v>
      </c>
      <c r="AJ28" s="50">
        <v>1</v>
      </c>
      <c r="AK28" s="50">
        <v>1</v>
      </c>
      <c r="AL28" s="50">
        <v>0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62</v>
      </c>
      <c r="P29" s="50" t="s">
        <v>27</v>
      </c>
      <c r="Q29" s="50" t="s">
        <v>33</v>
      </c>
      <c r="S29" s="90">
        <f t="shared" si="5"/>
        <v>9</v>
      </c>
      <c r="T29" s="90">
        <f t="shared" si="5"/>
        <v>11</v>
      </c>
      <c r="U29" s="90">
        <f t="shared" si="5"/>
        <v>4</v>
      </c>
      <c r="V29" s="90">
        <f t="shared" si="5"/>
        <v>6</v>
      </c>
      <c r="W29" s="90">
        <f t="shared" si="5"/>
        <v>4</v>
      </c>
      <c r="X29" s="90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Rectangle</v>
      </c>
      <c r="AD29" s="26" t="str">
        <f t="shared" si="3"/>
        <v>Square</v>
      </c>
      <c r="AE29" s="26" t="str">
        <f t="shared" si="3"/>
        <v>Watermelon</v>
      </c>
      <c r="AG29" s="50">
        <v>1</v>
      </c>
      <c r="AH29" s="50">
        <v>0</v>
      </c>
      <c r="AI29" s="50">
        <v>1</v>
      </c>
      <c r="AJ29" s="50">
        <v>1</v>
      </c>
      <c r="AK29" s="50">
        <v>1</v>
      </c>
      <c r="AL29" s="50">
        <v>0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62</v>
      </c>
      <c r="P30" s="50" t="s">
        <v>27</v>
      </c>
      <c r="Q30" s="50" t="s">
        <v>33</v>
      </c>
      <c r="S30" s="90">
        <f t="shared" si="5"/>
        <v>9</v>
      </c>
      <c r="T30" s="90">
        <f t="shared" si="5"/>
        <v>11</v>
      </c>
      <c r="U30" s="90">
        <f t="shared" si="5"/>
        <v>4</v>
      </c>
      <c r="V30" s="90">
        <f t="shared" si="5"/>
        <v>6</v>
      </c>
      <c r="W30" s="90">
        <f t="shared" si="5"/>
        <v>4</v>
      </c>
      <c r="X30" s="90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Rectangle</v>
      </c>
      <c r="AD30" s="26" t="str">
        <f t="shared" si="3"/>
        <v>Square</v>
      </c>
      <c r="AE30" s="26" t="str">
        <f t="shared" si="3"/>
        <v>Watermelon</v>
      </c>
      <c r="AG30" s="50">
        <v>1</v>
      </c>
      <c r="AH30" s="50">
        <v>0</v>
      </c>
      <c r="AI30" s="50">
        <v>1</v>
      </c>
      <c r="AJ30" s="50">
        <v>1</v>
      </c>
      <c r="AK30" s="50">
        <v>1</v>
      </c>
      <c r="AL30" s="50">
        <v>0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61</v>
      </c>
      <c r="N31" s="50" t="s">
        <v>62</v>
      </c>
      <c r="O31" s="50" t="s">
        <v>23</v>
      </c>
      <c r="P31" s="50" t="s">
        <v>34</v>
      </c>
      <c r="Q31" s="50" t="s">
        <v>35</v>
      </c>
      <c r="S31" s="90">
        <f t="shared" si="5"/>
        <v>4</v>
      </c>
      <c r="T31" s="90">
        <f t="shared" si="5"/>
        <v>5</v>
      </c>
      <c r="U31" s="90">
        <f t="shared" si="5"/>
        <v>6</v>
      </c>
      <c r="V31" s="90">
        <f t="shared" si="5"/>
        <v>5</v>
      </c>
      <c r="W31" s="90">
        <f t="shared" si="5"/>
        <v>10</v>
      </c>
      <c r="X31" s="90">
        <f t="shared" si="5"/>
        <v>11</v>
      </c>
      <c r="Z31" s="26" t="str">
        <f t="shared" si="3"/>
        <v>Square</v>
      </c>
      <c r="AA31" s="26" t="str">
        <f t="shared" si="3"/>
        <v>pentagon</v>
      </c>
      <c r="AB31" s="26" t="str">
        <f t="shared" si="3"/>
        <v>Rectangle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50">
        <v>1</v>
      </c>
      <c r="AH31" s="50">
        <v>0</v>
      </c>
      <c r="AI31" s="50">
        <v>1</v>
      </c>
      <c r="AJ31" s="50">
        <v>1</v>
      </c>
      <c r="AK31" s="50">
        <v>1</v>
      </c>
      <c r="AL31" s="50">
        <v>0</v>
      </c>
    </row>
    <row r="32" spans="1:41" ht="16.5" customHeight="1">
      <c r="K32" s="42">
        <v>28</v>
      </c>
      <c r="L32" s="50" t="s">
        <v>27</v>
      </c>
      <c r="M32" s="50" t="s">
        <v>61</v>
      </c>
      <c r="N32" s="50" t="s">
        <v>62</v>
      </c>
      <c r="O32" s="50" t="s">
        <v>23</v>
      </c>
      <c r="P32" s="50" t="s">
        <v>34</v>
      </c>
      <c r="Q32" s="50" t="s">
        <v>35</v>
      </c>
      <c r="S32" s="90">
        <f t="shared" si="5"/>
        <v>4</v>
      </c>
      <c r="T32" s="90">
        <f t="shared" si="5"/>
        <v>5</v>
      </c>
      <c r="U32" s="90">
        <f t="shared" si="5"/>
        <v>6</v>
      </c>
      <c r="V32" s="90">
        <f t="shared" si="5"/>
        <v>5</v>
      </c>
      <c r="W32" s="90">
        <f t="shared" si="5"/>
        <v>10</v>
      </c>
      <c r="X32" s="90">
        <f t="shared" si="5"/>
        <v>11</v>
      </c>
      <c r="Z32" s="26" t="str">
        <f t="shared" si="3"/>
        <v>Square</v>
      </c>
      <c r="AA32" s="26" t="str">
        <f t="shared" si="3"/>
        <v>pentagon</v>
      </c>
      <c r="AB32" s="26" t="str">
        <f t="shared" si="3"/>
        <v>Rectangle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50">
        <v>1</v>
      </c>
      <c r="AH32" s="50">
        <v>0</v>
      </c>
      <c r="AI32" s="50">
        <v>1</v>
      </c>
      <c r="AJ32" s="50">
        <v>1</v>
      </c>
      <c r="AK32" s="50">
        <v>1</v>
      </c>
      <c r="AL32" s="50">
        <v>0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61</v>
      </c>
      <c r="O33" s="50" t="s">
        <v>30</v>
      </c>
      <c r="P33" s="50" t="s">
        <v>24</v>
      </c>
      <c r="Q33" s="50" t="s">
        <v>62</v>
      </c>
      <c r="S33" s="90">
        <f t="shared" si="5"/>
        <v>9</v>
      </c>
      <c r="T33" s="90">
        <f t="shared" si="5"/>
        <v>4</v>
      </c>
      <c r="U33" s="90">
        <f t="shared" si="5"/>
        <v>5</v>
      </c>
      <c r="V33" s="90">
        <f t="shared" si="5"/>
        <v>7</v>
      </c>
      <c r="W33" s="90">
        <f t="shared" si="5"/>
        <v>6</v>
      </c>
      <c r="X33" s="90">
        <f t="shared" si="5"/>
        <v>6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pentagon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Rectangle</v>
      </c>
      <c r="AG33" s="50">
        <v>1</v>
      </c>
      <c r="AH33" s="50">
        <v>0</v>
      </c>
      <c r="AI33" s="50">
        <v>1</v>
      </c>
      <c r="AJ33" s="50">
        <v>1</v>
      </c>
      <c r="AK33" s="50">
        <v>1</v>
      </c>
      <c r="AL33" s="50">
        <v>0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61</v>
      </c>
      <c r="O34" s="50" t="s">
        <v>30</v>
      </c>
      <c r="P34" s="50" t="s">
        <v>24</v>
      </c>
      <c r="Q34" s="50" t="s">
        <v>62</v>
      </c>
      <c r="S34" s="90">
        <f t="shared" si="5"/>
        <v>9</v>
      </c>
      <c r="T34" s="90">
        <f t="shared" si="5"/>
        <v>4</v>
      </c>
      <c r="U34" s="90">
        <f t="shared" si="5"/>
        <v>5</v>
      </c>
      <c r="V34" s="90">
        <f t="shared" si="5"/>
        <v>7</v>
      </c>
      <c r="W34" s="90">
        <f t="shared" si="5"/>
        <v>6</v>
      </c>
      <c r="X34" s="90">
        <f t="shared" si="5"/>
        <v>6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pentagon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Rectangle</v>
      </c>
      <c r="AG34" s="50">
        <v>1</v>
      </c>
      <c r="AH34" s="50">
        <v>0</v>
      </c>
      <c r="AI34" s="50">
        <v>0</v>
      </c>
      <c r="AJ34" s="50">
        <v>1</v>
      </c>
      <c r="AK34" s="50">
        <v>1</v>
      </c>
      <c r="AL34" s="50">
        <v>0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90">
        <f t="shared" si="5"/>
        <v>8</v>
      </c>
      <c r="T35" s="90">
        <f t="shared" si="5"/>
        <v>11</v>
      </c>
      <c r="U35" s="90">
        <f t="shared" si="5"/>
        <v>3</v>
      </c>
      <c r="V35" s="90">
        <f t="shared" si="5"/>
        <v>3</v>
      </c>
      <c r="W35" s="90">
        <f t="shared" si="5"/>
        <v>10</v>
      </c>
      <c r="X35" s="90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50">
        <v>1</v>
      </c>
      <c r="AH35" s="50">
        <v>0</v>
      </c>
      <c r="AI35" s="50">
        <v>0</v>
      </c>
      <c r="AJ35" s="50">
        <v>1</v>
      </c>
      <c r="AK35" s="50">
        <v>1</v>
      </c>
      <c r="AL35" s="50">
        <v>0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90">
        <f t="shared" si="5"/>
        <v>8</v>
      </c>
      <c r="T36" s="90">
        <f t="shared" si="5"/>
        <v>11</v>
      </c>
      <c r="U36" s="90">
        <f t="shared" si="5"/>
        <v>3</v>
      </c>
      <c r="V36" s="90">
        <f t="shared" si="5"/>
        <v>3</v>
      </c>
      <c r="W36" s="90">
        <f t="shared" si="5"/>
        <v>10</v>
      </c>
      <c r="X36" s="90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50">
        <v>1</v>
      </c>
      <c r="AH36" s="50">
        <v>0</v>
      </c>
      <c r="AI36" s="50">
        <v>0</v>
      </c>
      <c r="AJ36" s="50">
        <v>1</v>
      </c>
      <c r="AK36" s="50">
        <v>1</v>
      </c>
      <c r="AL36" s="50">
        <v>0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62</v>
      </c>
      <c r="S37" s="90">
        <f t="shared" si="5"/>
        <v>11</v>
      </c>
      <c r="T37" s="90">
        <f t="shared" si="5"/>
        <v>9</v>
      </c>
      <c r="U37" s="90">
        <f t="shared" si="5"/>
        <v>5</v>
      </c>
      <c r="V37" s="90">
        <f t="shared" si="5"/>
        <v>2</v>
      </c>
      <c r="W37" s="90">
        <f t="shared" si="5"/>
        <v>2</v>
      </c>
      <c r="X37" s="90">
        <f t="shared" si="5"/>
        <v>6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Rectangle</v>
      </c>
      <c r="AG37" s="50">
        <v>1</v>
      </c>
      <c r="AH37" s="50">
        <v>0</v>
      </c>
      <c r="AI37" s="50">
        <v>0</v>
      </c>
      <c r="AJ37" s="50">
        <v>1</v>
      </c>
      <c r="AK37" s="50">
        <v>1</v>
      </c>
      <c r="AL37" s="50">
        <v>0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62</v>
      </c>
      <c r="P38" s="50" t="s">
        <v>32</v>
      </c>
      <c r="Q38" s="50" t="s">
        <v>62</v>
      </c>
      <c r="S38" s="90">
        <f t="shared" si="5"/>
        <v>11</v>
      </c>
      <c r="T38" s="90">
        <f t="shared" si="5"/>
        <v>9</v>
      </c>
      <c r="U38" s="90">
        <f t="shared" si="5"/>
        <v>5</v>
      </c>
      <c r="V38" s="90">
        <f t="shared" si="5"/>
        <v>6</v>
      </c>
      <c r="W38" s="90">
        <f t="shared" si="5"/>
        <v>8</v>
      </c>
      <c r="X38" s="90">
        <f t="shared" si="5"/>
        <v>6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Rectangle</v>
      </c>
      <c r="AD38" s="26" t="str">
        <f t="shared" si="3"/>
        <v>Peaches</v>
      </c>
      <c r="AE38" s="26" t="str">
        <f t="shared" si="3"/>
        <v>Rectangle</v>
      </c>
      <c r="AG38" s="50">
        <v>1</v>
      </c>
      <c r="AH38" s="50">
        <v>0</v>
      </c>
      <c r="AI38" s="50">
        <v>0</v>
      </c>
      <c r="AJ38" s="50">
        <v>1</v>
      </c>
      <c r="AK38" s="50">
        <v>1</v>
      </c>
      <c r="AL38" s="50">
        <v>0</v>
      </c>
    </row>
    <row r="39" spans="11:38" ht="16.5" customHeight="1">
      <c r="K39" s="42">
        <v>35</v>
      </c>
      <c r="L39" s="50" t="s">
        <v>62</v>
      </c>
      <c r="M39" s="50" t="s">
        <v>62</v>
      </c>
      <c r="N39" s="50" t="s">
        <v>33</v>
      </c>
      <c r="O39" s="50" t="s">
        <v>62</v>
      </c>
      <c r="P39" s="50" t="s">
        <v>32</v>
      </c>
      <c r="Q39" s="50" t="s">
        <v>33</v>
      </c>
      <c r="S39" s="90">
        <f t="shared" si="5"/>
        <v>6</v>
      </c>
      <c r="T39" s="90">
        <f t="shared" si="5"/>
        <v>6</v>
      </c>
      <c r="U39" s="90">
        <f t="shared" si="5"/>
        <v>9</v>
      </c>
      <c r="V39" s="90">
        <f t="shared" si="5"/>
        <v>6</v>
      </c>
      <c r="W39" s="90">
        <f t="shared" si="5"/>
        <v>8</v>
      </c>
      <c r="X39" s="90">
        <f t="shared" si="5"/>
        <v>9</v>
      </c>
      <c r="Z39" s="26" t="str">
        <f t="shared" si="3"/>
        <v>Rectangle</v>
      </c>
      <c r="AA39" s="26" t="str">
        <f t="shared" si="3"/>
        <v>Rectangle</v>
      </c>
      <c r="AB39" s="26" t="str">
        <f t="shared" si="3"/>
        <v>Watermelon</v>
      </c>
      <c r="AC39" s="26" t="str">
        <f t="shared" si="3"/>
        <v>Rectangle</v>
      </c>
      <c r="AD39" s="26" t="str">
        <f t="shared" si="3"/>
        <v>Peaches</v>
      </c>
      <c r="AE39" s="26" t="str">
        <f t="shared" si="3"/>
        <v>Watermelon</v>
      </c>
      <c r="AG39" s="50">
        <v>1</v>
      </c>
      <c r="AH39" s="50">
        <v>0</v>
      </c>
      <c r="AI39" s="50">
        <v>0</v>
      </c>
      <c r="AJ39" s="50">
        <v>1</v>
      </c>
      <c r="AK39" s="50">
        <v>1</v>
      </c>
      <c r="AL39" s="50">
        <v>0</v>
      </c>
    </row>
    <row r="40" spans="11:38" ht="16.5" customHeight="1">
      <c r="K40" s="42">
        <v>36</v>
      </c>
      <c r="L40" s="50" t="s">
        <v>62</v>
      </c>
      <c r="M40" s="50" t="s">
        <v>62</v>
      </c>
      <c r="N40" s="50" t="s">
        <v>33</v>
      </c>
      <c r="O40" s="50" t="s">
        <v>25</v>
      </c>
      <c r="P40" s="50" t="s">
        <v>59</v>
      </c>
      <c r="Q40" s="50" t="s">
        <v>33</v>
      </c>
      <c r="S40" s="90">
        <f t="shared" si="5"/>
        <v>6</v>
      </c>
      <c r="T40" s="90">
        <f t="shared" si="5"/>
        <v>6</v>
      </c>
      <c r="U40" s="90">
        <f t="shared" si="5"/>
        <v>9</v>
      </c>
      <c r="V40" s="90">
        <f t="shared" si="5"/>
        <v>1</v>
      </c>
      <c r="W40" s="90">
        <f t="shared" si="5"/>
        <v>3</v>
      </c>
      <c r="X40" s="90">
        <f t="shared" si="5"/>
        <v>9</v>
      </c>
      <c r="Z40" s="26" t="str">
        <f t="shared" si="3"/>
        <v>Rectangle</v>
      </c>
      <c r="AA40" s="26" t="str">
        <f t="shared" si="3"/>
        <v>Rectangle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Heart</v>
      </c>
      <c r="AE40" s="26" t="str">
        <f t="shared" si="3"/>
        <v>Watermelon</v>
      </c>
      <c r="AG40" s="50">
        <v>1</v>
      </c>
      <c r="AH40" s="50">
        <v>0</v>
      </c>
      <c r="AI40" s="50">
        <v>0</v>
      </c>
      <c r="AJ40" s="50">
        <v>1</v>
      </c>
      <c r="AK40" s="50">
        <v>1</v>
      </c>
      <c r="AL40" s="50">
        <v>0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62</v>
      </c>
      <c r="O41" s="50" t="s">
        <v>35</v>
      </c>
      <c r="P41" s="50" t="s">
        <v>59</v>
      </c>
      <c r="Q41" s="50" t="s">
        <v>30</v>
      </c>
      <c r="S41" s="90">
        <f t="shared" si="5"/>
        <v>7</v>
      </c>
      <c r="T41" s="90">
        <f t="shared" si="5"/>
        <v>3</v>
      </c>
      <c r="U41" s="90">
        <f t="shared" si="5"/>
        <v>6</v>
      </c>
      <c r="V41" s="90">
        <f t="shared" si="5"/>
        <v>11</v>
      </c>
      <c r="W41" s="90">
        <f t="shared" si="5"/>
        <v>3</v>
      </c>
      <c r="X41" s="90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Rectangle</v>
      </c>
      <c r="AC41" s="26" t="str">
        <f t="shared" si="3"/>
        <v>Bananas</v>
      </c>
      <c r="AD41" s="26" t="str">
        <f t="shared" si="3"/>
        <v>Heart</v>
      </c>
      <c r="AE41" s="26" t="str">
        <f t="shared" si="3"/>
        <v>Apples</v>
      </c>
      <c r="AG41" s="50">
        <v>1</v>
      </c>
      <c r="AH41" s="50">
        <v>0</v>
      </c>
      <c r="AI41" s="50">
        <v>0</v>
      </c>
      <c r="AJ41" s="50">
        <v>1</v>
      </c>
      <c r="AK41" s="50">
        <v>1</v>
      </c>
      <c r="AL41" s="50">
        <v>0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62</v>
      </c>
      <c r="O42" s="50" t="s">
        <v>35</v>
      </c>
      <c r="P42" s="50" t="s">
        <v>33</v>
      </c>
      <c r="Q42" s="50" t="s">
        <v>30</v>
      </c>
      <c r="S42" s="90">
        <f t="shared" si="5"/>
        <v>7</v>
      </c>
      <c r="T42" s="90">
        <f t="shared" si="5"/>
        <v>3</v>
      </c>
      <c r="U42" s="90">
        <f t="shared" si="5"/>
        <v>6</v>
      </c>
      <c r="V42" s="90">
        <f t="shared" si="5"/>
        <v>11</v>
      </c>
      <c r="W42" s="90">
        <f t="shared" si="5"/>
        <v>9</v>
      </c>
      <c r="X42" s="90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Rectangle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50">
        <v>1</v>
      </c>
      <c r="AH42" s="50">
        <v>0</v>
      </c>
      <c r="AI42" s="50">
        <v>0</v>
      </c>
      <c r="AJ42" s="50">
        <v>1</v>
      </c>
      <c r="AK42" s="50">
        <v>1</v>
      </c>
      <c r="AL42" s="50">
        <v>0</v>
      </c>
    </row>
    <row r="43" spans="11:38" ht="16.5" customHeight="1">
      <c r="K43" s="42">
        <v>39</v>
      </c>
      <c r="L43" s="50" t="s">
        <v>62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90">
        <f t="shared" si="5"/>
        <v>6</v>
      </c>
      <c r="T43" s="90">
        <f t="shared" si="5"/>
        <v>1</v>
      </c>
      <c r="U43" s="90">
        <f t="shared" si="5"/>
        <v>7</v>
      </c>
      <c r="V43" s="90">
        <f t="shared" si="5"/>
        <v>9</v>
      </c>
      <c r="W43" s="90">
        <f t="shared" si="5"/>
        <v>9</v>
      </c>
      <c r="X43" s="90">
        <f t="shared" si="5"/>
        <v>3</v>
      </c>
      <c r="Z43" s="26" t="str">
        <f t="shared" si="3"/>
        <v>Rectangle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50">
        <v>1</v>
      </c>
      <c r="AH43" s="50">
        <v>0</v>
      </c>
      <c r="AI43" s="50">
        <v>0</v>
      </c>
      <c r="AJ43" s="50">
        <v>1</v>
      </c>
      <c r="AK43" s="50">
        <v>1</v>
      </c>
      <c r="AL43" s="50">
        <v>0</v>
      </c>
    </row>
    <row r="44" spans="11:38" ht="16.5" customHeight="1">
      <c r="K44" s="42">
        <v>40</v>
      </c>
      <c r="L44" s="50" t="s">
        <v>62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90">
        <f t="shared" si="5"/>
        <v>6</v>
      </c>
      <c r="T44" s="90">
        <f t="shared" si="5"/>
        <v>8</v>
      </c>
      <c r="U44" s="90">
        <f t="shared" si="5"/>
        <v>7</v>
      </c>
      <c r="V44" s="90">
        <f t="shared" si="5"/>
        <v>9</v>
      </c>
      <c r="W44" s="90">
        <f t="shared" si="5"/>
        <v>6</v>
      </c>
      <c r="X44" s="90">
        <f t="shared" si="5"/>
        <v>3</v>
      </c>
      <c r="Z44" s="26" t="str">
        <f t="shared" si="3"/>
        <v>Rectangle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50">
        <v>0</v>
      </c>
      <c r="AH44" s="50">
        <v>0</v>
      </c>
      <c r="AI44" s="50">
        <v>0</v>
      </c>
      <c r="AJ44" s="50">
        <v>1</v>
      </c>
      <c r="AK44" s="50">
        <v>1</v>
      </c>
      <c r="AL44" s="50">
        <v>0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90">
        <f t="shared" si="5"/>
        <v>11</v>
      </c>
      <c r="T45" s="90">
        <f t="shared" si="5"/>
        <v>8</v>
      </c>
      <c r="U45" s="90">
        <f t="shared" si="5"/>
        <v>6</v>
      </c>
      <c r="V45" s="90">
        <f t="shared" si="5"/>
        <v>11</v>
      </c>
      <c r="W45" s="90">
        <f t="shared" si="5"/>
        <v>6</v>
      </c>
      <c r="X45" s="90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50">
        <v>0</v>
      </c>
      <c r="AH45" s="50">
        <v>0</v>
      </c>
      <c r="AI45" s="50">
        <v>0</v>
      </c>
      <c r="AJ45" s="50">
        <v>1</v>
      </c>
      <c r="AK45" s="50">
        <v>1</v>
      </c>
      <c r="AL45" s="50">
        <v>0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62</v>
      </c>
      <c r="Q46" s="50" t="s">
        <v>23</v>
      </c>
      <c r="S46" s="90">
        <f t="shared" si="5"/>
        <v>11</v>
      </c>
      <c r="T46" s="90">
        <f t="shared" si="5"/>
        <v>10</v>
      </c>
      <c r="U46" s="90">
        <f t="shared" si="5"/>
        <v>6</v>
      </c>
      <c r="V46" s="90">
        <f t="shared" si="5"/>
        <v>11</v>
      </c>
      <c r="W46" s="90">
        <f t="shared" si="5"/>
        <v>6</v>
      </c>
      <c r="X46" s="90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Rectangle</v>
      </c>
      <c r="AE46" s="26" t="str">
        <f t="shared" si="6"/>
        <v>pentagon</v>
      </c>
      <c r="AG46" s="50">
        <v>0</v>
      </c>
      <c r="AH46" s="50">
        <v>0</v>
      </c>
      <c r="AI46" s="50">
        <v>0</v>
      </c>
      <c r="AJ46" s="50">
        <v>1</v>
      </c>
      <c r="AK46" s="50">
        <v>1</v>
      </c>
      <c r="AL46" s="50">
        <v>0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62</v>
      </c>
      <c r="Q47" s="50" t="s">
        <v>24</v>
      </c>
      <c r="S47" s="90">
        <f t="shared" si="5"/>
        <v>9</v>
      </c>
      <c r="T47" s="90">
        <f t="shared" si="5"/>
        <v>10</v>
      </c>
      <c r="U47" s="90">
        <f t="shared" si="5"/>
        <v>11</v>
      </c>
      <c r="V47" s="90">
        <f t="shared" si="5"/>
        <v>4</v>
      </c>
      <c r="W47" s="90">
        <f t="shared" si="5"/>
        <v>6</v>
      </c>
      <c r="X47" s="90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Rectangle</v>
      </c>
      <c r="AE47" s="26" t="str">
        <f t="shared" si="6"/>
        <v>Rectangle</v>
      </c>
      <c r="AG47" s="50">
        <v>0</v>
      </c>
      <c r="AH47" s="50">
        <v>0</v>
      </c>
      <c r="AI47" s="50">
        <v>0</v>
      </c>
      <c r="AJ47" s="50">
        <v>1</v>
      </c>
      <c r="AK47" s="50">
        <v>1</v>
      </c>
      <c r="AL47" s="50">
        <v>0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90">
        <f t="shared" si="5"/>
        <v>9</v>
      </c>
      <c r="T48" s="90">
        <f t="shared" si="5"/>
        <v>6</v>
      </c>
      <c r="U48" s="90">
        <f t="shared" si="5"/>
        <v>11</v>
      </c>
      <c r="V48" s="90">
        <f t="shared" si="5"/>
        <v>4</v>
      </c>
      <c r="W48" s="90">
        <f t="shared" si="5"/>
        <v>4</v>
      </c>
      <c r="X48" s="90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50">
        <v>0</v>
      </c>
      <c r="AH48" s="50">
        <v>0</v>
      </c>
      <c r="AI48" s="50">
        <v>0</v>
      </c>
      <c r="AJ48" s="50">
        <v>1</v>
      </c>
      <c r="AK48" s="50">
        <v>1</v>
      </c>
      <c r="AL48" s="50">
        <v>0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90">
        <f t="shared" si="5"/>
        <v>5</v>
      </c>
      <c r="T49" s="90">
        <f t="shared" si="5"/>
        <v>6</v>
      </c>
      <c r="U49" s="90">
        <f t="shared" si="5"/>
        <v>8</v>
      </c>
      <c r="V49" s="90">
        <f t="shared" si="5"/>
        <v>10</v>
      </c>
      <c r="W49" s="90">
        <f t="shared" si="5"/>
        <v>4</v>
      </c>
      <c r="X49" s="90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50">
        <v>0</v>
      </c>
      <c r="AH49" s="50">
        <v>0</v>
      </c>
      <c r="AI49" s="50">
        <v>0</v>
      </c>
      <c r="AJ49" s="50">
        <v>1</v>
      </c>
      <c r="AK49" s="50">
        <v>1</v>
      </c>
      <c r="AL49" s="50">
        <v>0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90">
        <f t="shared" si="5"/>
        <v>5</v>
      </c>
      <c r="T50" s="90">
        <f t="shared" si="5"/>
        <v>9</v>
      </c>
      <c r="U50" s="90">
        <f t="shared" si="5"/>
        <v>8</v>
      </c>
      <c r="V50" s="90">
        <f t="shared" si="5"/>
        <v>10</v>
      </c>
      <c r="W50" s="90">
        <f t="shared" si="5"/>
        <v>10</v>
      </c>
      <c r="X50" s="90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50">
        <v>0</v>
      </c>
      <c r="AH50" s="50">
        <v>0</v>
      </c>
      <c r="AI50" s="50">
        <v>0</v>
      </c>
      <c r="AJ50" s="50">
        <v>1</v>
      </c>
      <c r="AK50" s="50">
        <v>0</v>
      </c>
      <c r="AL50" s="50">
        <v>0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61</v>
      </c>
      <c r="S51" s="90">
        <f t="shared" si="5"/>
        <v>8</v>
      </c>
      <c r="T51" s="90">
        <f t="shared" si="5"/>
        <v>9</v>
      </c>
      <c r="U51" s="90">
        <f t="shared" si="5"/>
        <v>5</v>
      </c>
      <c r="V51" s="90">
        <f t="shared" si="5"/>
        <v>4</v>
      </c>
      <c r="W51" s="90">
        <f t="shared" si="5"/>
        <v>10</v>
      </c>
      <c r="X51" s="90">
        <f t="shared" si="5"/>
        <v>5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pentagon</v>
      </c>
      <c r="AG51" s="50">
        <v>0</v>
      </c>
      <c r="AH51" s="50">
        <v>0</v>
      </c>
      <c r="AI51" s="50">
        <v>0</v>
      </c>
      <c r="AJ51" s="50">
        <v>1</v>
      </c>
      <c r="AK51" s="50">
        <v>0</v>
      </c>
      <c r="AL51" s="50">
        <v>0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61</v>
      </c>
      <c r="S52" s="90">
        <f t="shared" si="5"/>
        <v>8</v>
      </c>
      <c r="T52" s="90">
        <f t="shared" si="5"/>
        <v>3</v>
      </c>
      <c r="U52" s="90">
        <f t="shared" si="5"/>
        <v>5</v>
      </c>
      <c r="V52" s="90">
        <f t="shared" si="5"/>
        <v>4</v>
      </c>
      <c r="W52" s="90">
        <f t="shared" si="5"/>
        <v>9</v>
      </c>
      <c r="X52" s="90">
        <f t="shared" si="5"/>
        <v>5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pentagon</v>
      </c>
      <c r="AG52" s="50">
        <v>0</v>
      </c>
      <c r="AH52" s="50">
        <v>1</v>
      </c>
      <c r="AI52" s="50">
        <v>0</v>
      </c>
      <c r="AJ52" s="50">
        <v>1</v>
      </c>
      <c r="AK52" s="50">
        <v>0</v>
      </c>
      <c r="AL52" s="50">
        <v>0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90">
        <f t="shared" si="5"/>
        <v>5</v>
      </c>
      <c r="T53" s="90">
        <f t="shared" si="5"/>
        <v>3</v>
      </c>
      <c r="U53" s="90">
        <f t="shared" si="5"/>
        <v>3</v>
      </c>
      <c r="V53" s="90">
        <f t="shared" si="5"/>
        <v>11</v>
      </c>
      <c r="W53" s="90">
        <f t="shared" si="5"/>
        <v>9</v>
      </c>
      <c r="X53" s="90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50">
        <v>0</v>
      </c>
      <c r="AH53" s="50">
        <v>1</v>
      </c>
      <c r="AI53" s="50">
        <v>0</v>
      </c>
      <c r="AJ53" s="50">
        <v>1</v>
      </c>
      <c r="AK53" s="50">
        <v>0</v>
      </c>
      <c r="AL53" s="50">
        <v>0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90">
        <f t="shared" si="5"/>
        <v>5</v>
      </c>
      <c r="T54" s="90">
        <f t="shared" si="5"/>
        <v>6</v>
      </c>
      <c r="U54" s="90">
        <f t="shared" si="5"/>
        <v>3</v>
      </c>
      <c r="V54" s="90">
        <f t="shared" si="5"/>
        <v>11</v>
      </c>
      <c r="W54" s="90">
        <f t="shared" si="5"/>
        <v>10</v>
      </c>
      <c r="X54" s="90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50">
        <v>0</v>
      </c>
      <c r="AH54" s="50">
        <v>1</v>
      </c>
      <c r="AI54" s="50">
        <v>0</v>
      </c>
      <c r="AJ54" s="50">
        <v>1</v>
      </c>
      <c r="AK54" s="50">
        <v>0</v>
      </c>
      <c r="AL54" s="50">
        <v>0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61</v>
      </c>
      <c r="P55" s="50" t="s">
        <v>34</v>
      </c>
      <c r="Q55" s="50" t="s">
        <v>35</v>
      </c>
      <c r="S55" s="90">
        <f t="shared" si="5"/>
        <v>10</v>
      </c>
      <c r="T55" s="90">
        <f t="shared" si="5"/>
        <v>6</v>
      </c>
      <c r="U55" s="90">
        <f t="shared" si="5"/>
        <v>6</v>
      </c>
      <c r="V55" s="90">
        <f t="shared" si="5"/>
        <v>5</v>
      </c>
      <c r="W55" s="90">
        <f t="shared" si="5"/>
        <v>10</v>
      </c>
      <c r="X55" s="90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pentagon</v>
      </c>
      <c r="AD55" s="26" t="str">
        <f t="shared" si="6"/>
        <v>Grapes</v>
      </c>
      <c r="AE55" s="26" t="str">
        <f t="shared" si="6"/>
        <v>Bananas</v>
      </c>
      <c r="AG55" s="50">
        <v>0</v>
      </c>
      <c r="AH55" s="50">
        <v>1</v>
      </c>
      <c r="AI55" s="50">
        <v>0</v>
      </c>
      <c r="AJ55" s="50">
        <v>1</v>
      </c>
      <c r="AK55" s="50">
        <v>0</v>
      </c>
      <c r="AL55" s="50">
        <v>0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61</v>
      </c>
      <c r="P56" s="50" t="s">
        <v>26</v>
      </c>
      <c r="Q56" s="50" t="s">
        <v>35</v>
      </c>
      <c r="S56" s="90">
        <f t="shared" si="5"/>
        <v>10</v>
      </c>
      <c r="T56" s="90">
        <f t="shared" si="5"/>
        <v>8</v>
      </c>
      <c r="U56" s="90">
        <f t="shared" si="5"/>
        <v>6</v>
      </c>
      <c r="V56" s="90">
        <f t="shared" si="5"/>
        <v>5</v>
      </c>
      <c r="W56" s="90">
        <f t="shared" si="5"/>
        <v>3</v>
      </c>
      <c r="X56" s="90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pentagon</v>
      </c>
      <c r="AD56" s="26" t="str">
        <f t="shared" si="6"/>
        <v>Heart</v>
      </c>
      <c r="AE56" s="26" t="str">
        <f t="shared" si="6"/>
        <v>Bananas</v>
      </c>
      <c r="AG56" s="50">
        <v>0</v>
      </c>
      <c r="AH56" s="50">
        <v>1</v>
      </c>
      <c r="AI56" s="50">
        <v>0</v>
      </c>
      <c r="AJ56" s="50">
        <v>1</v>
      </c>
      <c r="AK56" s="50">
        <v>0</v>
      </c>
      <c r="AL56" s="50">
        <v>0</v>
      </c>
    </row>
    <row r="57" spans="11:38" ht="16.5" customHeight="1">
      <c r="K57" s="42">
        <v>53</v>
      </c>
      <c r="L57" s="50" t="s">
        <v>61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90">
        <f t="shared" si="5"/>
        <v>5</v>
      </c>
      <c r="T57" s="90">
        <f t="shared" si="5"/>
        <v>8</v>
      </c>
      <c r="U57" s="90">
        <f t="shared" si="5"/>
        <v>11</v>
      </c>
      <c r="V57" s="90">
        <f t="shared" si="5"/>
        <v>11</v>
      </c>
      <c r="W57" s="90">
        <f t="shared" si="5"/>
        <v>3</v>
      </c>
      <c r="X57" s="90">
        <f t="shared" si="5"/>
        <v>4</v>
      </c>
      <c r="Z57" s="26" t="str">
        <f t="shared" si="7"/>
        <v>pentagon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50">
        <v>0</v>
      </c>
      <c r="AH57" s="50">
        <v>1</v>
      </c>
      <c r="AI57" s="50">
        <v>0</v>
      </c>
      <c r="AJ57" s="50">
        <v>1</v>
      </c>
      <c r="AK57" s="50">
        <v>0</v>
      </c>
      <c r="AL57" s="50">
        <v>0</v>
      </c>
    </row>
    <row r="58" spans="11:38" ht="16.5" customHeight="1">
      <c r="K58" s="42">
        <v>54</v>
      </c>
      <c r="L58" s="50" t="s">
        <v>61</v>
      </c>
      <c r="M58" s="50" t="s">
        <v>61</v>
      </c>
      <c r="N58" s="50" t="s">
        <v>35</v>
      </c>
      <c r="O58" s="50" t="s">
        <v>35</v>
      </c>
      <c r="P58" s="50" t="s">
        <v>35</v>
      </c>
      <c r="Q58" s="50" t="s">
        <v>27</v>
      </c>
      <c r="S58" s="90">
        <f t="shared" si="5"/>
        <v>5</v>
      </c>
      <c r="T58" s="90">
        <f t="shared" si="5"/>
        <v>5</v>
      </c>
      <c r="U58" s="90">
        <f t="shared" si="5"/>
        <v>11</v>
      </c>
      <c r="V58" s="90">
        <f t="shared" si="5"/>
        <v>11</v>
      </c>
      <c r="W58" s="90">
        <f t="shared" si="5"/>
        <v>11</v>
      </c>
      <c r="X58" s="90">
        <f t="shared" si="5"/>
        <v>4</v>
      </c>
      <c r="Z58" s="26" t="str">
        <f t="shared" si="7"/>
        <v>pentagon</v>
      </c>
      <c r="AA58" s="26" t="str">
        <f t="shared" si="7"/>
        <v>pentagon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50">
        <v>0</v>
      </c>
      <c r="AH58" s="50">
        <v>1</v>
      </c>
      <c r="AI58" s="50">
        <v>0</v>
      </c>
      <c r="AJ58" s="50">
        <v>1</v>
      </c>
      <c r="AK58" s="50">
        <v>0</v>
      </c>
      <c r="AL58" s="50">
        <v>0</v>
      </c>
    </row>
    <row r="59" spans="11:38" ht="16.5" customHeight="1">
      <c r="K59" s="42">
        <v>55</v>
      </c>
      <c r="L59" s="50" t="s">
        <v>26</v>
      </c>
      <c r="M59" s="50" t="s">
        <v>61</v>
      </c>
      <c r="N59" s="50" t="s">
        <v>26</v>
      </c>
      <c r="O59" s="50" t="s">
        <v>25</v>
      </c>
      <c r="P59" s="50" t="s">
        <v>35</v>
      </c>
      <c r="Q59" s="50" t="s">
        <v>35</v>
      </c>
      <c r="S59" s="90">
        <f t="shared" si="5"/>
        <v>3</v>
      </c>
      <c r="T59" s="90">
        <f t="shared" si="5"/>
        <v>5</v>
      </c>
      <c r="U59" s="90">
        <f t="shared" si="5"/>
        <v>3</v>
      </c>
      <c r="V59" s="90">
        <f t="shared" si="5"/>
        <v>1</v>
      </c>
      <c r="W59" s="90">
        <f t="shared" si="5"/>
        <v>11</v>
      </c>
      <c r="X59" s="90">
        <f t="shared" si="5"/>
        <v>11</v>
      </c>
      <c r="Z59" s="26" t="str">
        <f t="shared" si="7"/>
        <v>Heart</v>
      </c>
      <c r="AA59" s="26" t="str">
        <f t="shared" si="7"/>
        <v>pentagon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50">
        <v>0</v>
      </c>
      <c r="AH59" s="50">
        <v>1</v>
      </c>
      <c r="AI59" s="50">
        <v>0</v>
      </c>
      <c r="AJ59" s="50">
        <v>1</v>
      </c>
      <c r="AK59" s="50">
        <v>0</v>
      </c>
      <c r="AL59" s="50">
        <v>0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90">
        <f t="shared" ref="S60:X102" si="8">VLOOKUP(L60,$A$4:$I$15,9,FALSE)</f>
        <v>3</v>
      </c>
      <c r="T60" s="90">
        <f t="shared" si="8"/>
        <v>6</v>
      </c>
      <c r="U60" s="90">
        <f t="shared" si="8"/>
        <v>3</v>
      </c>
      <c r="V60" s="90">
        <f t="shared" si="8"/>
        <v>10</v>
      </c>
      <c r="W60" s="90">
        <f t="shared" si="8"/>
        <v>4</v>
      </c>
      <c r="X60" s="90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50">
        <v>1</v>
      </c>
      <c r="AH60" s="50">
        <v>1</v>
      </c>
      <c r="AI60" s="50">
        <v>1</v>
      </c>
      <c r="AJ60" s="50">
        <v>1</v>
      </c>
      <c r="AK60" s="50">
        <v>0</v>
      </c>
      <c r="AL60" s="50">
        <v>0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90">
        <f t="shared" si="8"/>
        <v>4</v>
      </c>
      <c r="T61" s="90">
        <f t="shared" si="8"/>
        <v>6</v>
      </c>
      <c r="U61" s="90">
        <f t="shared" si="8"/>
        <v>8</v>
      </c>
      <c r="V61" s="90">
        <f t="shared" si="8"/>
        <v>10</v>
      </c>
      <c r="W61" s="90">
        <f t="shared" si="8"/>
        <v>4</v>
      </c>
      <c r="X61" s="90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50">
        <v>1</v>
      </c>
      <c r="AH61" s="50">
        <v>1</v>
      </c>
      <c r="AI61" s="50">
        <v>1</v>
      </c>
      <c r="AJ61" s="50">
        <v>1</v>
      </c>
      <c r="AK61" s="50">
        <v>0</v>
      </c>
      <c r="AL61" s="50">
        <v>0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61</v>
      </c>
      <c r="Q62" s="50" t="s">
        <v>26</v>
      </c>
      <c r="S62" s="90">
        <f t="shared" si="8"/>
        <v>4</v>
      </c>
      <c r="T62" s="90">
        <f t="shared" si="8"/>
        <v>5</v>
      </c>
      <c r="U62" s="90">
        <f t="shared" si="8"/>
        <v>8</v>
      </c>
      <c r="V62" s="90">
        <f t="shared" si="8"/>
        <v>6</v>
      </c>
      <c r="W62" s="90">
        <f t="shared" si="8"/>
        <v>5</v>
      </c>
      <c r="X62" s="90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pentagon</v>
      </c>
      <c r="AE62" s="26" t="str">
        <f t="shared" si="6"/>
        <v>Heart</v>
      </c>
      <c r="AG62" s="50">
        <v>1</v>
      </c>
      <c r="AH62" s="50">
        <v>1</v>
      </c>
      <c r="AI62" s="50">
        <v>1</v>
      </c>
      <c r="AJ62" s="50">
        <v>1</v>
      </c>
      <c r="AK62" s="50">
        <v>0</v>
      </c>
      <c r="AL62" s="50">
        <v>0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61</v>
      </c>
      <c r="Q63" s="50" t="s">
        <v>33</v>
      </c>
      <c r="S63" s="90">
        <f t="shared" si="8"/>
        <v>8</v>
      </c>
      <c r="T63" s="90">
        <f t="shared" si="8"/>
        <v>5</v>
      </c>
      <c r="U63" s="90">
        <f t="shared" si="8"/>
        <v>10</v>
      </c>
      <c r="V63" s="90">
        <f t="shared" si="8"/>
        <v>6</v>
      </c>
      <c r="W63" s="90">
        <f t="shared" si="8"/>
        <v>5</v>
      </c>
      <c r="X63" s="90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pentagon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0</v>
      </c>
      <c r="AL63" s="50">
        <v>0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90">
        <f t="shared" si="8"/>
        <v>8</v>
      </c>
      <c r="T64" s="90">
        <f t="shared" si="8"/>
        <v>7</v>
      </c>
      <c r="U64" s="90">
        <f t="shared" si="8"/>
        <v>10</v>
      </c>
      <c r="V64" s="90">
        <f t="shared" si="8"/>
        <v>7</v>
      </c>
      <c r="W64" s="90">
        <f t="shared" si="8"/>
        <v>11</v>
      </c>
      <c r="X64" s="90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0</v>
      </c>
      <c r="AL64" s="50">
        <v>0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61</v>
      </c>
      <c r="O65" s="50" t="s">
        <v>30</v>
      </c>
      <c r="P65" s="50" t="s">
        <v>35</v>
      </c>
      <c r="Q65" s="50" t="s">
        <v>23</v>
      </c>
      <c r="S65" s="90">
        <f t="shared" si="8"/>
        <v>3</v>
      </c>
      <c r="T65" s="90">
        <f t="shared" si="8"/>
        <v>7</v>
      </c>
      <c r="U65" s="90">
        <f t="shared" si="8"/>
        <v>5</v>
      </c>
      <c r="V65" s="90">
        <f t="shared" si="8"/>
        <v>7</v>
      </c>
      <c r="W65" s="90">
        <f t="shared" si="8"/>
        <v>11</v>
      </c>
      <c r="X65" s="90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pentagon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0</v>
      </c>
      <c r="AL65" s="50">
        <v>0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61</v>
      </c>
      <c r="O66" s="50" t="s">
        <v>24</v>
      </c>
      <c r="P66" s="50" t="s">
        <v>24</v>
      </c>
      <c r="Q66" s="50" t="s">
        <v>23</v>
      </c>
      <c r="S66" s="90">
        <f t="shared" si="8"/>
        <v>3</v>
      </c>
      <c r="T66" s="90">
        <f t="shared" si="8"/>
        <v>9</v>
      </c>
      <c r="U66" s="90">
        <f t="shared" si="8"/>
        <v>5</v>
      </c>
      <c r="V66" s="90">
        <f t="shared" si="8"/>
        <v>6</v>
      </c>
      <c r="W66" s="90">
        <f t="shared" si="8"/>
        <v>6</v>
      </c>
      <c r="X66" s="90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pentagon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50">
        <v>1</v>
      </c>
      <c r="AH66" s="50">
        <v>1</v>
      </c>
      <c r="AI66" s="50">
        <v>1</v>
      </c>
      <c r="AJ66" s="50">
        <v>1</v>
      </c>
      <c r="AK66" s="50">
        <v>0</v>
      </c>
      <c r="AL66" s="50">
        <v>0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90">
        <f t="shared" si="8"/>
        <v>5</v>
      </c>
      <c r="T67" s="90">
        <f t="shared" si="8"/>
        <v>9</v>
      </c>
      <c r="U67" s="90">
        <f t="shared" si="8"/>
        <v>2</v>
      </c>
      <c r="V67" s="90">
        <f t="shared" si="8"/>
        <v>6</v>
      </c>
      <c r="W67" s="90">
        <f t="shared" si="8"/>
        <v>6</v>
      </c>
      <c r="X67" s="90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0</v>
      </c>
      <c r="AL67" s="50">
        <v>0</v>
      </c>
    </row>
    <row r="68" spans="11:38" ht="16.5" customHeight="1">
      <c r="K68" s="42">
        <v>64</v>
      </c>
      <c r="L68" s="50" t="s">
        <v>23</v>
      </c>
      <c r="M68" s="50" t="s">
        <v>59</v>
      </c>
      <c r="N68" s="50" t="s">
        <v>32</v>
      </c>
      <c r="O68" s="50" t="s">
        <v>26</v>
      </c>
      <c r="P68" s="50" t="s">
        <v>23</v>
      </c>
      <c r="Q68" s="50" t="s">
        <v>32</v>
      </c>
      <c r="S68" s="90">
        <f t="shared" si="8"/>
        <v>5</v>
      </c>
      <c r="T68" s="90">
        <f t="shared" si="8"/>
        <v>3</v>
      </c>
      <c r="U68" s="90">
        <f t="shared" si="8"/>
        <v>8</v>
      </c>
      <c r="V68" s="90">
        <f t="shared" si="8"/>
        <v>3</v>
      </c>
      <c r="W68" s="90">
        <f t="shared" si="8"/>
        <v>5</v>
      </c>
      <c r="X68" s="90">
        <f t="shared" si="8"/>
        <v>8</v>
      </c>
      <c r="Z68" s="26" t="str">
        <f t="shared" si="7"/>
        <v>pentagon</v>
      </c>
      <c r="AA68" s="26" t="str">
        <f t="shared" si="7"/>
        <v>Heart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50">
        <v>1</v>
      </c>
      <c r="AH68" s="50">
        <v>1</v>
      </c>
      <c r="AI68" s="50">
        <v>1</v>
      </c>
      <c r="AJ68" s="50">
        <v>0</v>
      </c>
      <c r="AK68" s="50">
        <v>0</v>
      </c>
      <c r="AL68" s="50">
        <v>0</v>
      </c>
    </row>
    <row r="69" spans="11:38" ht="16.5" customHeight="1">
      <c r="K69" s="42">
        <v>65</v>
      </c>
      <c r="L69" s="50" t="s">
        <v>35</v>
      </c>
      <c r="M69" s="50" t="s">
        <v>59</v>
      </c>
      <c r="N69" s="50" t="s">
        <v>32</v>
      </c>
      <c r="O69" s="50" t="s">
        <v>26</v>
      </c>
      <c r="P69" s="50" t="s">
        <v>23</v>
      </c>
      <c r="Q69" s="50" t="s">
        <v>24</v>
      </c>
      <c r="S69" s="90">
        <f t="shared" si="8"/>
        <v>11</v>
      </c>
      <c r="T69" s="90">
        <f t="shared" si="8"/>
        <v>3</v>
      </c>
      <c r="U69" s="90">
        <f t="shared" si="8"/>
        <v>8</v>
      </c>
      <c r="V69" s="90">
        <f t="shared" si="8"/>
        <v>3</v>
      </c>
      <c r="W69" s="90">
        <f t="shared" si="8"/>
        <v>5</v>
      </c>
      <c r="X69" s="90">
        <f t="shared" si="8"/>
        <v>6</v>
      </c>
      <c r="Z69" s="26" t="str">
        <f t="shared" si="7"/>
        <v>Bananas</v>
      </c>
      <c r="AA69" s="26" t="str">
        <f t="shared" si="7"/>
        <v>Heart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50">
        <v>1</v>
      </c>
      <c r="AH69" s="50">
        <v>1</v>
      </c>
      <c r="AI69" s="50">
        <v>1</v>
      </c>
      <c r="AJ69" s="50">
        <v>0</v>
      </c>
      <c r="AK69" s="50">
        <v>0</v>
      </c>
      <c r="AL69" s="50">
        <v>0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59</v>
      </c>
      <c r="O70" s="50" t="s">
        <v>24</v>
      </c>
      <c r="P70" s="50" t="s">
        <v>33</v>
      </c>
      <c r="Q70" s="50" t="s">
        <v>24</v>
      </c>
      <c r="S70" s="90">
        <f t="shared" si="8"/>
        <v>11</v>
      </c>
      <c r="T70" s="90">
        <f t="shared" si="8"/>
        <v>6</v>
      </c>
      <c r="U70" s="90">
        <f t="shared" si="8"/>
        <v>3</v>
      </c>
      <c r="V70" s="90">
        <f t="shared" si="8"/>
        <v>6</v>
      </c>
      <c r="W70" s="90">
        <f t="shared" si="8"/>
        <v>9</v>
      </c>
      <c r="X70" s="90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Heart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50">
        <v>1</v>
      </c>
      <c r="AH70" s="50">
        <v>1</v>
      </c>
      <c r="AI70" s="50">
        <v>1</v>
      </c>
      <c r="AJ70" s="50">
        <v>0</v>
      </c>
      <c r="AK70" s="50">
        <v>0</v>
      </c>
      <c r="AL70" s="50">
        <v>0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59</v>
      </c>
      <c r="O71" s="50" t="s">
        <v>24</v>
      </c>
      <c r="P71" s="50" t="s">
        <v>33</v>
      </c>
      <c r="Q71" s="50" t="s">
        <v>59</v>
      </c>
      <c r="S71" s="90">
        <f t="shared" si="8"/>
        <v>2</v>
      </c>
      <c r="T71" s="90">
        <f t="shared" si="8"/>
        <v>6</v>
      </c>
      <c r="U71" s="90">
        <f t="shared" si="8"/>
        <v>3</v>
      </c>
      <c r="V71" s="90">
        <f t="shared" si="8"/>
        <v>6</v>
      </c>
      <c r="W71" s="90">
        <f t="shared" si="8"/>
        <v>9</v>
      </c>
      <c r="X71" s="90">
        <f t="shared" si="8"/>
        <v>3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Heart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Heart</v>
      </c>
      <c r="AG71" s="50">
        <v>1</v>
      </c>
      <c r="AH71" s="50">
        <v>1</v>
      </c>
      <c r="AI71" s="50">
        <v>1</v>
      </c>
      <c r="AJ71" s="50">
        <v>0</v>
      </c>
      <c r="AK71" s="50">
        <v>0</v>
      </c>
      <c r="AL71" s="50">
        <v>0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59</v>
      </c>
      <c r="S72" s="90">
        <f t="shared" si="8"/>
        <v>10</v>
      </c>
      <c r="T72" s="90">
        <f t="shared" si="8"/>
        <v>5</v>
      </c>
      <c r="U72" s="90">
        <f t="shared" si="8"/>
        <v>10</v>
      </c>
      <c r="V72" s="90">
        <f t="shared" si="8"/>
        <v>11</v>
      </c>
      <c r="W72" s="90">
        <f t="shared" si="8"/>
        <v>10</v>
      </c>
      <c r="X72" s="90">
        <f t="shared" si="8"/>
        <v>3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Heart</v>
      </c>
      <c r="AG72" s="50">
        <v>1</v>
      </c>
      <c r="AH72" s="50">
        <v>1</v>
      </c>
      <c r="AI72" s="50">
        <v>1</v>
      </c>
      <c r="AJ72" s="50">
        <v>0</v>
      </c>
      <c r="AK72" s="50">
        <v>0</v>
      </c>
      <c r="AL72" s="50">
        <v>0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90">
        <f t="shared" si="8"/>
        <v>10</v>
      </c>
      <c r="T73" s="90">
        <f t="shared" si="8"/>
        <v>5</v>
      </c>
      <c r="U73" s="90">
        <f t="shared" si="8"/>
        <v>10</v>
      </c>
      <c r="V73" s="90">
        <f t="shared" si="8"/>
        <v>11</v>
      </c>
      <c r="W73" s="90">
        <f t="shared" si="8"/>
        <v>10</v>
      </c>
      <c r="X73" s="90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50">
        <v>1</v>
      </c>
      <c r="AH73" s="50">
        <v>1</v>
      </c>
      <c r="AI73" s="50">
        <v>1</v>
      </c>
      <c r="AJ73" s="50">
        <v>0</v>
      </c>
      <c r="AK73" s="50">
        <v>0</v>
      </c>
      <c r="AL73" s="50">
        <v>0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59</v>
      </c>
      <c r="P74" s="50" t="s">
        <v>32</v>
      </c>
      <c r="Q74" s="50" t="s">
        <v>27</v>
      </c>
      <c r="S74" s="90">
        <f t="shared" si="8"/>
        <v>4</v>
      </c>
      <c r="T74" s="90">
        <f t="shared" si="8"/>
        <v>2</v>
      </c>
      <c r="U74" s="90">
        <f t="shared" si="8"/>
        <v>8</v>
      </c>
      <c r="V74" s="90">
        <f t="shared" si="8"/>
        <v>3</v>
      </c>
      <c r="W74" s="90">
        <f t="shared" si="8"/>
        <v>8</v>
      </c>
      <c r="X74" s="90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Heart</v>
      </c>
      <c r="AD74" s="26" t="str">
        <f t="shared" si="6"/>
        <v>Peaches</v>
      </c>
      <c r="AE74" s="26" t="str">
        <f t="shared" si="6"/>
        <v>Square</v>
      </c>
      <c r="AG74" s="50">
        <v>1</v>
      </c>
      <c r="AH74" s="50">
        <v>1</v>
      </c>
      <c r="AI74" s="50">
        <v>1</v>
      </c>
      <c r="AJ74" s="50">
        <v>0</v>
      </c>
      <c r="AK74" s="50">
        <v>0</v>
      </c>
      <c r="AL74" s="50">
        <v>0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59</v>
      </c>
      <c r="P75" s="50" t="s">
        <v>32</v>
      </c>
      <c r="Q75" s="50" t="s">
        <v>35</v>
      </c>
      <c r="S75" s="90">
        <f t="shared" si="8"/>
        <v>4</v>
      </c>
      <c r="T75" s="90">
        <f t="shared" si="8"/>
        <v>8</v>
      </c>
      <c r="U75" s="90">
        <f t="shared" si="8"/>
        <v>8</v>
      </c>
      <c r="V75" s="90">
        <f t="shared" si="8"/>
        <v>3</v>
      </c>
      <c r="W75" s="90">
        <f t="shared" si="8"/>
        <v>8</v>
      </c>
      <c r="X75" s="90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Heart</v>
      </c>
      <c r="AD75" s="26" t="str">
        <f t="shared" si="6"/>
        <v>Peaches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0</v>
      </c>
      <c r="AK75" s="50">
        <v>0</v>
      </c>
      <c r="AL75" s="50">
        <v>0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90">
        <f t="shared" si="8"/>
        <v>10</v>
      </c>
      <c r="T76" s="90">
        <f t="shared" si="8"/>
        <v>8</v>
      </c>
      <c r="U76" s="90">
        <f t="shared" si="8"/>
        <v>11</v>
      </c>
      <c r="V76" s="90">
        <f t="shared" si="8"/>
        <v>11</v>
      </c>
      <c r="W76" s="90">
        <f t="shared" si="8"/>
        <v>4</v>
      </c>
      <c r="X76" s="90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50">
        <v>1</v>
      </c>
      <c r="AH76" s="50">
        <v>1</v>
      </c>
      <c r="AI76" s="50">
        <v>0</v>
      </c>
      <c r="AJ76" s="50">
        <v>0</v>
      </c>
      <c r="AK76" s="50">
        <v>0</v>
      </c>
      <c r="AL76" s="50">
        <v>0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90">
        <f t="shared" si="8"/>
        <v>10</v>
      </c>
      <c r="T77" s="90">
        <f t="shared" si="8"/>
        <v>9</v>
      </c>
      <c r="U77" s="90">
        <f t="shared" si="8"/>
        <v>11</v>
      </c>
      <c r="V77" s="90">
        <f t="shared" si="8"/>
        <v>11</v>
      </c>
      <c r="W77" s="90">
        <f t="shared" si="8"/>
        <v>4</v>
      </c>
      <c r="X77" s="90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50">
        <v>1</v>
      </c>
      <c r="AH77" s="50">
        <v>1</v>
      </c>
      <c r="AI77" s="50">
        <v>0</v>
      </c>
      <c r="AJ77" s="50">
        <v>0</v>
      </c>
      <c r="AK77" s="50">
        <v>0</v>
      </c>
      <c r="AL77" s="50">
        <v>0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90">
        <f t="shared" si="8"/>
        <v>7</v>
      </c>
      <c r="T78" s="90">
        <f t="shared" si="8"/>
        <v>9</v>
      </c>
      <c r="U78" s="90">
        <f t="shared" si="8"/>
        <v>9</v>
      </c>
      <c r="V78" s="90">
        <f t="shared" si="8"/>
        <v>4</v>
      </c>
      <c r="W78" s="90">
        <f t="shared" si="8"/>
        <v>5</v>
      </c>
      <c r="X78" s="90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50">
        <v>1</v>
      </c>
      <c r="AH78" s="50">
        <v>1</v>
      </c>
      <c r="AI78" s="50">
        <v>0</v>
      </c>
      <c r="AJ78" s="50">
        <v>0</v>
      </c>
      <c r="AK78" s="50">
        <v>0</v>
      </c>
      <c r="AL78" s="50">
        <v>0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90">
        <f t="shared" si="8"/>
        <v>7</v>
      </c>
      <c r="T79" s="90">
        <f t="shared" si="8"/>
        <v>5</v>
      </c>
      <c r="U79" s="90">
        <f t="shared" si="8"/>
        <v>9</v>
      </c>
      <c r="V79" s="90">
        <f t="shared" si="8"/>
        <v>4</v>
      </c>
      <c r="W79" s="90">
        <f t="shared" si="8"/>
        <v>5</v>
      </c>
      <c r="X79" s="90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50">
        <v>1</v>
      </c>
      <c r="AH79" s="50">
        <v>1</v>
      </c>
      <c r="AI79" s="50">
        <v>0</v>
      </c>
      <c r="AJ79" s="50">
        <v>0</v>
      </c>
      <c r="AK79" s="50">
        <v>0</v>
      </c>
      <c r="AL79" s="50">
        <v>0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90">
        <f t="shared" si="8"/>
        <v>9</v>
      </c>
      <c r="T80" s="90">
        <f t="shared" si="8"/>
        <v>5</v>
      </c>
      <c r="U80" s="90">
        <f t="shared" si="8"/>
        <v>4</v>
      </c>
      <c r="V80" s="90">
        <f t="shared" si="8"/>
        <v>8</v>
      </c>
      <c r="W80" s="90">
        <f t="shared" si="8"/>
        <v>11</v>
      </c>
      <c r="X80" s="90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50">
        <v>1</v>
      </c>
      <c r="AH80" s="50">
        <v>1</v>
      </c>
      <c r="AI80" s="50">
        <v>0</v>
      </c>
      <c r="AJ80" s="50">
        <v>0</v>
      </c>
      <c r="AK80" s="50">
        <v>0</v>
      </c>
      <c r="AL80" s="50">
        <v>0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90">
        <f t="shared" si="8"/>
        <v>9</v>
      </c>
      <c r="T81" s="90">
        <f t="shared" si="8"/>
        <v>10</v>
      </c>
      <c r="U81" s="90">
        <f t="shared" si="8"/>
        <v>4</v>
      </c>
      <c r="V81" s="90">
        <f t="shared" si="8"/>
        <v>8</v>
      </c>
      <c r="W81" s="90">
        <f t="shared" si="8"/>
        <v>11</v>
      </c>
      <c r="X81" s="90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50">
        <v>1</v>
      </c>
      <c r="AH81" s="50">
        <v>0</v>
      </c>
      <c r="AI81" s="50">
        <v>0</v>
      </c>
      <c r="AJ81" s="50">
        <v>0</v>
      </c>
      <c r="AK81" s="50">
        <v>0</v>
      </c>
      <c r="AL81" s="50">
        <v>0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90">
        <f t="shared" si="8"/>
        <v>10</v>
      </c>
      <c r="T82" s="90">
        <f t="shared" si="8"/>
        <v>10</v>
      </c>
      <c r="U82" s="90">
        <f t="shared" si="8"/>
        <v>8</v>
      </c>
      <c r="V82" s="90">
        <f t="shared" si="8"/>
        <v>3</v>
      </c>
      <c r="W82" s="90">
        <f t="shared" si="8"/>
        <v>8</v>
      </c>
      <c r="X82" s="90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50">
        <v>1</v>
      </c>
      <c r="AH82" s="50">
        <v>0</v>
      </c>
      <c r="AI82" s="50">
        <v>0</v>
      </c>
      <c r="AJ82" s="50">
        <v>0</v>
      </c>
      <c r="AK82" s="50">
        <v>0</v>
      </c>
      <c r="AL82" s="50">
        <v>0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90">
        <f t="shared" si="8"/>
        <v>10</v>
      </c>
      <c r="T83" s="90">
        <f t="shared" si="8"/>
        <v>9</v>
      </c>
      <c r="U83" s="90">
        <f t="shared" si="8"/>
        <v>8</v>
      </c>
      <c r="V83" s="90">
        <f t="shared" si="8"/>
        <v>3</v>
      </c>
      <c r="W83" s="90">
        <f t="shared" si="8"/>
        <v>8</v>
      </c>
      <c r="X83" s="90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50">
        <v>1</v>
      </c>
      <c r="AH83" s="50">
        <v>0</v>
      </c>
      <c r="AI83" s="50">
        <v>0</v>
      </c>
      <c r="AJ83" s="50">
        <v>0</v>
      </c>
      <c r="AK83" s="50">
        <v>0</v>
      </c>
      <c r="AL83" s="50">
        <v>1</v>
      </c>
    </row>
    <row r="84" spans="11:38">
      <c r="K84" s="42">
        <v>80</v>
      </c>
      <c r="L84" s="50" t="s">
        <v>60</v>
      </c>
      <c r="M84" s="50" t="s">
        <v>33</v>
      </c>
      <c r="N84" s="50" t="s">
        <v>27</v>
      </c>
      <c r="O84" s="50" t="s">
        <v>60</v>
      </c>
      <c r="P84" s="50" t="s">
        <v>34</v>
      </c>
      <c r="Q84" s="50" t="s">
        <v>35</v>
      </c>
      <c r="S84" s="90">
        <f t="shared" si="8"/>
        <v>4</v>
      </c>
      <c r="T84" s="90">
        <f t="shared" si="8"/>
        <v>9</v>
      </c>
      <c r="U84" s="90">
        <f t="shared" si="8"/>
        <v>4</v>
      </c>
      <c r="V84" s="90">
        <f t="shared" si="8"/>
        <v>4</v>
      </c>
      <c r="W84" s="90">
        <f t="shared" si="8"/>
        <v>10</v>
      </c>
      <c r="X84" s="90">
        <f t="shared" si="8"/>
        <v>11</v>
      </c>
      <c r="Z84" s="26" t="str">
        <f t="shared" si="7"/>
        <v>Square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Square</v>
      </c>
      <c r="AD84" s="26" t="str">
        <f t="shared" si="6"/>
        <v>Grapes</v>
      </c>
      <c r="AE84" s="26" t="str">
        <f t="shared" si="6"/>
        <v>Bananas</v>
      </c>
      <c r="AG84" s="50">
        <v>1</v>
      </c>
      <c r="AH84" s="50">
        <v>0</v>
      </c>
      <c r="AI84" s="50">
        <v>0</v>
      </c>
      <c r="AJ84" s="50">
        <v>0</v>
      </c>
      <c r="AK84" s="50">
        <v>0</v>
      </c>
      <c r="AL84" s="50">
        <v>1</v>
      </c>
    </row>
    <row r="85" spans="11:38">
      <c r="K85" s="42">
        <v>81</v>
      </c>
      <c r="L85" s="50" t="s">
        <v>60</v>
      </c>
      <c r="M85" s="50" t="s">
        <v>60</v>
      </c>
      <c r="N85" s="50" t="s">
        <v>27</v>
      </c>
      <c r="O85" s="50" t="s">
        <v>60</v>
      </c>
      <c r="P85" s="50" t="s">
        <v>34</v>
      </c>
      <c r="Q85" s="50" t="s">
        <v>35</v>
      </c>
      <c r="S85" s="90">
        <f t="shared" si="8"/>
        <v>4</v>
      </c>
      <c r="T85" s="90">
        <f t="shared" si="8"/>
        <v>4</v>
      </c>
      <c r="U85" s="90">
        <f t="shared" si="8"/>
        <v>4</v>
      </c>
      <c r="V85" s="90">
        <f t="shared" si="8"/>
        <v>4</v>
      </c>
      <c r="W85" s="90">
        <f t="shared" si="8"/>
        <v>10</v>
      </c>
      <c r="X85" s="90">
        <f t="shared" si="8"/>
        <v>11</v>
      </c>
      <c r="Z85" s="26" t="str">
        <f t="shared" si="7"/>
        <v>Square</v>
      </c>
      <c r="AA85" s="26" t="str">
        <f t="shared" si="7"/>
        <v>Square</v>
      </c>
      <c r="AB85" s="26" t="str">
        <f t="shared" si="7"/>
        <v>Square</v>
      </c>
      <c r="AC85" s="26" t="str">
        <f t="shared" si="6"/>
        <v>Square</v>
      </c>
      <c r="AD85" s="26" t="str">
        <f t="shared" si="6"/>
        <v>Grapes</v>
      </c>
      <c r="AE85" s="26" t="str">
        <f t="shared" si="6"/>
        <v>Bananas</v>
      </c>
      <c r="AG85" s="50">
        <v>1</v>
      </c>
      <c r="AH85" s="50">
        <v>0</v>
      </c>
      <c r="AI85" s="50">
        <v>0</v>
      </c>
      <c r="AJ85" s="50">
        <v>0</v>
      </c>
      <c r="AK85" s="50">
        <v>0</v>
      </c>
      <c r="AL85" s="50">
        <v>1</v>
      </c>
    </row>
    <row r="86" spans="11:38">
      <c r="K86" s="42">
        <v>82</v>
      </c>
      <c r="L86" s="50" t="s">
        <v>24</v>
      </c>
      <c r="M86" s="50" t="s">
        <v>60</v>
      </c>
      <c r="N86" s="50" t="s">
        <v>32</v>
      </c>
      <c r="O86" s="50" t="s">
        <v>30</v>
      </c>
      <c r="P86" s="50" t="s">
        <v>35</v>
      </c>
      <c r="Q86" s="50" t="s">
        <v>32</v>
      </c>
      <c r="S86" s="90">
        <f t="shared" si="8"/>
        <v>6</v>
      </c>
      <c r="T86" s="90">
        <f t="shared" si="8"/>
        <v>4</v>
      </c>
      <c r="U86" s="90">
        <f t="shared" si="8"/>
        <v>8</v>
      </c>
      <c r="V86" s="90">
        <f t="shared" si="8"/>
        <v>7</v>
      </c>
      <c r="W86" s="90">
        <f t="shared" si="8"/>
        <v>11</v>
      </c>
      <c r="X86" s="90">
        <f t="shared" si="8"/>
        <v>8</v>
      </c>
      <c r="Z86" s="26" t="str">
        <f t="shared" si="7"/>
        <v>Rectangle</v>
      </c>
      <c r="AA86" s="26" t="str">
        <f t="shared" si="7"/>
        <v>Square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50">
        <v>1</v>
      </c>
      <c r="AH86" s="50">
        <v>0</v>
      </c>
      <c r="AI86" s="50">
        <v>0</v>
      </c>
      <c r="AJ86" s="50">
        <v>0</v>
      </c>
      <c r="AK86" s="50">
        <v>0</v>
      </c>
      <c r="AL86" s="50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90">
        <f t="shared" si="8"/>
        <v>6</v>
      </c>
      <c r="T87" s="90">
        <f t="shared" si="8"/>
        <v>10</v>
      </c>
      <c r="U87" s="90">
        <f t="shared" si="8"/>
        <v>8</v>
      </c>
      <c r="V87" s="90">
        <f t="shared" si="8"/>
        <v>7</v>
      </c>
      <c r="W87" s="90">
        <f t="shared" si="8"/>
        <v>11</v>
      </c>
      <c r="X87" s="90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50">
        <v>1</v>
      </c>
      <c r="AH87" s="50">
        <v>0</v>
      </c>
      <c r="AI87" s="50">
        <v>0</v>
      </c>
      <c r="AJ87" s="50">
        <v>0</v>
      </c>
      <c r="AK87" s="50">
        <v>0</v>
      </c>
      <c r="AL87" s="50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90">
        <f t="shared" si="8"/>
        <v>11</v>
      </c>
      <c r="T88" s="90">
        <f t="shared" si="8"/>
        <v>10</v>
      </c>
      <c r="U88" s="90">
        <f t="shared" si="8"/>
        <v>7</v>
      </c>
      <c r="V88" s="90">
        <f t="shared" si="8"/>
        <v>5</v>
      </c>
      <c r="W88" s="90">
        <f t="shared" si="8"/>
        <v>10</v>
      </c>
      <c r="X88" s="90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50">
        <v>1</v>
      </c>
      <c r="AH88" s="50">
        <v>0</v>
      </c>
      <c r="AI88" s="50">
        <v>0</v>
      </c>
      <c r="AJ88" s="50">
        <v>0</v>
      </c>
      <c r="AK88" s="50">
        <v>0</v>
      </c>
      <c r="AL88" s="50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90">
        <f t="shared" si="8"/>
        <v>11</v>
      </c>
      <c r="T89" s="90">
        <f t="shared" si="8"/>
        <v>6</v>
      </c>
      <c r="U89" s="90">
        <f t="shared" si="8"/>
        <v>7</v>
      </c>
      <c r="V89" s="90">
        <f t="shared" si="8"/>
        <v>5</v>
      </c>
      <c r="W89" s="90">
        <f t="shared" si="8"/>
        <v>10</v>
      </c>
      <c r="X89" s="90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0</v>
      </c>
      <c r="AI89" s="50">
        <v>0</v>
      </c>
      <c r="AJ89" s="50">
        <v>0</v>
      </c>
      <c r="AK89" s="50">
        <v>0</v>
      </c>
      <c r="AL89" s="50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90">
        <f t="shared" si="8"/>
        <v>7</v>
      </c>
      <c r="T90" s="90">
        <f t="shared" si="8"/>
        <v>6</v>
      </c>
      <c r="U90" s="90">
        <f t="shared" si="8"/>
        <v>11</v>
      </c>
      <c r="V90" s="90">
        <f t="shared" si="8"/>
        <v>3</v>
      </c>
      <c r="W90" s="90">
        <f t="shared" si="8"/>
        <v>8</v>
      </c>
      <c r="X90" s="90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50">
        <v>1</v>
      </c>
      <c r="AH90" s="50">
        <v>0</v>
      </c>
      <c r="AI90" s="50">
        <v>0</v>
      </c>
      <c r="AJ90" s="50">
        <v>0</v>
      </c>
      <c r="AK90" s="50">
        <v>0</v>
      </c>
      <c r="AL90" s="50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90">
        <f t="shared" si="8"/>
        <v>7</v>
      </c>
      <c r="T91" s="90">
        <f t="shared" si="8"/>
        <v>11</v>
      </c>
      <c r="U91" s="90">
        <f t="shared" si="8"/>
        <v>11</v>
      </c>
      <c r="V91" s="90">
        <f t="shared" si="8"/>
        <v>3</v>
      </c>
      <c r="W91" s="90">
        <f t="shared" si="8"/>
        <v>8</v>
      </c>
      <c r="X91" s="90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50">
        <v>1</v>
      </c>
      <c r="AH91" s="50">
        <v>0</v>
      </c>
      <c r="AI91" s="50">
        <v>0</v>
      </c>
      <c r="AJ91" s="50">
        <v>0</v>
      </c>
      <c r="AK91" s="50">
        <v>0</v>
      </c>
      <c r="AL91" s="50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90">
        <f t="shared" si="8"/>
        <v>6</v>
      </c>
      <c r="T92" s="90">
        <f t="shared" si="8"/>
        <v>11</v>
      </c>
      <c r="U92" s="90">
        <f t="shared" si="8"/>
        <v>4</v>
      </c>
      <c r="V92" s="90">
        <f t="shared" si="8"/>
        <v>6</v>
      </c>
      <c r="W92" s="90">
        <f t="shared" si="8"/>
        <v>4</v>
      </c>
      <c r="X92" s="90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50">
        <v>1</v>
      </c>
      <c r="AH92" s="50">
        <v>0</v>
      </c>
      <c r="AI92" s="50">
        <v>0</v>
      </c>
      <c r="AJ92" s="50">
        <v>0</v>
      </c>
      <c r="AK92" s="50">
        <v>0</v>
      </c>
      <c r="AL92" s="50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90">
        <f t="shared" si="8"/>
        <v>6</v>
      </c>
      <c r="T93" s="90">
        <f t="shared" si="8"/>
        <v>8</v>
      </c>
      <c r="U93" s="90">
        <f t="shared" si="8"/>
        <v>4</v>
      </c>
      <c r="V93" s="90">
        <f t="shared" si="8"/>
        <v>6</v>
      </c>
      <c r="W93" s="90">
        <f t="shared" si="8"/>
        <v>4</v>
      </c>
      <c r="X93" s="90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50">
        <v>1</v>
      </c>
      <c r="AH93" s="50">
        <v>0</v>
      </c>
      <c r="AI93" s="50">
        <v>0</v>
      </c>
      <c r="AJ93" s="50">
        <v>0</v>
      </c>
      <c r="AK93" s="50">
        <v>0</v>
      </c>
      <c r="AL93" s="50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90">
        <f t="shared" si="8"/>
        <v>2</v>
      </c>
      <c r="T94" s="90">
        <f t="shared" si="8"/>
        <v>8</v>
      </c>
      <c r="U94" s="90">
        <f t="shared" si="8"/>
        <v>9</v>
      </c>
      <c r="V94" s="90">
        <f t="shared" si="8"/>
        <v>9</v>
      </c>
      <c r="W94" s="90">
        <f t="shared" si="8"/>
        <v>10</v>
      </c>
      <c r="X94" s="90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50">
        <v>1</v>
      </c>
      <c r="AH94" s="50">
        <v>0</v>
      </c>
      <c r="AI94" s="50">
        <v>0</v>
      </c>
      <c r="AJ94" s="50">
        <v>0</v>
      </c>
      <c r="AK94" s="50">
        <v>0</v>
      </c>
      <c r="AL94" s="50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90">
        <f t="shared" si="8"/>
        <v>3</v>
      </c>
      <c r="T95" s="90">
        <f t="shared" si="8"/>
        <v>6</v>
      </c>
      <c r="U95" s="90">
        <f t="shared" si="8"/>
        <v>9</v>
      </c>
      <c r="V95" s="90">
        <f t="shared" si="8"/>
        <v>9</v>
      </c>
      <c r="W95" s="90">
        <f t="shared" si="8"/>
        <v>10</v>
      </c>
      <c r="X95" s="90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50">
        <v>1</v>
      </c>
      <c r="AH95" s="50">
        <v>0</v>
      </c>
      <c r="AI95" s="50">
        <v>0</v>
      </c>
      <c r="AJ95" s="50">
        <v>0</v>
      </c>
      <c r="AK95" s="50">
        <v>0</v>
      </c>
      <c r="AL95" s="50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90">
        <f t="shared" si="8"/>
        <v>3</v>
      </c>
      <c r="T96" s="90">
        <f t="shared" si="8"/>
        <v>6</v>
      </c>
      <c r="U96" s="90">
        <f t="shared" si="8"/>
        <v>11</v>
      </c>
      <c r="V96" s="90">
        <f t="shared" si="8"/>
        <v>10</v>
      </c>
      <c r="W96" s="90">
        <f t="shared" si="8"/>
        <v>9</v>
      </c>
      <c r="X96" s="90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50">
        <v>1</v>
      </c>
      <c r="AH96" s="50">
        <v>0</v>
      </c>
      <c r="AI96" s="50">
        <v>0</v>
      </c>
      <c r="AJ96" s="50">
        <v>0</v>
      </c>
      <c r="AK96" s="50">
        <v>0</v>
      </c>
      <c r="AL96" s="50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90">
        <f t="shared" si="8"/>
        <v>9</v>
      </c>
      <c r="T97" s="90">
        <f t="shared" si="8"/>
        <v>9</v>
      </c>
      <c r="U97" s="90">
        <f t="shared" si="8"/>
        <v>11</v>
      </c>
      <c r="V97" s="90">
        <f t="shared" si="8"/>
        <v>10</v>
      </c>
      <c r="W97" s="90">
        <f t="shared" si="8"/>
        <v>9</v>
      </c>
      <c r="X97" s="90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50">
        <v>1</v>
      </c>
      <c r="AH97" s="50">
        <v>1</v>
      </c>
      <c r="AI97" s="50">
        <v>0</v>
      </c>
      <c r="AJ97" s="50">
        <v>0</v>
      </c>
      <c r="AK97" s="50">
        <v>0</v>
      </c>
      <c r="AL97" s="50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90">
        <f t="shared" si="8"/>
        <v>9</v>
      </c>
      <c r="T98" s="90">
        <f t="shared" si="8"/>
        <v>9</v>
      </c>
      <c r="U98" s="90">
        <f t="shared" si="8"/>
        <v>7</v>
      </c>
      <c r="V98" s="90">
        <f t="shared" si="8"/>
        <v>11</v>
      </c>
      <c r="W98" s="90">
        <f t="shared" si="8"/>
        <v>6</v>
      </c>
      <c r="X98" s="90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50">
        <v>1</v>
      </c>
      <c r="AH98" s="50">
        <v>1</v>
      </c>
      <c r="AI98" s="50">
        <v>0</v>
      </c>
      <c r="AJ98" s="50">
        <v>0</v>
      </c>
      <c r="AK98" s="50">
        <v>0</v>
      </c>
      <c r="AL98" s="50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90">
        <f t="shared" si="8"/>
        <v>1</v>
      </c>
      <c r="T99" s="90">
        <f t="shared" si="8"/>
        <v>2</v>
      </c>
      <c r="U99" s="90">
        <f t="shared" si="8"/>
        <v>7</v>
      </c>
      <c r="V99" s="90">
        <f t="shared" si="8"/>
        <v>11</v>
      </c>
      <c r="W99" s="90">
        <f t="shared" si="8"/>
        <v>6</v>
      </c>
      <c r="X99" s="90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50">
        <v>1</v>
      </c>
      <c r="AH99" s="50">
        <v>1</v>
      </c>
      <c r="AI99" s="50">
        <v>0</v>
      </c>
      <c r="AJ99" s="50">
        <v>0</v>
      </c>
      <c r="AK99" s="50">
        <v>0</v>
      </c>
      <c r="AL99" s="50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90">
        <f t="shared" si="8"/>
        <v>10</v>
      </c>
      <c r="T100" s="90">
        <f t="shared" si="8"/>
        <v>10</v>
      </c>
      <c r="U100" s="90">
        <f t="shared" si="8"/>
        <v>11</v>
      </c>
      <c r="V100" s="90">
        <f t="shared" si="8"/>
        <v>8</v>
      </c>
      <c r="W100" s="90">
        <f t="shared" si="8"/>
        <v>8</v>
      </c>
      <c r="X100" s="90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50">
        <v>1</v>
      </c>
      <c r="AH100" s="50">
        <v>1</v>
      </c>
      <c r="AI100" s="50">
        <v>0</v>
      </c>
      <c r="AJ100" s="50">
        <v>0</v>
      </c>
      <c r="AK100" s="50">
        <v>0</v>
      </c>
      <c r="AL100" s="50">
        <v>0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90">
        <f t="shared" si="8"/>
        <v>10</v>
      </c>
      <c r="T101" s="90">
        <f t="shared" si="8"/>
        <v>10</v>
      </c>
      <c r="U101" s="90">
        <f t="shared" si="8"/>
        <v>11</v>
      </c>
      <c r="V101" s="90">
        <f t="shared" si="8"/>
        <v>8</v>
      </c>
      <c r="W101" s="90">
        <f t="shared" si="8"/>
        <v>8</v>
      </c>
      <c r="X101" s="90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50">
        <v>0</v>
      </c>
      <c r="AH101" s="50">
        <v>1</v>
      </c>
      <c r="AI101" s="50">
        <v>0</v>
      </c>
      <c r="AJ101" s="50">
        <v>0</v>
      </c>
      <c r="AK101" s="50">
        <v>0</v>
      </c>
      <c r="AL101" s="50">
        <v>0</v>
      </c>
    </row>
    <row r="102" spans="11:38">
      <c r="K102" s="42">
        <v>98</v>
      </c>
      <c r="L102" s="50" t="s">
        <v>32</v>
      </c>
      <c r="M102" s="50" t="s">
        <v>35</v>
      </c>
      <c r="N102" s="50" t="s">
        <v>60</v>
      </c>
      <c r="O102" s="50" t="s">
        <v>34</v>
      </c>
      <c r="P102" s="50" t="s">
        <v>34</v>
      </c>
      <c r="Q102" s="50" t="s">
        <v>26</v>
      </c>
      <c r="S102" s="90">
        <f t="shared" si="8"/>
        <v>8</v>
      </c>
      <c r="T102" s="90">
        <f t="shared" si="8"/>
        <v>11</v>
      </c>
      <c r="U102" s="90">
        <f t="shared" si="8"/>
        <v>4</v>
      </c>
      <c r="V102" s="90">
        <f t="shared" ref="V102:X122" si="9">VLOOKUP(O102,$A$4:$I$15,9,FALSE)</f>
        <v>10</v>
      </c>
      <c r="W102" s="90">
        <f t="shared" si="9"/>
        <v>10</v>
      </c>
      <c r="X102" s="90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Square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50">
        <v>0</v>
      </c>
      <c r="AH102" s="50">
        <v>1</v>
      </c>
      <c r="AI102" s="50">
        <v>0</v>
      </c>
      <c r="AJ102" s="50">
        <v>0</v>
      </c>
      <c r="AK102" s="50">
        <v>0</v>
      </c>
      <c r="AL102" s="50">
        <v>0</v>
      </c>
    </row>
    <row r="103" spans="11:38">
      <c r="K103" s="42">
        <v>99</v>
      </c>
      <c r="L103" s="50" t="s">
        <v>32</v>
      </c>
      <c r="M103" s="50" t="s">
        <v>35</v>
      </c>
      <c r="N103" s="50" t="s">
        <v>60</v>
      </c>
      <c r="O103" s="50" t="s">
        <v>34</v>
      </c>
      <c r="P103" s="50" t="s">
        <v>34</v>
      </c>
      <c r="Q103" s="50" t="s">
        <v>24</v>
      </c>
      <c r="S103" s="90">
        <f t="shared" ref="S103:U122" si="10">VLOOKUP(L103,$A$4:$I$15,9,FALSE)</f>
        <v>8</v>
      </c>
      <c r="T103" s="90">
        <f t="shared" si="10"/>
        <v>11</v>
      </c>
      <c r="U103" s="90">
        <f t="shared" si="10"/>
        <v>4</v>
      </c>
      <c r="V103" s="90">
        <f t="shared" si="9"/>
        <v>10</v>
      </c>
      <c r="W103" s="90">
        <f t="shared" si="9"/>
        <v>10</v>
      </c>
      <c r="X103" s="90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Square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50">
        <v>0</v>
      </c>
      <c r="AH103" s="50">
        <v>1</v>
      </c>
      <c r="AI103" s="50">
        <v>0</v>
      </c>
      <c r="AJ103" s="50">
        <v>0</v>
      </c>
      <c r="AK103" s="50">
        <v>0</v>
      </c>
      <c r="AL103" s="50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90">
        <f t="shared" si="10"/>
        <v>10</v>
      </c>
      <c r="T104" s="90">
        <f t="shared" si="10"/>
        <v>3</v>
      </c>
      <c r="U104" s="90">
        <f t="shared" si="10"/>
        <v>6</v>
      </c>
      <c r="V104" s="90">
        <f t="shared" si="9"/>
        <v>11</v>
      </c>
      <c r="W104" s="90">
        <f t="shared" si="9"/>
        <v>7</v>
      </c>
      <c r="X104" s="90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50">
        <v>0</v>
      </c>
      <c r="AH104" s="50">
        <v>1</v>
      </c>
      <c r="AI104" s="50">
        <v>0</v>
      </c>
      <c r="AJ104" s="50">
        <v>0</v>
      </c>
      <c r="AK104" s="50">
        <v>0</v>
      </c>
      <c r="AL104" s="50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90">
        <f t="shared" si="10"/>
        <v>10</v>
      </c>
      <c r="T105" s="90">
        <f t="shared" si="10"/>
        <v>3</v>
      </c>
      <c r="U105" s="90">
        <f t="shared" si="10"/>
        <v>6</v>
      </c>
      <c r="V105" s="90">
        <f t="shared" si="9"/>
        <v>11</v>
      </c>
      <c r="W105" s="90">
        <f t="shared" si="9"/>
        <v>7</v>
      </c>
      <c r="X105" s="90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50">
        <v>0</v>
      </c>
      <c r="AH105" s="50">
        <v>1</v>
      </c>
      <c r="AI105" s="50">
        <v>0</v>
      </c>
      <c r="AJ105" s="50">
        <v>0</v>
      </c>
      <c r="AK105" s="50">
        <v>0</v>
      </c>
      <c r="AL105" s="50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90">
        <f t="shared" si="10"/>
        <v>8</v>
      </c>
      <c r="T106" s="90">
        <f t="shared" si="10"/>
        <v>11</v>
      </c>
      <c r="U106" s="90">
        <f t="shared" si="10"/>
        <v>7</v>
      </c>
      <c r="V106" s="90">
        <f t="shared" si="9"/>
        <v>9</v>
      </c>
      <c r="W106" s="90">
        <f t="shared" si="9"/>
        <v>1</v>
      </c>
      <c r="X106" s="90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50">
        <v>0</v>
      </c>
      <c r="AH106" s="50">
        <v>0</v>
      </c>
      <c r="AI106" s="50">
        <v>0</v>
      </c>
      <c r="AJ106" s="50">
        <v>0</v>
      </c>
      <c r="AK106" s="50">
        <v>0</v>
      </c>
      <c r="AL106" s="50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90">
        <f t="shared" si="10"/>
        <v>8</v>
      </c>
      <c r="T107" s="90">
        <f t="shared" si="10"/>
        <v>11</v>
      </c>
      <c r="U107" s="90">
        <f t="shared" si="10"/>
        <v>7</v>
      </c>
      <c r="V107" s="90">
        <f t="shared" si="9"/>
        <v>9</v>
      </c>
      <c r="W107" s="90">
        <f t="shared" si="9"/>
        <v>9</v>
      </c>
      <c r="X107" s="90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50">
        <v>0</v>
      </c>
      <c r="AH107" s="50">
        <v>0</v>
      </c>
      <c r="AI107" s="50">
        <v>0</v>
      </c>
      <c r="AJ107" s="50">
        <v>0</v>
      </c>
      <c r="AK107" s="50">
        <v>0</v>
      </c>
      <c r="AL107" s="50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90">
        <f t="shared" si="10"/>
        <v>10</v>
      </c>
      <c r="T108" s="90">
        <f t="shared" si="10"/>
        <v>10</v>
      </c>
      <c r="U108" s="90">
        <f t="shared" si="10"/>
        <v>5</v>
      </c>
      <c r="V108" s="90">
        <f t="shared" si="9"/>
        <v>3</v>
      </c>
      <c r="W108" s="90">
        <f t="shared" si="9"/>
        <v>9</v>
      </c>
      <c r="X108" s="90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50">
        <v>0</v>
      </c>
      <c r="AH108" s="50">
        <v>0</v>
      </c>
      <c r="AI108" s="50">
        <v>0</v>
      </c>
      <c r="AJ108" s="50">
        <v>0</v>
      </c>
      <c r="AK108" s="50">
        <v>0</v>
      </c>
      <c r="AL108" s="50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90">
        <f t="shared" si="10"/>
        <v>10</v>
      </c>
      <c r="T109" s="90">
        <f t="shared" si="10"/>
        <v>10</v>
      </c>
      <c r="U109" s="90">
        <f t="shared" si="10"/>
        <v>5</v>
      </c>
      <c r="V109" s="90">
        <f t="shared" si="9"/>
        <v>3</v>
      </c>
      <c r="W109" s="90">
        <f t="shared" si="9"/>
        <v>7</v>
      </c>
      <c r="X109" s="90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50">
        <v>0</v>
      </c>
      <c r="AH109" s="50">
        <v>0</v>
      </c>
      <c r="AI109" s="50">
        <v>0</v>
      </c>
      <c r="AJ109" s="50">
        <v>0</v>
      </c>
      <c r="AK109" s="50">
        <v>0</v>
      </c>
      <c r="AL109" s="50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90">
        <f t="shared" si="10"/>
        <v>9</v>
      </c>
      <c r="T110" s="90">
        <f t="shared" si="10"/>
        <v>1</v>
      </c>
      <c r="U110" s="90">
        <f t="shared" si="10"/>
        <v>6</v>
      </c>
      <c r="V110" s="90">
        <f t="shared" si="9"/>
        <v>11</v>
      </c>
      <c r="W110" s="90">
        <f t="shared" si="9"/>
        <v>7</v>
      </c>
      <c r="X110" s="90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50">
        <v>0</v>
      </c>
      <c r="AH110" s="50">
        <v>0</v>
      </c>
      <c r="AI110" s="50">
        <v>0</v>
      </c>
      <c r="AJ110" s="50">
        <v>0</v>
      </c>
      <c r="AK110" s="50">
        <v>0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90">
        <f t="shared" si="10"/>
        <v>9</v>
      </c>
      <c r="T111" s="90">
        <f t="shared" si="10"/>
        <v>7</v>
      </c>
      <c r="U111" s="90">
        <f t="shared" si="10"/>
        <v>6</v>
      </c>
      <c r="V111" s="90">
        <f t="shared" si="9"/>
        <v>11</v>
      </c>
      <c r="W111" s="90">
        <f t="shared" si="9"/>
        <v>9</v>
      </c>
      <c r="X111" s="90">
        <f t="shared" si="9"/>
        <v>10</v>
      </c>
      <c r="Z111" s="26" t="str">
        <f t="shared" ref="Z111:AE122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90">
        <f t="shared" si="10"/>
        <v>6</v>
      </c>
      <c r="T112" s="90">
        <f t="shared" si="10"/>
        <v>7</v>
      </c>
      <c r="U112" s="90">
        <f t="shared" si="10"/>
        <v>10</v>
      </c>
      <c r="V112" s="90">
        <f t="shared" si="9"/>
        <v>9</v>
      </c>
      <c r="W112" s="90">
        <f t="shared" si="9"/>
        <v>9</v>
      </c>
      <c r="X112" s="90">
        <f t="shared" si="9"/>
        <v>10</v>
      </c>
      <c r="Z112" s="26" t="str">
        <f t="shared" si="11"/>
        <v>Rectangle</v>
      </c>
      <c r="AA112" s="26" t="str">
        <f t="shared" si="11"/>
        <v>Apples</v>
      </c>
      <c r="AB112" s="26" t="str">
        <f t="shared" si="11"/>
        <v>Grapes</v>
      </c>
      <c r="AC112" s="26" t="str">
        <f t="shared" si="11"/>
        <v>Watermelon</v>
      </c>
      <c r="AD112" s="26" t="str">
        <f t="shared" si="11"/>
        <v>Watermelon</v>
      </c>
      <c r="AE112" s="26" t="str">
        <f t="shared" si="11"/>
        <v>Grapes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90">
        <f t="shared" si="10"/>
        <v>6</v>
      </c>
      <c r="T113" s="90">
        <f t="shared" si="10"/>
        <v>10</v>
      </c>
      <c r="U113" s="90">
        <f t="shared" si="10"/>
        <v>10</v>
      </c>
      <c r="V113" s="90">
        <f t="shared" si="9"/>
        <v>9</v>
      </c>
      <c r="W113" s="90">
        <f t="shared" si="9"/>
        <v>6</v>
      </c>
      <c r="X113" s="90">
        <f t="shared" si="9"/>
        <v>8</v>
      </c>
      <c r="Z113" s="26" t="str">
        <f t="shared" si="11"/>
        <v>Rectangle</v>
      </c>
      <c r="AA113" s="26" t="str">
        <f t="shared" si="11"/>
        <v>Grapes</v>
      </c>
      <c r="AB113" s="26" t="str">
        <f t="shared" si="11"/>
        <v>Grapes</v>
      </c>
      <c r="AC113" s="26" t="str">
        <f t="shared" si="11"/>
        <v>Watermelon</v>
      </c>
      <c r="AD113" s="26" t="str">
        <f t="shared" si="11"/>
        <v>Rectangle</v>
      </c>
      <c r="AE113" s="26" t="str">
        <f t="shared" si="11"/>
        <v>Peaches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90">
        <f t="shared" si="10"/>
        <v>11</v>
      </c>
      <c r="T114" s="90">
        <f t="shared" si="10"/>
        <v>10</v>
      </c>
      <c r="U114" s="90">
        <f t="shared" si="10"/>
        <v>8</v>
      </c>
      <c r="V114" s="90">
        <f t="shared" si="9"/>
        <v>1</v>
      </c>
      <c r="W114" s="90">
        <f t="shared" si="9"/>
        <v>6</v>
      </c>
      <c r="X114" s="90">
        <f t="shared" si="9"/>
        <v>8</v>
      </c>
      <c r="Z114" s="26" t="str">
        <f t="shared" si="11"/>
        <v>Bananas</v>
      </c>
      <c r="AA114" s="26" t="str">
        <f t="shared" si="11"/>
        <v>Grapes</v>
      </c>
      <c r="AB114" s="26" t="str">
        <f t="shared" si="11"/>
        <v>Peaches</v>
      </c>
      <c r="AC114" s="26" t="str">
        <f t="shared" si="11"/>
        <v>Scatter</v>
      </c>
      <c r="AD114" s="26" t="str">
        <f t="shared" si="11"/>
        <v>Rectangle</v>
      </c>
      <c r="AE114" s="26" t="str">
        <f t="shared" si="11"/>
        <v>Peaches</v>
      </c>
      <c r="AG114" s="50">
        <v>0</v>
      </c>
      <c r="AH114" s="50">
        <v>0</v>
      </c>
      <c r="AI114" s="50">
        <v>0</v>
      </c>
      <c r="AJ114" s="50">
        <v>0</v>
      </c>
      <c r="AK114" s="50">
        <v>0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90">
        <f t="shared" si="10"/>
        <v>11</v>
      </c>
      <c r="T115" s="90">
        <f t="shared" si="10"/>
        <v>3</v>
      </c>
      <c r="U115" s="90">
        <f t="shared" si="10"/>
        <v>8</v>
      </c>
      <c r="V115" s="90">
        <f t="shared" si="9"/>
        <v>7</v>
      </c>
      <c r="W115" s="90">
        <f t="shared" si="9"/>
        <v>5</v>
      </c>
      <c r="X115" s="90">
        <f t="shared" si="9"/>
        <v>10</v>
      </c>
      <c r="Z115" s="26" t="str">
        <f t="shared" si="11"/>
        <v>Bananas</v>
      </c>
      <c r="AA115" s="26" t="str">
        <f t="shared" si="11"/>
        <v>Heart</v>
      </c>
      <c r="AB115" s="26" t="str">
        <f t="shared" si="11"/>
        <v>Peaches</v>
      </c>
      <c r="AC115" s="26" t="str">
        <f t="shared" si="11"/>
        <v>Apples</v>
      </c>
      <c r="AD115" s="26" t="str">
        <f t="shared" si="11"/>
        <v>pentagon</v>
      </c>
      <c r="AE115" s="26" t="str">
        <f t="shared" si="11"/>
        <v>Grapes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90">
        <f t="shared" si="10"/>
        <v>6</v>
      </c>
      <c r="T116" s="90">
        <f t="shared" si="10"/>
        <v>3</v>
      </c>
      <c r="U116" s="90">
        <f t="shared" si="10"/>
        <v>11</v>
      </c>
      <c r="V116" s="90">
        <f t="shared" si="9"/>
        <v>7</v>
      </c>
      <c r="W116" s="90">
        <f t="shared" si="9"/>
        <v>5</v>
      </c>
      <c r="X116" s="90">
        <f t="shared" si="9"/>
        <v>10</v>
      </c>
      <c r="Z116" s="26" t="str">
        <f t="shared" si="11"/>
        <v>Rectangle</v>
      </c>
      <c r="AA116" s="26" t="str">
        <f t="shared" si="11"/>
        <v>Heart</v>
      </c>
      <c r="AB116" s="26" t="str">
        <f t="shared" si="11"/>
        <v>Bananas</v>
      </c>
      <c r="AC116" s="26" t="str">
        <f t="shared" si="11"/>
        <v>Apples</v>
      </c>
      <c r="AD116" s="26" t="str">
        <f t="shared" si="11"/>
        <v>pentagon</v>
      </c>
      <c r="AE116" s="26" t="str">
        <f t="shared" si="11"/>
        <v>Grapes</v>
      </c>
      <c r="AG116" s="50">
        <v>0</v>
      </c>
      <c r="AH116" s="50">
        <v>0</v>
      </c>
      <c r="AI116" s="50">
        <v>0</v>
      </c>
      <c r="AJ116" s="50">
        <v>0</v>
      </c>
      <c r="AK116" s="50">
        <v>0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90">
        <f t="shared" si="10"/>
        <v>6</v>
      </c>
      <c r="T117" s="90">
        <f t="shared" si="10"/>
        <v>4</v>
      </c>
      <c r="U117" s="90">
        <f t="shared" si="10"/>
        <v>11</v>
      </c>
      <c r="V117" s="90">
        <f t="shared" si="9"/>
        <v>10</v>
      </c>
      <c r="W117" s="90">
        <f t="shared" si="9"/>
        <v>11</v>
      </c>
      <c r="X117" s="90">
        <f t="shared" si="9"/>
        <v>6</v>
      </c>
      <c r="Z117" s="26" t="str">
        <f t="shared" si="11"/>
        <v>Rectangle</v>
      </c>
      <c r="AA117" s="26" t="str">
        <f t="shared" si="11"/>
        <v>Square</v>
      </c>
      <c r="AB117" s="26" t="str">
        <f t="shared" si="11"/>
        <v>Bananas</v>
      </c>
      <c r="AC117" s="26" t="str">
        <f t="shared" si="11"/>
        <v>Grapes</v>
      </c>
      <c r="AD117" s="26" t="str">
        <f t="shared" si="11"/>
        <v>Bananas</v>
      </c>
      <c r="AE117" s="26" t="str">
        <f t="shared" si="11"/>
        <v>Rectangle</v>
      </c>
      <c r="AG117" s="50">
        <v>0</v>
      </c>
      <c r="AH117" s="50">
        <v>0</v>
      </c>
      <c r="AI117" s="50">
        <v>0</v>
      </c>
      <c r="AJ117" s="50">
        <v>0</v>
      </c>
      <c r="AK117" s="50">
        <v>0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90">
        <f t="shared" si="10"/>
        <v>9</v>
      </c>
      <c r="T118" s="90">
        <f t="shared" si="10"/>
        <v>4</v>
      </c>
      <c r="U118" s="90">
        <f t="shared" si="10"/>
        <v>3</v>
      </c>
      <c r="V118" s="90">
        <f t="shared" si="9"/>
        <v>10</v>
      </c>
      <c r="W118" s="90">
        <f t="shared" si="9"/>
        <v>11</v>
      </c>
      <c r="X118" s="90">
        <f t="shared" si="9"/>
        <v>6</v>
      </c>
      <c r="Z118" s="26" t="str">
        <f t="shared" si="11"/>
        <v>Watermelon</v>
      </c>
      <c r="AA118" s="26" t="str">
        <f t="shared" si="11"/>
        <v>Square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Bananas</v>
      </c>
      <c r="AE118" s="26" t="str">
        <f t="shared" si="11"/>
        <v>Rectangle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90">
        <f t="shared" si="10"/>
        <v>9</v>
      </c>
      <c r="T119" s="90">
        <f t="shared" si="10"/>
        <v>8</v>
      </c>
      <c r="U119" s="90">
        <f t="shared" si="10"/>
        <v>3</v>
      </c>
      <c r="V119" s="90">
        <f t="shared" si="9"/>
        <v>9</v>
      </c>
      <c r="W119" s="90">
        <f t="shared" si="9"/>
        <v>7</v>
      </c>
      <c r="X119" s="90">
        <f t="shared" si="9"/>
        <v>2</v>
      </c>
      <c r="Z119" s="26" t="str">
        <f t="shared" si="11"/>
        <v>Watermelon</v>
      </c>
      <c r="AA119" s="26" t="str">
        <f t="shared" si="11"/>
        <v>Peaches</v>
      </c>
      <c r="AB119" s="26" t="str">
        <f t="shared" si="11"/>
        <v>Heart</v>
      </c>
      <c r="AC119" s="26" t="str">
        <f t="shared" si="11"/>
        <v>Watermelon</v>
      </c>
      <c r="AD119" s="26" t="str">
        <f t="shared" si="11"/>
        <v>Apples</v>
      </c>
      <c r="AE119" s="26" t="str">
        <f t="shared" si="11"/>
        <v>Multiplier</v>
      </c>
      <c r="AG119" s="50">
        <v>0</v>
      </c>
      <c r="AH119" s="50">
        <v>0</v>
      </c>
      <c r="AI119" s="50">
        <v>0</v>
      </c>
      <c r="AJ119" s="50">
        <v>0</v>
      </c>
      <c r="AK119" s="50">
        <v>0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90">
        <f t="shared" si="10"/>
        <v>11</v>
      </c>
      <c r="T120" s="90">
        <f t="shared" si="10"/>
        <v>8</v>
      </c>
      <c r="U120" s="90">
        <f t="shared" si="10"/>
        <v>4</v>
      </c>
      <c r="V120" s="90">
        <f t="shared" si="9"/>
        <v>9</v>
      </c>
      <c r="W120" s="90">
        <f t="shared" si="9"/>
        <v>7</v>
      </c>
      <c r="X120" s="90">
        <f t="shared" si="9"/>
        <v>8</v>
      </c>
      <c r="Z120" s="26" t="str">
        <f t="shared" si="11"/>
        <v>Bananas</v>
      </c>
      <c r="AA120" s="26" t="str">
        <f t="shared" si="11"/>
        <v>Peaches</v>
      </c>
      <c r="AB120" s="26" t="str">
        <f t="shared" si="11"/>
        <v>Square</v>
      </c>
      <c r="AC120" s="26" t="str">
        <f t="shared" si="11"/>
        <v>Watermelon</v>
      </c>
      <c r="AD120" s="26" t="str">
        <f t="shared" si="11"/>
        <v>Apples</v>
      </c>
      <c r="AE120" s="26" t="str">
        <f t="shared" si="11"/>
        <v>Peaches</v>
      </c>
      <c r="AG120" s="50">
        <v>0</v>
      </c>
      <c r="AH120" s="50">
        <v>1</v>
      </c>
      <c r="AI120" s="50">
        <v>0</v>
      </c>
      <c r="AJ120" s="50">
        <v>0</v>
      </c>
      <c r="AK120" s="50">
        <v>0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90">
        <f t="shared" si="10"/>
        <v>11</v>
      </c>
      <c r="T121" s="90">
        <f t="shared" si="10"/>
        <v>9</v>
      </c>
      <c r="U121" s="90">
        <f t="shared" si="10"/>
        <v>4</v>
      </c>
      <c r="V121" s="90">
        <f t="shared" si="9"/>
        <v>11</v>
      </c>
      <c r="W121" s="90">
        <f t="shared" si="9"/>
        <v>6</v>
      </c>
      <c r="X121" s="90">
        <f t="shared" si="9"/>
        <v>8</v>
      </c>
      <c r="Z121" s="26" t="str">
        <f t="shared" si="11"/>
        <v>Bananas</v>
      </c>
      <c r="AA121" s="26" t="str">
        <f t="shared" si="11"/>
        <v>Watermelon</v>
      </c>
      <c r="AB121" s="26" t="str">
        <f t="shared" si="11"/>
        <v>Square</v>
      </c>
      <c r="AC121" s="26" t="str">
        <f t="shared" si="11"/>
        <v>Bananas</v>
      </c>
      <c r="AD121" s="26" t="str">
        <f t="shared" si="11"/>
        <v>Rectangle</v>
      </c>
      <c r="AE121" s="26" t="str">
        <f t="shared" si="11"/>
        <v>Peaches</v>
      </c>
      <c r="AG121" s="50">
        <v>0</v>
      </c>
      <c r="AH121" s="50">
        <v>1</v>
      </c>
      <c r="AI121" s="50">
        <v>0</v>
      </c>
      <c r="AJ121" s="50">
        <v>0</v>
      </c>
      <c r="AK121" s="50">
        <v>0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90">
        <f t="shared" si="10"/>
        <v>7</v>
      </c>
      <c r="T122" s="90">
        <f t="shared" si="10"/>
        <v>9</v>
      </c>
      <c r="U122" s="90">
        <f t="shared" si="10"/>
        <v>10</v>
      </c>
      <c r="V122" s="90">
        <f t="shared" si="9"/>
        <v>11</v>
      </c>
      <c r="W122" s="90">
        <f t="shared" si="9"/>
        <v>6</v>
      </c>
      <c r="X122" s="90">
        <f t="shared" si="9"/>
        <v>11</v>
      </c>
      <c r="Z122" s="26" t="str">
        <f t="shared" si="11"/>
        <v>Apples</v>
      </c>
      <c r="AA122" s="26" t="str">
        <f t="shared" si="11"/>
        <v>Watermelon</v>
      </c>
      <c r="AB122" s="26" t="str">
        <f t="shared" si="11"/>
        <v>Grapes</v>
      </c>
      <c r="AC122" s="26" t="str">
        <f t="shared" si="11"/>
        <v>Bananas</v>
      </c>
      <c r="AD122" s="26" t="str">
        <f t="shared" si="11"/>
        <v>Rectangle</v>
      </c>
      <c r="AE122" s="26" t="str">
        <f t="shared" si="11"/>
        <v>Bananas</v>
      </c>
      <c r="AG122" s="50">
        <v>0</v>
      </c>
      <c r="AH122" s="50">
        <v>1</v>
      </c>
      <c r="AI122" s="50">
        <v>0</v>
      </c>
      <c r="AJ122" s="50">
        <v>0</v>
      </c>
      <c r="AK122" s="50">
        <v>0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90">
        <f t="shared" ref="S123:S186" si="12">VLOOKUP(L123,$A$4:$I$15,9,FALSE)</f>
        <v>7</v>
      </c>
      <c r="T123" s="90">
        <f t="shared" ref="T123:T186" si="13">VLOOKUP(M123,$A$4:$I$15,9,FALSE)</f>
        <v>2</v>
      </c>
      <c r="U123" s="90">
        <f t="shared" ref="U123:U186" si="14">VLOOKUP(N123,$A$4:$I$15,9,FALSE)</f>
        <v>10</v>
      </c>
      <c r="V123" s="90">
        <f t="shared" ref="V123:V186" si="15">VLOOKUP(O123,$A$4:$I$15,9,FALSE)</f>
        <v>10</v>
      </c>
      <c r="W123" s="90">
        <f t="shared" ref="W123:W186" si="16">VLOOKUP(P123,$A$4:$I$15,9,FALSE)</f>
        <v>5</v>
      </c>
      <c r="X123" s="90">
        <f t="shared" ref="X123:X186" si="17">VLOOKUP(Q123,$A$4:$I$15,9,FALSE)</f>
        <v>11</v>
      </c>
      <c r="Z123" s="26" t="str">
        <f t="shared" ref="Z123:Z186" si="18">VLOOKUP(L123,$A$4:$I$15,2,FALSE)</f>
        <v>Apples</v>
      </c>
      <c r="AA123" s="26" t="str">
        <f t="shared" ref="AA123:AA186" si="19">VLOOKUP(M123,$A$4:$I$15,2,FALSE)</f>
        <v>Multiplier</v>
      </c>
      <c r="AB123" s="26" t="str">
        <f t="shared" ref="AB123:AB186" si="20">VLOOKUP(N123,$A$4:$I$15,2,FALSE)</f>
        <v>Grapes</v>
      </c>
      <c r="AC123" s="26" t="str">
        <f t="shared" ref="AC123:AC186" si="21">VLOOKUP(O123,$A$4:$I$15,2,FALSE)</f>
        <v>Grapes</v>
      </c>
      <c r="AD123" s="26" t="str">
        <f t="shared" ref="AD123:AD186" si="22">VLOOKUP(P123,$A$4:$I$15,2,FALSE)</f>
        <v>pentagon</v>
      </c>
      <c r="AE123" s="26" t="str">
        <f t="shared" ref="AE123:AE186" si="23">VLOOKUP(Q123,$A$4:$I$15,2,FALSE)</f>
        <v>Bananas</v>
      </c>
      <c r="AG123" s="50">
        <v>0</v>
      </c>
      <c r="AH123" s="50">
        <v>1</v>
      </c>
      <c r="AI123" s="50">
        <v>0</v>
      </c>
      <c r="AJ123" s="50">
        <v>0</v>
      </c>
      <c r="AK123" s="50">
        <v>0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si="12"/>
        <v>8</v>
      </c>
      <c r="T124" s="12">
        <f t="shared" si="13"/>
        <v>8</v>
      </c>
      <c r="U124" s="12">
        <f t="shared" si="14"/>
        <v>7</v>
      </c>
      <c r="V124" s="12">
        <f t="shared" si="15"/>
        <v>10</v>
      </c>
      <c r="W124" s="12">
        <f t="shared" si="16"/>
        <v>5</v>
      </c>
      <c r="X124" s="12">
        <f t="shared" si="17"/>
        <v>10</v>
      </c>
      <c r="Z124" s="26" t="str">
        <f t="shared" si="18"/>
        <v>Peaches</v>
      </c>
      <c r="AA124" s="26" t="str">
        <f t="shared" si="19"/>
        <v>Peaches</v>
      </c>
      <c r="AB124" s="26" t="str">
        <f t="shared" si="20"/>
        <v>Apples</v>
      </c>
      <c r="AC124" s="26" t="str">
        <f t="shared" si="21"/>
        <v>Grapes</v>
      </c>
      <c r="AD124" s="26" t="str">
        <f t="shared" si="22"/>
        <v>pentagon</v>
      </c>
      <c r="AE124" s="26" t="str">
        <f t="shared" si="23"/>
        <v>Grapes</v>
      </c>
      <c r="AG124" s="50">
        <v>0</v>
      </c>
      <c r="AH124" s="50">
        <v>1</v>
      </c>
      <c r="AI124" s="50">
        <v>0</v>
      </c>
      <c r="AJ124" s="50">
        <v>0</v>
      </c>
      <c r="AK124" s="50">
        <v>0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0</v>
      </c>
      <c r="AH125" s="50">
        <v>1</v>
      </c>
      <c r="AI125" s="50">
        <v>0</v>
      </c>
      <c r="AJ125" s="50">
        <v>0</v>
      </c>
      <c r="AK125" s="50">
        <v>0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0</v>
      </c>
      <c r="AH126" s="50">
        <v>1</v>
      </c>
      <c r="AI126" s="50">
        <v>0</v>
      </c>
      <c r="AJ126" s="50">
        <v>0</v>
      </c>
      <c r="AK126" s="50">
        <v>0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0</v>
      </c>
      <c r="AH127" s="50">
        <v>1</v>
      </c>
      <c r="AI127" s="50">
        <v>0</v>
      </c>
      <c r="AJ127" s="50">
        <v>0</v>
      </c>
      <c r="AK127" s="50">
        <v>0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0</v>
      </c>
      <c r="AH128" s="50">
        <v>1</v>
      </c>
      <c r="AI128" s="50">
        <v>0</v>
      </c>
      <c r="AJ128" s="50">
        <v>0</v>
      </c>
      <c r="AK128" s="50">
        <v>0</v>
      </c>
      <c r="AL128" s="50">
        <v>0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0</v>
      </c>
      <c r="AH129" s="50">
        <v>0</v>
      </c>
      <c r="AI129" s="50">
        <v>1</v>
      </c>
      <c r="AJ129" s="50">
        <v>0</v>
      </c>
      <c r="AK129" s="50">
        <v>0</v>
      </c>
      <c r="AL129" s="50">
        <v>0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0</v>
      </c>
      <c r="AH130" s="50">
        <v>0</v>
      </c>
      <c r="AI130" s="50">
        <v>1</v>
      </c>
      <c r="AJ130" s="50">
        <v>0</v>
      </c>
      <c r="AK130" s="50">
        <v>0</v>
      </c>
      <c r="AL130" s="50">
        <v>0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0</v>
      </c>
      <c r="AH131" s="50">
        <v>0</v>
      </c>
      <c r="AI131" s="50">
        <v>1</v>
      </c>
      <c r="AJ131" s="50">
        <v>0</v>
      </c>
      <c r="AK131" s="50">
        <v>0</v>
      </c>
      <c r="AL131" s="50">
        <v>0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0</v>
      </c>
      <c r="AH132" s="50">
        <v>0</v>
      </c>
      <c r="AI132" s="50">
        <v>1</v>
      </c>
      <c r="AJ132" s="50">
        <v>0</v>
      </c>
      <c r="AK132" s="50">
        <v>0</v>
      </c>
      <c r="AL132" s="50">
        <v>0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0</v>
      </c>
      <c r="AH133" s="50">
        <v>0</v>
      </c>
      <c r="AI133" s="50">
        <v>1</v>
      </c>
      <c r="AJ133" s="50">
        <v>0</v>
      </c>
      <c r="AK133" s="50">
        <v>0</v>
      </c>
      <c r="AL133" s="50">
        <v>0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0</v>
      </c>
      <c r="AH134" s="50">
        <v>0</v>
      </c>
      <c r="AI134" s="50">
        <v>1</v>
      </c>
      <c r="AJ134" s="50">
        <v>0</v>
      </c>
      <c r="AK134" s="50">
        <v>1</v>
      </c>
      <c r="AL134" s="50">
        <v>0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0</v>
      </c>
      <c r="AH135" s="50">
        <v>0</v>
      </c>
      <c r="AI135" s="50">
        <v>1</v>
      </c>
      <c r="AJ135" s="50">
        <v>0</v>
      </c>
      <c r="AK135" s="50">
        <v>1</v>
      </c>
      <c r="AL135" s="50">
        <v>0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0</v>
      </c>
      <c r="AH136" s="50">
        <v>0</v>
      </c>
      <c r="AI136" s="50">
        <v>1</v>
      </c>
      <c r="AJ136" s="50">
        <v>0</v>
      </c>
      <c r="AK136" s="50">
        <v>1</v>
      </c>
      <c r="AL136" s="50">
        <v>0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0</v>
      </c>
      <c r="AH137" s="50">
        <v>0</v>
      </c>
      <c r="AI137" s="50">
        <v>1</v>
      </c>
      <c r="AJ137" s="50">
        <v>0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0</v>
      </c>
      <c r="AH138" s="50">
        <v>0</v>
      </c>
      <c r="AI138" s="50">
        <v>1</v>
      </c>
      <c r="AJ138" s="50">
        <v>0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0</v>
      </c>
      <c r="AH139" s="50">
        <v>0</v>
      </c>
      <c r="AI139" s="50">
        <v>1</v>
      </c>
      <c r="AJ139" s="50">
        <v>0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0</v>
      </c>
      <c r="AH140" s="50">
        <v>0</v>
      </c>
      <c r="AI140" s="50">
        <v>1</v>
      </c>
      <c r="AJ140" s="50">
        <v>0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0</v>
      </c>
      <c r="AH141" s="50">
        <v>1</v>
      </c>
      <c r="AI141" s="50">
        <v>1</v>
      </c>
      <c r="AJ141" s="50">
        <v>0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0</v>
      </c>
      <c r="AH142" s="50">
        <v>1</v>
      </c>
      <c r="AI142" s="50">
        <v>1</v>
      </c>
      <c r="AJ142" s="50">
        <v>0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0</v>
      </c>
      <c r="AH143" s="50">
        <v>1</v>
      </c>
      <c r="AI143" s="50">
        <v>1</v>
      </c>
      <c r="AJ143" s="50">
        <v>0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0</v>
      </c>
      <c r="AH144" s="50">
        <v>1</v>
      </c>
      <c r="AI144" s="50">
        <v>1</v>
      </c>
      <c r="AJ144" s="50">
        <v>0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0</v>
      </c>
      <c r="AH145" s="50">
        <v>1</v>
      </c>
      <c r="AI145" s="50">
        <v>1</v>
      </c>
      <c r="AJ145" s="50">
        <v>0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0</v>
      </c>
      <c r="AH146" s="50">
        <v>1</v>
      </c>
      <c r="AI146" s="50">
        <v>1</v>
      </c>
      <c r="AJ146" s="50">
        <v>0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0</v>
      </c>
      <c r="AH147" s="50">
        <v>1</v>
      </c>
      <c r="AI147" s="50">
        <v>1</v>
      </c>
      <c r="AJ147" s="50">
        <v>0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0</v>
      </c>
      <c r="AH148" s="50">
        <v>1</v>
      </c>
      <c r="AI148" s="50">
        <v>1</v>
      </c>
      <c r="AJ148" s="50">
        <v>0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0</v>
      </c>
      <c r="AH149" s="50">
        <v>1</v>
      </c>
      <c r="AI149" s="50">
        <v>1</v>
      </c>
      <c r="AJ149" s="50">
        <v>0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0</v>
      </c>
      <c r="AH150" s="50">
        <v>1</v>
      </c>
      <c r="AI150" s="50">
        <v>1</v>
      </c>
      <c r="AJ150" s="50">
        <v>0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0</v>
      </c>
      <c r="AH151" s="50">
        <v>1</v>
      </c>
      <c r="AI151" s="50">
        <v>1</v>
      </c>
      <c r="AJ151" s="50">
        <v>0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0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0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0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0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0</v>
      </c>
      <c r="AH156" s="50">
        <v>1</v>
      </c>
      <c r="AI156" s="50">
        <v>1</v>
      </c>
      <c r="AJ156" s="50">
        <v>1</v>
      </c>
      <c r="AK156" s="50">
        <v>0</v>
      </c>
      <c r="AL156" s="50">
        <v>0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0</v>
      </c>
      <c r="AH157" s="50">
        <v>1</v>
      </c>
      <c r="AI157" s="50">
        <v>1</v>
      </c>
      <c r="AJ157" s="50">
        <v>1</v>
      </c>
      <c r="AK157" s="50">
        <v>0</v>
      </c>
      <c r="AL157" s="50">
        <v>0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0</v>
      </c>
      <c r="AH158" s="50">
        <v>1</v>
      </c>
      <c r="AI158" s="50">
        <v>1</v>
      </c>
      <c r="AJ158" s="50">
        <v>1</v>
      </c>
      <c r="AK158" s="50">
        <v>0</v>
      </c>
      <c r="AL158" s="50">
        <v>0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0</v>
      </c>
      <c r="AH159" s="50">
        <v>1</v>
      </c>
      <c r="AI159" s="50">
        <v>1</v>
      </c>
      <c r="AJ159" s="50">
        <v>1</v>
      </c>
      <c r="AK159" s="50">
        <v>0</v>
      </c>
      <c r="AL159" s="50">
        <v>0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0</v>
      </c>
      <c r="AH160" s="50">
        <v>1</v>
      </c>
      <c r="AI160" s="50">
        <v>1</v>
      </c>
      <c r="AJ160" s="50">
        <v>1</v>
      </c>
      <c r="AK160" s="50">
        <v>0</v>
      </c>
      <c r="AL160" s="50">
        <v>0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0</v>
      </c>
      <c r="AH161" s="50">
        <v>1</v>
      </c>
      <c r="AI161" s="50">
        <v>1</v>
      </c>
      <c r="AJ161" s="50">
        <v>1</v>
      </c>
      <c r="AK161" s="50">
        <v>0</v>
      </c>
      <c r="AL161" s="50">
        <v>0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0</v>
      </c>
      <c r="AH162" s="50">
        <v>1</v>
      </c>
      <c r="AI162" s="50">
        <v>1</v>
      </c>
      <c r="AJ162" s="50">
        <v>1</v>
      </c>
      <c r="AK162" s="50">
        <v>0</v>
      </c>
      <c r="AL162" s="50">
        <v>0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0</v>
      </c>
      <c r="AH163" s="50">
        <v>1</v>
      </c>
      <c r="AI163" s="50">
        <v>1</v>
      </c>
      <c r="AJ163" s="50">
        <v>1</v>
      </c>
      <c r="AK163" s="50">
        <v>0</v>
      </c>
      <c r="AL163" s="50">
        <v>0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0</v>
      </c>
      <c r="AH164" s="50">
        <v>1</v>
      </c>
      <c r="AI164" s="50">
        <v>1</v>
      </c>
      <c r="AJ164" s="50">
        <v>1</v>
      </c>
      <c r="AK164" s="50">
        <v>0</v>
      </c>
      <c r="AL164" s="50">
        <v>0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0</v>
      </c>
      <c r="AH165" s="50">
        <v>1</v>
      </c>
      <c r="AI165" s="50">
        <v>1</v>
      </c>
      <c r="AJ165" s="50">
        <v>1</v>
      </c>
      <c r="AK165" s="50">
        <v>0</v>
      </c>
      <c r="AL165" s="50">
        <v>0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0</v>
      </c>
      <c r="AH166" s="50">
        <v>1</v>
      </c>
      <c r="AI166" s="50">
        <v>1</v>
      </c>
      <c r="AJ166" s="50">
        <v>1</v>
      </c>
      <c r="AK166" s="50">
        <v>0</v>
      </c>
      <c r="AL166" s="50">
        <v>0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0</v>
      </c>
      <c r="AH167" s="50">
        <v>1</v>
      </c>
      <c r="AI167" s="50">
        <v>1</v>
      </c>
      <c r="AJ167" s="50">
        <v>1</v>
      </c>
      <c r="AK167" s="50">
        <v>0</v>
      </c>
      <c r="AL167" s="50">
        <v>0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0</v>
      </c>
      <c r="AH168" s="50">
        <v>1</v>
      </c>
      <c r="AI168" s="50">
        <v>1</v>
      </c>
      <c r="AJ168" s="50">
        <v>1</v>
      </c>
      <c r="AK168" s="50">
        <v>0</v>
      </c>
      <c r="AL168" s="50">
        <v>0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0</v>
      </c>
      <c r="AH169" s="50">
        <v>1</v>
      </c>
      <c r="AI169" s="50">
        <v>1</v>
      </c>
      <c r="AJ169" s="50">
        <v>1</v>
      </c>
      <c r="AK169" s="50">
        <v>0</v>
      </c>
      <c r="AL169" s="50">
        <v>0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0</v>
      </c>
      <c r="AL170" s="50">
        <v>0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0</v>
      </c>
      <c r="AL171" s="50">
        <v>0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0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0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0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0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si="12"/>
        <v>6</v>
      </c>
      <c r="T176" s="12">
        <f t="shared" si="13"/>
        <v>9</v>
      </c>
      <c r="U176" s="12">
        <f t="shared" si="14"/>
        <v>11</v>
      </c>
      <c r="V176" s="12">
        <f t="shared" si="15"/>
        <v>11</v>
      </c>
      <c r="W176" s="12">
        <f t="shared" si="16"/>
        <v>9</v>
      </c>
      <c r="X176" s="12">
        <f t="shared" si="17"/>
        <v>4</v>
      </c>
      <c r="Z176" s="26" t="str">
        <f t="shared" si="18"/>
        <v>Rectangle</v>
      </c>
      <c r="AA176" s="26" t="str">
        <f t="shared" si="19"/>
        <v>Watermelon</v>
      </c>
      <c r="AB176" s="26" t="str">
        <f t="shared" si="20"/>
        <v>Bananas</v>
      </c>
      <c r="AC176" s="26" t="str">
        <f t="shared" si="21"/>
        <v>Bananas</v>
      </c>
      <c r="AD176" s="26" t="str">
        <f t="shared" si="22"/>
        <v>Watermelon</v>
      </c>
      <c r="AE176" s="26" t="str">
        <f t="shared" si="23"/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0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12"/>
        <v>11</v>
      </c>
      <c r="T177" s="12">
        <f t="shared" si="13"/>
        <v>10</v>
      </c>
      <c r="U177" s="12">
        <f t="shared" si="14"/>
        <v>11</v>
      </c>
      <c r="V177" s="12">
        <f t="shared" si="15"/>
        <v>11</v>
      </c>
      <c r="W177" s="12">
        <f t="shared" si="16"/>
        <v>11</v>
      </c>
      <c r="X177" s="12">
        <f t="shared" si="17"/>
        <v>9</v>
      </c>
      <c r="Z177" s="26" t="str">
        <f t="shared" si="18"/>
        <v>Bananas</v>
      </c>
      <c r="AA177" s="26" t="str">
        <f t="shared" si="19"/>
        <v>Grapes</v>
      </c>
      <c r="AB177" s="26" t="str">
        <f t="shared" si="20"/>
        <v>Bananas</v>
      </c>
      <c r="AC177" s="26" t="str">
        <f t="shared" si="21"/>
        <v>Bananas</v>
      </c>
      <c r="AD177" s="26" t="str">
        <f t="shared" si="22"/>
        <v>Bananas</v>
      </c>
      <c r="AE177" s="26" t="str">
        <f t="shared" si="2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0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12"/>
        <v>11</v>
      </c>
      <c r="T178" s="12">
        <f t="shared" si="13"/>
        <v>10</v>
      </c>
      <c r="U178" s="12">
        <f t="shared" si="14"/>
        <v>5</v>
      </c>
      <c r="V178" s="12">
        <f t="shared" si="15"/>
        <v>9</v>
      </c>
      <c r="W178" s="12">
        <f t="shared" si="16"/>
        <v>11</v>
      </c>
      <c r="X178" s="12">
        <f t="shared" si="17"/>
        <v>9</v>
      </c>
      <c r="Z178" s="26" t="str">
        <f t="shared" si="18"/>
        <v>Bananas</v>
      </c>
      <c r="AA178" s="26" t="str">
        <f t="shared" si="19"/>
        <v>Grapes</v>
      </c>
      <c r="AB178" s="26" t="str">
        <f t="shared" si="20"/>
        <v>pentagon</v>
      </c>
      <c r="AC178" s="26" t="str">
        <f t="shared" si="21"/>
        <v>Watermelon</v>
      </c>
      <c r="AD178" s="26" t="str">
        <f t="shared" si="22"/>
        <v>Bananas</v>
      </c>
      <c r="AE178" s="26" t="str">
        <f t="shared" si="23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0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12"/>
        <v>5</v>
      </c>
      <c r="T179" s="12">
        <f t="shared" si="13"/>
        <v>5</v>
      </c>
      <c r="U179" s="12">
        <f t="shared" si="14"/>
        <v>5</v>
      </c>
      <c r="V179" s="12">
        <f t="shared" si="15"/>
        <v>9</v>
      </c>
      <c r="W179" s="12">
        <f t="shared" si="16"/>
        <v>2</v>
      </c>
      <c r="X179" s="12">
        <f t="shared" si="17"/>
        <v>5</v>
      </c>
      <c r="Z179" s="26" t="str">
        <f t="shared" si="18"/>
        <v>pentagon</v>
      </c>
      <c r="AA179" s="26" t="str">
        <f t="shared" si="19"/>
        <v>pentagon</v>
      </c>
      <c r="AB179" s="26" t="str">
        <f t="shared" si="20"/>
        <v>pentagon</v>
      </c>
      <c r="AC179" s="26" t="str">
        <f t="shared" si="21"/>
        <v>Watermelon</v>
      </c>
      <c r="AD179" s="26" t="str">
        <f t="shared" si="22"/>
        <v>Multiplier</v>
      </c>
      <c r="AE179" s="26" t="str">
        <f t="shared" si="23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0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12"/>
        <v>5</v>
      </c>
      <c r="T180" s="12">
        <f t="shared" si="13"/>
        <v>5</v>
      </c>
      <c r="U180" s="12">
        <f t="shared" si="14"/>
        <v>11</v>
      </c>
      <c r="V180" s="12">
        <f t="shared" si="15"/>
        <v>10</v>
      </c>
      <c r="W180" s="12">
        <f t="shared" si="16"/>
        <v>9</v>
      </c>
      <c r="X180" s="12">
        <f t="shared" si="17"/>
        <v>5</v>
      </c>
      <c r="Z180" s="26" t="str">
        <f t="shared" si="18"/>
        <v>pentagon</v>
      </c>
      <c r="AA180" s="26" t="str">
        <f t="shared" si="19"/>
        <v>pentagon</v>
      </c>
      <c r="AB180" s="26" t="str">
        <f t="shared" si="20"/>
        <v>Bananas</v>
      </c>
      <c r="AC180" s="26" t="str">
        <f t="shared" si="21"/>
        <v>Grapes</v>
      </c>
      <c r="AD180" s="26" t="str">
        <f t="shared" si="22"/>
        <v>Watermelon</v>
      </c>
      <c r="AE180" s="26" t="str">
        <f t="shared" si="23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0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12"/>
        <v>8</v>
      </c>
      <c r="T181" s="12">
        <f t="shared" si="13"/>
        <v>8</v>
      </c>
      <c r="U181" s="12">
        <f t="shared" si="14"/>
        <v>11</v>
      </c>
      <c r="V181" s="12">
        <f t="shared" si="15"/>
        <v>10</v>
      </c>
      <c r="W181" s="12">
        <f t="shared" si="16"/>
        <v>9</v>
      </c>
      <c r="X181" s="12">
        <f t="shared" si="17"/>
        <v>10</v>
      </c>
      <c r="Z181" s="26" t="str">
        <f t="shared" si="18"/>
        <v>Peaches</v>
      </c>
      <c r="AA181" s="26" t="str">
        <f t="shared" si="19"/>
        <v>Peaches</v>
      </c>
      <c r="AB181" s="26" t="str">
        <f t="shared" si="20"/>
        <v>Bananas</v>
      </c>
      <c r="AC181" s="26" t="str">
        <f t="shared" si="21"/>
        <v>Grapes</v>
      </c>
      <c r="AD181" s="26" t="str">
        <f t="shared" si="22"/>
        <v>Watermelon</v>
      </c>
      <c r="AE181" s="26" t="str">
        <f t="shared" si="23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0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12"/>
        <v>8</v>
      </c>
      <c r="T182" s="12">
        <f t="shared" si="13"/>
        <v>8</v>
      </c>
      <c r="U182" s="12">
        <f t="shared" si="14"/>
        <v>10</v>
      </c>
      <c r="V182" s="12">
        <f t="shared" si="15"/>
        <v>9</v>
      </c>
      <c r="W182" s="12">
        <f t="shared" si="16"/>
        <v>11</v>
      </c>
      <c r="X182" s="12">
        <f t="shared" si="17"/>
        <v>10</v>
      </c>
      <c r="Z182" s="26" t="str">
        <f t="shared" si="18"/>
        <v>Peaches</v>
      </c>
      <c r="AA182" s="26" t="str">
        <f t="shared" si="19"/>
        <v>Peaches</v>
      </c>
      <c r="AB182" s="26" t="str">
        <f t="shared" si="20"/>
        <v>Grapes</v>
      </c>
      <c r="AC182" s="26" t="str">
        <f t="shared" si="21"/>
        <v>Watermelon</v>
      </c>
      <c r="AD182" s="26" t="str">
        <f t="shared" si="22"/>
        <v>Bananas</v>
      </c>
      <c r="AE182" s="26" t="str">
        <f t="shared" si="23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0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12"/>
        <v>2</v>
      </c>
      <c r="T183" s="12">
        <f t="shared" si="13"/>
        <v>11</v>
      </c>
      <c r="U183" s="12">
        <f t="shared" si="14"/>
        <v>10</v>
      </c>
      <c r="V183" s="12">
        <f t="shared" si="15"/>
        <v>9</v>
      </c>
      <c r="W183" s="12">
        <f t="shared" si="16"/>
        <v>11</v>
      </c>
      <c r="X183" s="12">
        <f t="shared" si="17"/>
        <v>4</v>
      </c>
      <c r="Z183" s="26" t="str">
        <f t="shared" si="18"/>
        <v>Multiplier</v>
      </c>
      <c r="AA183" s="26" t="str">
        <f t="shared" si="19"/>
        <v>Bananas</v>
      </c>
      <c r="AB183" s="26" t="str">
        <f t="shared" si="20"/>
        <v>Grapes</v>
      </c>
      <c r="AC183" s="26" t="str">
        <f t="shared" si="21"/>
        <v>Watermelon</v>
      </c>
      <c r="AD183" s="26" t="str">
        <f t="shared" si="22"/>
        <v>Bananas</v>
      </c>
      <c r="AE183" s="26" t="str">
        <f t="shared" si="23"/>
        <v>Square</v>
      </c>
      <c r="AG183" s="50">
        <v>1</v>
      </c>
      <c r="AH183" s="50">
        <v>1</v>
      </c>
      <c r="AI183" s="50">
        <v>0</v>
      </c>
      <c r="AJ183" s="50">
        <v>1</v>
      </c>
      <c r="AK183" s="50">
        <v>1</v>
      </c>
      <c r="AL183" s="50">
        <v>0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12"/>
        <v>10</v>
      </c>
      <c r="T184" s="12">
        <f t="shared" si="13"/>
        <v>11</v>
      </c>
      <c r="U184" s="12">
        <f t="shared" si="14"/>
        <v>7</v>
      </c>
      <c r="V184" s="12">
        <f t="shared" si="15"/>
        <v>6</v>
      </c>
      <c r="W184" s="12">
        <f t="shared" si="16"/>
        <v>9</v>
      </c>
      <c r="X184" s="12">
        <f t="shared" si="17"/>
        <v>4</v>
      </c>
      <c r="Z184" s="26" t="str">
        <f t="shared" si="18"/>
        <v>Grapes</v>
      </c>
      <c r="AA184" s="26" t="str">
        <f t="shared" si="19"/>
        <v>Bananas</v>
      </c>
      <c r="AB184" s="26" t="str">
        <f t="shared" si="20"/>
        <v>Apples</v>
      </c>
      <c r="AC184" s="26" t="str">
        <f t="shared" si="21"/>
        <v>Rectangle</v>
      </c>
      <c r="AD184" s="26" t="str">
        <f t="shared" si="22"/>
        <v>Watermelon</v>
      </c>
      <c r="AE184" s="26" t="str">
        <f t="shared" si="23"/>
        <v>Square</v>
      </c>
      <c r="AG184" s="50">
        <v>1</v>
      </c>
      <c r="AH184" s="50">
        <v>1</v>
      </c>
      <c r="AI184" s="50">
        <v>0</v>
      </c>
      <c r="AJ184" s="50">
        <v>1</v>
      </c>
      <c r="AK184" s="50">
        <v>1</v>
      </c>
      <c r="AL184" s="50">
        <v>0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12"/>
        <v>10</v>
      </c>
      <c r="T185" s="12">
        <f t="shared" si="13"/>
        <v>5</v>
      </c>
      <c r="U185" s="12">
        <f t="shared" si="14"/>
        <v>7</v>
      </c>
      <c r="V185" s="12">
        <f t="shared" si="15"/>
        <v>6</v>
      </c>
      <c r="W185" s="12">
        <f t="shared" si="16"/>
        <v>9</v>
      </c>
      <c r="X185" s="12">
        <f t="shared" si="17"/>
        <v>11</v>
      </c>
      <c r="Z185" s="26" t="str">
        <f t="shared" si="18"/>
        <v>Grapes</v>
      </c>
      <c r="AA185" s="26" t="str">
        <f t="shared" si="19"/>
        <v>pentagon</v>
      </c>
      <c r="AB185" s="26" t="str">
        <f t="shared" si="20"/>
        <v>Apples</v>
      </c>
      <c r="AC185" s="26" t="str">
        <f t="shared" si="21"/>
        <v>Rectangle</v>
      </c>
      <c r="AD185" s="26" t="str">
        <f t="shared" si="22"/>
        <v>Watermelon</v>
      </c>
      <c r="AE185" s="26" t="str">
        <f t="shared" si="23"/>
        <v>Bananas</v>
      </c>
      <c r="AG185" s="50">
        <v>1</v>
      </c>
      <c r="AH185" s="50">
        <v>0</v>
      </c>
      <c r="AI185" s="50">
        <v>0</v>
      </c>
      <c r="AJ185" s="50">
        <v>1</v>
      </c>
      <c r="AK185" s="50">
        <v>1</v>
      </c>
      <c r="AL185" s="50">
        <v>0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12"/>
        <v>11</v>
      </c>
      <c r="T186" s="12">
        <f t="shared" si="13"/>
        <v>5</v>
      </c>
      <c r="U186" s="12">
        <f t="shared" si="14"/>
        <v>4</v>
      </c>
      <c r="V186" s="12">
        <f t="shared" si="15"/>
        <v>10</v>
      </c>
      <c r="W186" s="12">
        <f t="shared" si="16"/>
        <v>8</v>
      </c>
      <c r="X186" s="12">
        <f t="shared" si="17"/>
        <v>11</v>
      </c>
      <c r="Z186" s="26" t="str">
        <f t="shared" si="18"/>
        <v>Bananas</v>
      </c>
      <c r="AA186" s="26" t="str">
        <f t="shared" si="19"/>
        <v>pentagon</v>
      </c>
      <c r="AB186" s="26" t="str">
        <f t="shared" si="20"/>
        <v>Square</v>
      </c>
      <c r="AC186" s="26" t="str">
        <f t="shared" si="21"/>
        <v>Grapes</v>
      </c>
      <c r="AD186" s="26" t="str">
        <f t="shared" si="22"/>
        <v>Peaches</v>
      </c>
      <c r="AE186" s="26" t="str">
        <f t="shared" si="23"/>
        <v>Bananas</v>
      </c>
      <c r="AG186" s="50">
        <v>1</v>
      </c>
      <c r="AH186" s="50">
        <v>0</v>
      </c>
      <c r="AI186" s="50">
        <v>0</v>
      </c>
      <c r="AJ186" s="50">
        <v>1</v>
      </c>
      <c r="AK186" s="50">
        <v>1</v>
      </c>
      <c r="AL186" s="50">
        <v>0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ref="S187:S203" si="24">VLOOKUP(L187,$A$4:$I$15,9,FALSE)</f>
        <v>11</v>
      </c>
      <c r="T187" s="12">
        <f t="shared" ref="T187:T203" si="25">VLOOKUP(M187,$A$4:$I$15,9,FALSE)</f>
        <v>9</v>
      </c>
      <c r="U187" s="12">
        <f t="shared" ref="U187:U203" si="26">VLOOKUP(N187,$A$4:$I$15,9,FALSE)</f>
        <v>4</v>
      </c>
      <c r="V187" s="12">
        <f t="shared" ref="V187:V203" si="27">VLOOKUP(O187,$A$4:$I$15,9,FALSE)</f>
        <v>10</v>
      </c>
      <c r="W187" s="12">
        <f t="shared" ref="W187:W203" si="28">VLOOKUP(P187,$A$4:$I$15,9,FALSE)</f>
        <v>8</v>
      </c>
      <c r="X187" s="12">
        <f t="shared" ref="X187:X203" si="29">VLOOKUP(Q187,$A$4:$I$15,9,FALSE)</f>
        <v>10</v>
      </c>
      <c r="Z187" s="26" t="str">
        <f t="shared" ref="Z187:Z203" si="30">VLOOKUP(L187,$A$4:$I$15,2,FALSE)</f>
        <v>Bananas</v>
      </c>
      <c r="AA187" s="26" t="str">
        <f t="shared" ref="AA187:AA203" si="31">VLOOKUP(M187,$A$4:$I$15,2,FALSE)</f>
        <v>Watermelon</v>
      </c>
      <c r="AB187" s="26" t="str">
        <f t="shared" ref="AB187:AB203" si="32">VLOOKUP(N187,$A$4:$I$15,2,FALSE)</f>
        <v>Square</v>
      </c>
      <c r="AC187" s="26" t="str">
        <f t="shared" ref="AC187:AC203" si="33">VLOOKUP(O187,$A$4:$I$15,2,FALSE)</f>
        <v>Grapes</v>
      </c>
      <c r="AD187" s="26" t="str">
        <f t="shared" ref="AD187:AD203" si="34">VLOOKUP(P187,$A$4:$I$15,2,FALSE)</f>
        <v>Peaches</v>
      </c>
      <c r="AE187" s="26" t="str">
        <f t="shared" ref="AE187:AE203" si="35">VLOOKUP(Q187,$A$4:$I$15,2,FALSE)</f>
        <v>Grapes</v>
      </c>
      <c r="AG187" s="50">
        <v>1</v>
      </c>
      <c r="AH187" s="50">
        <v>0</v>
      </c>
      <c r="AI187" s="50">
        <v>0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si="24"/>
        <v>8</v>
      </c>
      <c r="T188" s="12">
        <f t="shared" si="25"/>
        <v>9</v>
      </c>
      <c r="U188" s="12">
        <f t="shared" si="26"/>
        <v>6</v>
      </c>
      <c r="V188" s="12">
        <f t="shared" si="27"/>
        <v>5</v>
      </c>
      <c r="W188" s="12">
        <f t="shared" si="28"/>
        <v>11</v>
      </c>
      <c r="X188" s="12">
        <f t="shared" si="29"/>
        <v>10</v>
      </c>
      <c r="Z188" s="26" t="str">
        <f t="shared" si="30"/>
        <v>Peaches</v>
      </c>
      <c r="AA188" s="26" t="str">
        <f t="shared" si="31"/>
        <v>Watermelon</v>
      </c>
      <c r="AB188" s="26" t="str">
        <f t="shared" si="32"/>
        <v>Rectangle</v>
      </c>
      <c r="AC188" s="26" t="str">
        <f t="shared" si="33"/>
        <v>pentagon</v>
      </c>
      <c r="AD188" s="26" t="str">
        <f t="shared" si="34"/>
        <v>Bananas</v>
      </c>
      <c r="AE188" s="26" t="str">
        <f t="shared" si="35"/>
        <v>Grapes</v>
      </c>
      <c r="AG188" s="50">
        <v>1</v>
      </c>
      <c r="AH188" s="50">
        <v>0</v>
      </c>
      <c r="AI188" s="50">
        <v>0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0</v>
      </c>
      <c r="AH189" s="50">
        <v>0</v>
      </c>
      <c r="AI189" s="50">
        <v>0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0</v>
      </c>
      <c r="AH190" s="50">
        <v>0</v>
      </c>
      <c r="AI190" s="50">
        <v>0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0</v>
      </c>
      <c r="AH191" s="50">
        <v>0</v>
      </c>
      <c r="AI191" s="50">
        <v>0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0</v>
      </c>
      <c r="AH192" s="50">
        <v>0</v>
      </c>
      <c r="AI192" s="50">
        <v>0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0</v>
      </c>
      <c r="AH193" s="50">
        <v>0</v>
      </c>
      <c r="AI193" s="50">
        <v>0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0</v>
      </c>
      <c r="AH194" s="50">
        <v>0</v>
      </c>
      <c r="AI194" s="50">
        <v>0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0</v>
      </c>
      <c r="AH195" s="50">
        <v>0</v>
      </c>
      <c r="AI195" s="50">
        <v>0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0</v>
      </c>
      <c r="AH196" s="50">
        <v>0</v>
      </c>
      <c r="AI196" s="50">
        <v>0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0</v>
      </c>
      <c r="AH197" s="50">
        <v>0</v>
      </c>
      <c r="AI197" s="50">
        <v>0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11">
        <v>0</v>
      </c>
      <c r="AH198" s="11">
        <v>0</v>
      </c>
      <c r="AI198" s="11">
        <v>0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11">
        <v>0</v>
      </c>
      <c r="AH199" s="11">
        <v>0</v>
      </c>
      <c r="AI199" s="11">
        <v>0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11">
        <v>0</v>
      </c>
      <c r="AH200" s="11">
        <v>0</v>
      </c>
      <c r="AI200" s="11">
        <v>0</v>
      </c>
      <c r="AJ200" s="11">
        <v>0</v>
      </c>
      <c r="AK200" s="11">
        <v>1</v>
      </c>
      <c r="AL200" s="11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11">
        <v>0</v>
      </c>
      <c r="AH201" s="11">
        <v>0</v>
      </c>
      <c r="AI201" s="11">
        <v>0</v>
      </c>
      <c r="AJ201" s="11">
        <v>0</v>
      </c>
      <c r="AK201" s="11">
        <v>1</v>
      </c>
      <c r="AL201" s="11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11">
        <v>0</v>
      </c>
      <c r="AH202" s="11">
        <v>0</v>
      </c>
      <c r="AI202" s="11">
        <v>0</v>
      </c>
      <c r="AJ202" s="11">
        <v>0</v>
      </c>
      <c r="AK202" s="11">
        <v>1</v>
      </c>
      <c r="AL202" s="11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11">
        <v>0</v>
      </c>
      <c r="AH203" s="11">
        <v>0</v>
      </c>
      <c r="AI203" s="11">
        <v>0</v>
      </c>
      <c r="AJ203" s="11">
        <v>0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44" priority="1" operator="equal">
      <formula>"TE"</formula>
    </cfRule>
    <cfRule type="cellIs" dxfId="43" priority="2" operator="equal">
      <formula>"J"</formula>
    </cfRule>
    <cfRule type="cellIs" dxfId="42" priority="3" operator="equal">
      <formula>"Q"</formula>
    </cfRule>
    <cfRule type="cellIs" dxfId="41" priority="4" operator="equal">
      <formula>"K"</formula>
    </cfRule>
    <cfRule type="cellIs" dxfId="40" priority="5" operator="equal">
      <formula>"A"</formula>
    </cfRule>
    <cfRule type="cellIs" dxfId="39" priority="6" operator="equal">
      <formula>"M4"</formula>
    </cfRule>
    <cfRule type="cellIs" dxfId="38" priority="7" operator="equal">
      <formula>"M3"</formula>
    </cfRule>
    <cfRule type="cellIs" dxfId="37" priority="8" operator="equal">
      <formula>"M2"</formula>
    </cfRule>
    <cfRule type="cellIs" dxfId="36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2DC8-334B-478C-BC3C-DEE1FA11C4D9}">
  <sheetPr codeName="工作表15">
    <tabColor theme="3" tint="0.59999389629810485"/>
  </sheetPr>
  <dimension ref="A1:I54"/>
  <sheetViews>
    <sheetView workbookViewId="0"/>
  </sheetViews>
  <sheetFormatPr defaultColWidth="8.88671875" defaultRowHeight="15.6"/>
  <cols>
    <col min="1" max="1" width="24" style="1" bestFit="1" customWidth="1"/>
    <col min="2" max="2" width="19.77734375" style="1" bestFit="1" customWidth="1"/>
    <col min="3" max="3" width="16.5546875" style="1" customWidth="1"/>
    <col min="4" max="9" width="19.77734375" style="1" customWidth="1"/>
    <col min="10" max="16384" width="8.88671875" style="1"/>
  </cols>
  <sheetData>
    <row r="1" spans="1:7" ht="63" customHeight="1"/>
    <row r="2" spans="1:7">
      <c r="A2" s="31" t="s">
        <v>79</v>
      </c>
      <c r="B2" s="5" t="str" cm="1">
        <f t="array" ref="B2:B3">Overview!B2:B3</f>
        <v>H998192</v>
      </c>
    </row>
    <row r="3" spans="1:7">
      <c r="A3" s="31" t="s">
        <v>80</v>
      </c>
      <c r="B3" s="5" t="str">
        <v>2.0.0.0</v>
      </c>
    </row>
    <row r="4" spans="1:7">
      <c r="A4" s="31" t="s">
        <v>81</v>
      </c>
      <c r="B4" s="80">
        <f>1-B7</f>
        <v>3.5569999999999991E-2</v>
      </c>
    </row>
    <row r="5" spans="1:7" ht="16.2">
      <c r="A5" s="2"/>
      <c r="B5" s="191"/>
      <c r="C5" s="191"/>
    </row>
    <row r="6" spans="1:7">
      <c r="A6" s="45" t="s">
        <v>0</v>
      </c>
      <c r="B6" s="45" t="s">
        <v>1</v>
      </c>
      <c r="C6" s="45" t="s">
        <v>56</v>
      </c>
      <c r="D6" s="96" t="s">
        <v>161</v>
      </c>
    </row>
    <row r="7" spans="1:7">
      <c r="A7" s="36">
        <v>100</v>
      </c>
      <c r="B7" s="81">
        <f>B11+B12</f>
        <v>0.96443000000000001</v>
      </c>
      <c r="C7" s="36">
        <f>A7*75</f>
        <v>7500</v>
      </c>
      <c r="D7" s="97">
        <v>10000000</v>
      </c>
    </row>
    <row r="8" spans="1:7">
      <c r="A8" s="3"/>
      <c r="B8" s="28"/>
      <c r="C8" s="3"/>
      <c r="D8" s="3"/>
      <c r="E8" s="4"/>
      <c r="F8" s="4"/>
    </row>
    <row r="9" spans="1:7">
      <c r="A9" s="35" t="s">
        <v>57</v>
      </c>
      <c r="B9" s="35"/>
      <c r="C9" s="35"/>
      <c r="D9" s="35"/>
      <c r="E9" s="35"/>
    </row>
    <row r="10" spans="1:7" ht="17.25" customHeight="1">
      <c r="A10" s="45" t="s">
        <v>0</v>
      </c>
      <c r="B10" s="45" t="s">
        <v>2</v>
      </c>
      <c r="C10" s="45" t="s">
        <v>3</v>
      </c>
      <c r="D10" s="45" t="s">
        <v>4</v>
      </c>
      <c r="E10" s="45" t="s">
        <v>16</v>
      </c>
    </row>
    <row r="11" spans="1:7" ht="17.25" customHeight="1">
      <c r="A11" s="63">
        <f>A7</f>
        <v>100</v>
      </c>
      <c r="B11" s="95">
        <v>4.1799999999999997E-3</v>
      </c>
      <c r="C11" s="67" t="s">
        <v>96</v>
      </c>
      <c r="D11" s="67" t="s">
        <v>96</v>
      </c>
      <c r="E11" s="63" t="s">
        <v>95</v>
      </c>
    </row>
    <row r="12" spans="1:7" ht="17.25" customHeight="1">
      <c r="A12" s="63">
        <f>A7</f>
        <v>100</v>
      </c>
      <c r="B12" s="95">
        <f>0.04+0.92025</f>
        <v>0.96025000000000005</v>
      </c>
      <c r="C12" s="95">
        <v>1</v>
      </c>
      <c r="D12" s="98">
        <f>1/C12</f>
        <v>1</v>
      </c>
      <c r="E12" s="63" t="s">
        <v>97</v>
      </c>
    </row>
    <row r="13" spans="1:7" ht="17.25" customHeight="1"/>
    <row r="15" spans="1:7">
      <c r="A15" s="45" t="s">
        <v>5</v>
      </c>
      <c r="B15" s="45">
        <v>1</v>
      </c>
      <c r="C15" s="45">
        <v>2</v>
      </c>
      <c r="D15" s="45">
        <v>3</v>
      </c>
      <c r="E15" s="45">
        <v>4</v>
      </c>
      <c r="F15" s="45">
        <v>5</v>
      </c>
      <c r="G15" s="45">
        <v>6</v>
      </c>
    </row>
    <row r="16" spans="1:7" ht="31.2">
      <c r="A16" s="64" t="s">
        <v>6</v>
      </c>
      <c r="B16" s="65" cm="1">
        <f t="array" ref="B16:G16">Overview!B33:G33</f>
        <v>5</v>
      </c>
      <c r="C16" s="65">
        <v>5</v>
      </c>
      <c r="D16" s="65">
        <v>5</v>
      </c>
      <c r="E16" s="65">
        <v>5</v>
      </c>
      <c r="F16" s="65">
        <v>5</v>
      </c>
      <c r="G16" s="65">
        <v>5</v>
      </c>
    </row>
    <row r="18" spans="1:7">
      <c r="A18" s="173" t="s">
        <v>102</v>
      </c>
      <c r="B18" s="174"/>
      <c r="C18" s="174"/>
      <c r="D18" s="174"/>
      <c r="E18" s="174"/>
      <c r="F18" s="174"/>
      <c r="G18" s="175"/>
    </row>
    <row r="19" spans="1:7" ht="13.5" customHeight="1">
      <c r="A19" s="192" t="s">
        <v>115</v>
      </c>
      <c r="B19" s="193"/>
      <c r="C19" s="193"/>
      <c r="D19" s="193"/>
      <c r="E19" s="193"/>
      <c r="F19" s="193"/>
      <c r="G19" s="194"/>
    </row>
    <row r="20" spans="1:7" ht="13.5" customHeight="1">
      <c r="A20" s="195"/>
      <c r="B20" s="196"/>
      <c r="C20" s="196"/>
      <c r="D20" s="196"/>
      <c r="E20" s="196"/>
      <c r="F20" s="196"/>
      <c r="G20" s="197"/>
    </row>
    <row r="21" spans="1:7" ht="16.5" customHeight="1">
      <c r="A21" s="195"/>
      <c r="B21" s="196"/>
      <c r="C21" s="196"/>
      <c r="D21" s="196"/>
      <c r="E21" s="196"/>
      <c r="F21" s="196"/>
      <c r="G21" s="197"/>
    </row>
    <row r="22" spans="1:7" ht="16.5" customHeight="1">
      <c r="A22" s="195"/>
      <c r="B22" s="196"/>
      <c r="C22" s="196"/>
      <c r="D22" s="196"/>
      <c r="E22" s="196"/>
      <c r="F22" s="196"/>
      <c r="G22" s="197"/>
    </row>
    <row r="23" spans="1:7" ht="16.5" customHeight="1">
      <c r="A23" s="198"/>
      <c r="B23" s="199"/>
      <c r="C23" s="199"/>
      <c r="D23" s="199"/>
      <c r="E23" s="199"/>
      <c r="F23" s="199"/>
      <c r="G23" s="200"/>
    </row>
    <row r="24" spans="1:7" ht="16.5" customHeight="1"/>
    <row r="25" spans="1:7" ht="16.5" customHeight="1">
      <c r="A25" s="1" t="s">
        <v>101</v>
      </c>
    </row>
    <row r="26" spans="1:7" ht="16.5" customHeight="1">
      <c r="A26" s="45" t="s">
        <v>93</v>
      </c>
      <c r="B26" s="45" t="s">
        <v>104</v>
      </c>
    </row>
    <row r="27" spans="1:7">
      <c r="A27" s="65">
        <v>4</v>
      </c>
      <c r="B27" s="77" cm="1">
        <f t="array" ref="B27:B29">Overview!B45:B47</f>
        <v>10</v>
      </c>
    </row>
    <row r="28" spans="1:7">
      <c r="A28" s="11">
        <v>5</v>
      </c>
      <c r="B28" s="71">
        <v>10</v>
      </c>
    </row>
    <row r="29" spans="1:7" ht="18" customHeight="1">
      <c r="A29" s="11">
        <v>6</v>
      </c>
      <c r="B29" s="71">
        <v>10</v>
      </c>
    </row>
    <row r="30" spans="1:7" ht="18" customHeight="1">
      <c r="A30" s="59"/>
      <c r="B30" s="59"/>
    </row>
    <row r="31" spans="1:7" ht="18" customHeight="1">
      <c r="A31" s="1" t="s">
        <v>103</v>
      </c>
    </row>
    <row r="32" spans="1:7" ht="18" customHeight="1">
      <c r="A32" s="45" t="s">
        <v>93</v>
      </c>
      <c r="B32" s="45" t="s">
        <v>104</v>
      </c>
    </row>
    <row r="33" spans="1:9" ht="18" customHeight="1">
      <c r="A33" s="65">
        <v>3</v>
      </c>
      <c r="B33" s="77" cm="1">
        <f t="array" ref="B33:B36">Overview!B51:B54</f>
        <v>5</v>
      </c>
    </row>
    <row r="34" spans="1:9" ht="18" customHeight="1">
      <c r="A34" s="11">
        <v>4</v>
      </c>
      <c r="B34" s="71">
        <v>5</v>
      </c>
    </row>
    <row r="35" spans="1:9" ht="18" customHeight="1">
      <c r="A35" s="11">
        <v>5</v>
      </c>
      <c r="B35" s="71">
        <v>5</v>
      </c>
    </row>
    <row r="36" spans="1:9" ht="18" customHeight="1">
      <c r="A36" s="11">
        <v>6</v>
      </c>
      <c r="B36" s="71">
        <v>5</v>
      </c>
    </row>
    <row r="38" spans="1:9">
      <c r="A38" s="1" t="str">
        <f>"All wins show for "&amp;A6&amp;" credit bet."</f>
        <v>All wins show for Coin   credit bet.</v>
      </c>
    </row>
    <row r="39" spans="1:9">
      <c r="A39" s="45" t="s">
        <v>100</v>
      </c>
      <c r="B39" s="45" t="s">
        <v>9</v>
      </c>
      <c r="C39" s="45">
        <v>4</v>
      </c>
      <c r="D39" s="45">
        <v>5</v>
      </c>
      <c r="E39" s="45">
        <v>6</v>
      </c>
      <c r="F39" s="62" t="s">
        <v>37</v>
      </c>
      <c r="G39" s="45" t="s">
        <v>38</v>
      </c>
      <c r="H39" s="45" t="s">
        <v>39</v>
      </c>
      <c r="I39" s="45" t="s">
        <v>78</v>
      </c>
    </row>
    <row r="40" spans="1:9">
      <c r="A40" s="65" t="str" cm="1">
        <f t="array" ref="A40:I51">Overview!A58:I69</f>
        <v>WW</v>
      </c>
      <c r="B40" s="65" t="str">
        <v>Wild</v>
      </c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</row>
    <row r="41" spans="1:9">
      <c r="A41" s="11" t="str">
        <v>C1</v>
      </c>
      <c r="B41" s="11" t="str">
        <v>Scatter</v>
      </c>
      <c r="C41" s="71">
        <v>300</v>
      </c>
      <c r="D41" s="71">
        <v>500</v>
      </c>
      <c r="E41" s="71">
        <v>10000</v>
      </c>
      <c r="F41" s="70">
        <v>0</v>
      </c>
      <c r="G41" s="70">
        <v>0</v>
      </c>
      <c r="H41" s="70">
        <v>0</v>
      </c>
      <c r="I41" s="70">
        <v>1</v>
      </c>
    </row>
    <row r="42" spans="1:9">
      <c r="A42" s="11" t="str">
        <v>C2</v>
      </c>
      <c r="B42" s="11" t="str">
        <v>Multiplier</v>
      </c>
      <c r="C42" s="70">
        <v>0</v>
      </c>
      <c r="D42" s="70">
        <v>0</v>
      </c>
      <c r="E42" s="70">
        <v>0</v>
      </c>
      <c r="F42" s="70">
        <v>0</v>
      </c>
      <c r="G42" s="70">
        <v>0</v>
      </c>
      <c r="H42" s="70">
        <v>0</v>
      </c>
      <c r="I42" s="70">
        <v>2</v>
      </c>
    </row>
    <row r="43" spans="1:9">
      <c r="A43" s="11" t="str">
        <v>M1</v>
      </c>
      <c r="B43" s="11" t="str">
        <v>Heart</v>
      </c>
      <c r="C43" s="69">
        <v>0</v>
      </c>
      <c r="D43" s="69">
        <v>0</v>
      </c>
      <c r="E43" s="69">
        <v>0</v>
      </c>
      <c r="F43" s="71">
        <v>1000</v>
      </c>
      <c r="G43" s="71">
        <v>2500</v>
      </c>
      <c r="H43" s="71">
        <v>5000</v>
      </c>
      <c r="I43" s="69">
        <v>3</v>
      </c>
    </row>
    <row r="44" spans="1:9">
      <c r="A44" s="11" t="str">
        <v>M2</v>
      </c>
      <c r="B44" s="11" t="str">
        <v>Square</v>
      </c>
      <c r="C44" s="69">
        <v>0</v>
      </c>
      <c r="D44" s="69">
        <v>0</v>
      </c>
      <c r="E44" s="69">
        <v>0</v>
      </c>
      <c r="F44" s="71">
        <v>250</v>
      </c>
      <c r="G44" s="71">
        <v>1000</v>
      </c>
      <c r="H44" s="71">
        <v>2500</v>
      </c>
      <c r="I44" s="69">
        <v>4</v>
      </c>
    </row>
    <row r="45" spans="1:9">
      <c r="A45" s="11" t="str">
        <v>M3</v>
      </c>
      <c r="B45" s="11" t="str">
        <v>pentagon</v>
      </c>
      <c r="C45" s="69">
        <v>0</v>
      </c>
      <c r="D45" s="69">
        <v>0</v>
      </c>
      <c r="E45" s="69">
        <v>0</v>
      </c>
      <c r="F45" s="71">
        <v>200</v>
      </c>
      <c r="G45" s="71">
        <v>500</v>
      </c>
      <c r="H45" s="71">
        <v>1500</v>
      </c>
      <c r="I45" s="69">
        <v>5</v>
      </c>
    </row>
    <row r="46" spans="1:9">
      <c r="A46" s="11" t="str">
        <v>M4</v>
      </c>
      <c r="B46" s="11" t="str">
        <v>Rectangle</v>
      </c>
      <c r="C46" s="69">
        <v>0</v>
      </c>
      <c r="D46" s="69">
        <v>0</v>
      </c>
      <c r="E46" s="69">
        <v>0</v>
      </c>
      <c r="F46" s="71">
        <v>150</v>
      </c>
      <c r="G46" s="71">
        <v>200</v>
      </c>
      <c r="H46" s="71">
        <v>1200</v>
      </c>
      <c r="I46" s="69">
        <v>6</v>
      </c>
    </row>
    <row r="47" spans="1:9">
      <c r="A47" s="11" t="str">
        <v>A</v>
      </c>
      <c r="B47" s="11" t="str">
        <v>Apples</v>
      </c>
      <c r="C47" s="69">
        <v>0</v>
      </c>
      <c r="D47" s="69">
        <v>0</v>
      </c>
      <c r="E47" s="69">
        <v>0</v>
      </c>
      <c r="F47" s="71">
        <v>100</v>
      </c>
      <c r="G47" s="71">
        <v>150</v>
      </c>
      <c r="H47" s="71">
        <v>1000</v>
      </c>
      <c r="I47" s="69">
        <v>7</v>
      </c>
    </row>
    <row r="48" spans="1:9">
      <c r="A48" s="11" t="str">
        <v>K</v>
      </c>
      <c r="B48" s="11" t="str">
        <v>Peaches</v>
      </c>
      <c r="C48" s="69">
        <v>0</v>
      </c>
      <c r="D48" s="69">
        <v>0</v>
      </c>
      <c r="E48" s="69">
        <v>0</v>
      </c>
      <c r="F48" s="71">
        <v>80</v>
      </c>
      <c r="G48" s="71">
        <v>120</v>
      </c>
      <c r="H48" s="71">
        <v>800</v>
      </c>
      <c r="I48" s="69">
        <v>8</v>
      </c>
    </row>
    <row r="49" spans="1:9" customFormat="1" ht="16.2">
      <c r="A49" s="11" t="str">
        <v>Q</v>
      </c>
      <c r="B49" s="11" t="str">
        <v>Watermelon</v>
      </c>
      <c r="C49" s="69">
        <v>0</v>
      </c>
      <c r="D49" s="69">
        <v>0</v>
      </c>
      <c r="E49" s="69">
        <v>0</v>
      </c>
      <c r="F49" s="71">
        <v>50</v>
      </c>
      <c r="G49" s="71">
        <v>100</v>
      </c>
      <c r="H49" s="71">
        <v>500</v>
      </c>
      <c r="I49" s="69">
        <v>9</v>
      </c>
    </row>
    <row r="50" spans="1:9" customFormat="1" ht="16.2">
      <c r="A50" s="11" t="str">
        <v>J</v>
      </c>
      <c r="B50" s="11" t="str">
        <v>Grapes</v>
      </c>
      <c r="C50" s="69">
        <v>0</v>
      </c>
      <c r="D50" s="69">
        <v>0</v>
      </c>
      <c r="E50" s="69">
        <v>0</v>
      </c>
      <c r="F50" s="71">
        <v>40</v>
      </c>
      <c r="G50" s="71">
        <v>90</v>
      </c>
      <c r="H50" s="71">
        <v>400</v>
      </c>
      <c r="I50" s="69">
        <v>10</v>
      </c>
    </row>
    <row r="51" spans="1:9" customFormat="1" ht="16.2">
      <c r="A51" s="11" t="str">
        <v>TE</v>
      </c>
      <c r="B51" s="11" t="str">
        <v>Bananas</v>
      </c>
      <c r="C51" s="69">
        <v>0</v>
      </c>
      <c r="D51" s="69">
        <v>0</v>
      </c>
      <c r="E51" s="69">
        <v>0</v>
      </c>
      <c r="F51" s="71">
        <v>25</v>
      </c>
      <c r="G51" s="71">
        <v>75</v>
      </c>
      <c r="H51" s="71">
        <v>200</v>
      </c>
      <c r="I51" s="69">
        <v>11</v>
      </c>
    </row>
    <row r="52" spans="1:9" customFormat="1" ht="16.2">
      <c r="A52" s="1"/>
      <c r="B52" s="1"/>
      <c r="C52" s="1"/>
      <c r="D52" s="1"/>
      <c r="E52" s="1"/>
      <c r="F52" s="1"/>
      <c r="G52" s="1"/>
      <c r="H52" s="1"/>
      <c r="I52" s="1"/>
    </row>
    <row r="53" spans="1:9" customFormat="1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customFormat="1" ht="16.2">
      <c r="A54" s="72" t="s">
        <v>112</v>
      </c>
      <c r="B54" s="1"/>
      <c r="C54" s="1"/>
      <c r="D54" s="1"/>
      <c r="E54" s="1"/>
      <c r="F54" s="1"/>
      <c r="G54" s="1"/>
      <c r="H54" s="1"/>
      <c r="I54" s="1"/>
    </row>
  </sheetData>
  <mergeCells count="3">
    <mergeCell ref="B5:C5"/>
    <mergeCell ref="A18:G18"/>
    <mergeCell ref="A19:G23"/>
  </mergeCells>
  <phoneticPr fontId="20" type="noConversion"/>
  <pageMargins left="0.7" right="0.7" top="0.75" bottom="0.75" header="0.3" footer="0.3"/>
  <pageSetup scale="50" orientation="portrait" r:id="rId1"/>
  <drawing r:id="rId2"/>
</worksheet>
</file>

<file path=xl/worksheets/sheet20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7C09A160-9C96-42D9-8205-C0508CBF1257}">
  <sheetPr codeName="工作表16"/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108</v>
      </c>
      <c r="D2" s="35">
        <f t="shared" si="0"/>
        <v>108</v>
      </c>
      <c r="E2" s="35">
        <f t="shared" si="0"/>
        <v>108</v>
      </c>
      <c r="F2" s="35">
        <f t="shared" si="0"/>
        <v>108</v>
      </c>
      <c r="G2" s="35">
        <f t="shared" si="0"/>
        <v>108</v>
      </c>
      <c r="H2" s="35">
        <f t="shared" si="0"/>
        <v>108</v>
      </c>
      <c r="J2" s="56"/>
      <c r="K2" s="35" t="s">
        <v>7</v>
      </c>
      <c r="L2" s="5"/>
      <c r="S2" s="35" t="s">
        <v>8</v>
      </c>
      <c r="Z2" s="35" t="s">
        <v>9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26</v>
      </c>
      <c r="M4" s="49" t="s">
        <v>27</v>
      </c>
      <c r="N4" s="49" t="s">
        <v>23</v>
      </c>
      <c r="O4" s="49" t="s">
        <v>26</v>
      </c>
      <c r="P4" s="49" t="s">
        <v>33</v>
      </c>
      <c r="Q4" s="49" t="s">
        <v>23</v>
      </c>
      <c r="S4" s="46">
        <f>VLOOKUP(L4,$A$4:$I$15,9,FALSE)</f>
        <v>3</v>
      </c>
      <c r="T4" s="46">
        <f t="shared" ref="T4:X19" si="2">VLOOKUP(M4,$A$4:$I$15,9,FALSE)</f>
        <v>4</v>
      </c>
      <c r="U4" s="46">
        <f t="shared" si="2"/>
        <v>5</v>
      </c>
      <c r="V4" s="46">
        <f t="shared" si="2"/>
        <v>3</v>
      </c>
      <c r="W4" s="46">
        <f t="shared" si="2"/>
        <v>9</v>
      </c>
      <c r="X4" s="46">
        <f t="shared" si="2"/>
        <v>5</v>
      </c>
      <c r="Z4" s="47" t="str">
        <f t="shared" ref="Z4:AE46" si="3">VLOOKUP(L4,$A$4:$I$15,2,FALSE)</f>
        <v>Heart</v>
      </c>
      <c r="AA4" s="47" t="str">
        <f t="shared" si="3"/>
        <v>Square</v>
      </c>
      <c r="AB4" s="47" t="str">
        <f t="shared" si="3"/>
        <v>pentagon</v>
      </c>
      <c r="AC4" s="47" t="str">
        <f t="shared" si="3"/>
        <v>Heart</v>
      </c>
      <c r="AD4" s="47" t="str">
        <f t="shared" si="3"/>
        <v>Watermelon</v>
      </c>
      <c r="AE4" s="47" t="str">
        <f t="shared" si="3"/>
        <v>pentagon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  <c r="AN4" s="34" t="s">
        <v>44</v>
      </c>
      <c r="AO4" s="91" cm="1">
        <f t="array" ref="AO4:AO17">Parameter!E27:E40</f>
        <v>1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2</v>
      </c>
      <c r="E5" s="36">
        <f t="shared" si="1"/>
        <v>2</v>
      </c>
      <c r="F5" s="36">
        <f t="shared" si="1"/>
        <v>2</v>
      </c>
      <c r="G5" s="36">
        <f t="shared" si="1"/>
        <v>2</v>
      </c>
      <c r="H5" s="36">
        <f t="shared" si="1"/>
        <v>2</v>
      </c>
      <c r="I5" s="11">
        <v>1</v>
      </c>
      <c r="J5" s="10"/>
      <c r="K5" s="42">
        <v>1</v>
      </c>
      <c r="L5" s="50" t="s">
        <v>26</v>
      </c>
      <c r="M5" s="50" t="s">
        <v>27</v>
      </c>
      <c r="N5" s="50" t="s">
        <v>23</v>
      </c>
      <c r="O5" s="50" t="s">
        <v>26</v>
      </c>
      <c r="P5" s="50" t="s">
        <v>33</v>
      </c>
      <c r="Q5" s="50" t="s">
        <v>23</v>
      </c>
      <c r="S5" s="12">
        <f t="shared" ref="S5:X59" si="5">VLOOKUP(L5,$A$4:$I$15,9,FALSE)</f>
        <v>3</v>
      </c>
      <c r="T5" s="12">
        <f t="shared" si="2"/>
        <v>4</v>
      </c>
      <c r="U5" s="12">
        <f t="shared" si="2"/>
        <v>5</v>
      </c>
      <c r="V5" s="12">
        <f t="shared" si="2"/>
        <v>3</v>
      </c>
      <c r="W5" s="12">
        <f t="shared" si="2"/>
        <v>9</v>
      </c>
      <c r="X5" s="12">
        <f t="shared" si="2"/>
        <v>5</v>
      </c>
      <c r="Z5" s="26" t="str">
        <f t="shared" si="3"/>
        <v>Heart</v>
      </c>
      <c r="AA5" s="26" t="str">
        <f t="shared" si="3"/>
        <v>Square</v>
      </c>
      <c r="AB5" s="26" t="str">
        <f t="shared" si="3"/>
        <v>pentagon</v>
      </c>
      <c r="AC5" s="26" t="str">
        <f t="shared" si="3"/>
        <v>Heart</v>
      </c>
      <c r="AD5" s="26" t="str">
        <f t="shared" si="3"/>
        <v>Watermelon</v>
      </c>
      <c r="AE5" s="26" t="str">
        <f t="shared" si="3"/>
        <v>pentagon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2</v>
      </c>
      <c r="D6" s="36">
        <f t="shared" si="1"/>
        <v>2</v>
      </c>
      <c r="E6" s="36">
        <f t="shared" si="1"/>
        <v>2</v>
      </c>
      <c r="F6" s="36">
        <f t="shared" si="1"/>
        <v>2</v>
      </c>
      <c r="G6" s="36">
        <f t="shared" si="1"/>
        <v>2</v>
      </c>
      <c r="H6" s="36">
        <f t="shared" si="1"/>
        <v>2</v>
      </c>
      <c r="I6" s="11">
        <v>2</v>
      </c>
      <c r="J6" s="13"/>
      <c r="K6" s="42">
        <v>2</v>
      </c>
      <c r="L6" s="50" t="s">
        <v>24</v>
      </c>
      <c r="M6" s="50" t="s">
        <v>30</v>
      </c>
      <c r="N6" s="50" t="s">
        <v>32</v>
      </c>
      <c r="O6" s="50" t="s">
        <v>24</v>
      </c>
      <c r="P6" s="50" t="s">
        <v>30</v>
      </c>
      <c r="Q6" s="50" t="s">
        <v>32</v>
      </c>
      <c r="S6" s="12">
        <f t="shared" si="5"/>
        <v>6</v>
      </c>
      <c r="T6" s="12">
        <f t="shared" si="2"/>
        <v>7</v>
      </c>
      <c r="U6" s="12">
        <f t="shared" si="2"/>
        <v>8</v>
      </c>
      <c r="V6" s="12">
        <f t="shared" si="2"/>
        <v>6</v>
      </c>
      <c r="W6" s="12">
        <f t="shared" si="2"/>
        <v>7</v>
      </c>
      <c r="X6" s="12">
        <f t="shared" si="2"/>
        <v>8</v>
      </c>
      <c r="Z6" s="26" t="str">
        <f t="shared" si="3"/>
        <v>Rectangle</v>
      </c>
      <c r="AA6" s="26" t="str">
        <f t="shared" si="3"/>
        <v>Apples</v>
      </c>
      <c r="AB6" s="26" t="str">
        <f t="shared" si="3"/>
        <v>Peaches</v>
      </c>
      <c r="AC6" s="26" t="str">
        <f t="shared" si="3"/>
        <v>Rectangle</v>
      </c>
      <c r="AD6" s="26" t="str">
        <f t="shared" si="3"/>
        <v>Apples</v>
      </c>
      <c r="AE6" s="26" t="str">
        <f t="shared" si="3"/>
        <v>Peaches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10</v>
      </c>
      <c r="D7" s="36">
        <f t="shared" si="1"/>
        <v>4</v>
      </c>
      <c r="E7" s="36">
        <f t="shared" si="1"/>
        <v>0</v>
      </c>
      <c r="F7" s="36">
        <f t="shared" si="1"/>
        <v>16</v>
      </c>
      <c r="G7" s="36">
        <f t="shared" si="1"/>
        <v>2</v>
      </c>
      <c r="H7" s="36">
        <f t="shared" si="1"/>
        <v>0</v>
      </c>
      <c r="I7" s="11">
        <v>3</v>
      </c>
      <c r="K7" s="42">
        <v>3</v>
      </c>
      <c r="L7" s="50" t="s">
        <v>24</v>
      </c>
      <c r="M7" s="50" t="s">
        <v>30</v>
      </c>
      <c r="N7" s="50" t="s">
        <v>32</v>
      </c>
      <c r="O7" s="50" t="s">
        <v>24</v>
      </c>
      <c r="P7" s="50" t="s">
        <v>30</v>
      </c>
      <c r="Q7" s="50" t="s">
        <v>32</v>
      </c>
      <c r="S7" s="12">
        <f t="shared" si="5"/>
        <v>6</v>
      </c>
      <c r="T7" s="12">
        <f t="shared" si="2"/>
        <v>7</v>
      </c>
      <c r="U7" s="12">
        <f t="shared" si="2"/>
        <v>8</v>
      </c>
      <c r="V7" s="12">
        <f t="shared" si="2"/>
        <v>6</v>
      </c>
      <c r="W7" s="12">
        <f t="shared" si="2"/>
        <v>7</v>
      </c>
      <c r="X7" s="12">
        <f t="shared" si="2"/>
        <v>8</v>
      </c>
      <c r="Z7" s="26" t="str">
        <f t="shared" si="3"/>
        <v>Rectangle</v>
      </c>
      <c r="AA7" s="26" t="str">
        <f t="shared" si="3"/>
        <v>Apples</v>
      </c>
      <c r="AB7" s="26" t="str">
        <f t="shared" si="3"/>
        <v>Peaches</v>
      </c>
      <c r="AC7" s="26" t="str">
        <f t="shared" si="3"/>
        <v>Rectangle</v>
      </c>
      <c r="AD7" s="26" t="str">
        <f t="shared" si="3"/>
        <v>Apples</v>
      </c>
      <c r="AE7" s="26" t="str">
        <f t="shared" si="3"/>
        <v>Peaches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4</v>
      </c>
      <c r="D8" s="36">
        <f t="shared" si="1"/>
        <v>16</v>
      </c>
      <c r="E8" s="36">
        <f t="shared" si="1"/>
        <v>4</v>
      </c>
      <c r="F8" s="36">
        <f t="shared" si="1"/>
        <v>2</v>
      </c>
      <c r="G8" s="36">
        <f t="shared" si="1"/>
        <v>20</v>
      </c>
      <c r="H8" s="36">
        <f t="shared" si="1"/>
        <v>0</v>
      </c>
      <c r="I8" s="11">
        <v>4</v>
      </c>
      <c r="K8" s="42">
        <v>4</v>
      </c>
      <c r="L8" s="50" t="s">
        <v>33</v>
      </c>
      <c r="M8" s="50" t="s">
        <v>34</v>
      </c>
      <c r="N8" s="50" t="s">
        <v>35</v>
      </c>
      <c r="O8" s="50" t="s">
        <v>33</v>
      </c>
      <c r="P8" s="50" t="s">
        <v>34</v>
      </c>
      <c r="Q8" s="50" t="s">
        <v>35</v>
      </c>
      <c r="S8" s="12">
        <f t="shared" si="5"/>
        <v>9</v>
      </c>
      <c r="T8" s="12">
        <f t="shared" si="2"/>
        <v>10</v>
      </c>
      <c r="U8" s="12">
        <f t="shared" si="2"/>
        <v>11</v>
      </c>
      <c r="V8" s="12">
        <f t="shared" si="2"/>
        <v>9</v>
      </c>
      <c r="W8" s="12">
        <f t="shared" si="2"/>
        <v>10</v>
      </c>
      <c r="X8" s="12">
        <f t="shared" si="2"/>
        <v>11</v>
      </c>
      <c r="Z8" s="26" t="str">
        <f t="shared" si="3"/>
        <v>Watermelon</v>
      </c>
      <c r="AA8" s="26" t="str">
        <f t="shared" si="3"/>
        <v>Grapes</v>
      </c>
      <c r="AB8" s="26" t="str">
        <f t="shared" si="3"/>
        <v>Bananas</v>
      </c>
      <c r="AC8" s="26" t="str">
        <f t="shared" si="3"/>
        <v>Watermelon</v>
      </c>
      <c r="AD8" s="26" t="str">
        <f t="shared" si="3"/>
        <v>Grapes</v>
      </c>
      <c r="AE8" s="26" t="str">
        <f t="shared" si="3"/>
        <v>Bananas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0</v>
      </c>
      <c r="D9" s="36">
        <f t="shared" si="1"/>
        <v>0</v>
      </c>
      <c r="E9" s="36">
        <f t="shared" si="1"/>
        <v>20</v>
      </c>
      <c r="F9" s="36">
        <f t="shared" si="1"/>
        <v>0</v>
      </c>
      <c r="G9" s="36">
        <f t="shared" si="1"/>
        <v>0</v>
      </c>
      <c r="H9" s="36">
        <f t="shared" si="1"/>
        <v>28</v>
      </c>
      <c r="I9" s="11">
        <v>5</v>
      </c>
      <c r="K9" s="42">
        <v>5</v>
      </c>
      <c r="L9" s="50" t="s">
        <v>33</v>
      </c>
      <c r="M9" s="50" t="s">
        <v>34</v>
      </c>
      <c r="N9" s="50" t="s">
        <v>35</v>
      </c>
      <c r="O9" s="50" t="s">
        <v>33</v>
      </c>
      <c r="P9" s="50" t="s">
        <v>34</v>
      </c>
      <c r="Q9" s="50" t="s">
        <v>35</v>
      </c>
      <c r="S9" s="12">
        <f t="shared" si="5"/>
        <v>9</v>
      </c>
      <c r="T9" s="12">
        <f t="shared" si="2"/>
        <v>10</v>
      </c>
      <c r="U9" s="12">
        <f t="shared" si="2"/>
        <v>11</v>
      </c>
      <c r="V9" s="12">
        <f t="shared" si="2"/>
        <v>9</v>
      </c>
      <c r="W9" s="12">
        <f t="shared" si="2"/>
        <v>10</v>
      </c>
      <c r="X9" s="12">
        <f t="shared" si="2"/>
        <v>11</v>
      </c>
      <c r="Z9" s="26" t="str">
        <f t="shared" si="3"/>
        <v>Watermelon</v>
      </c>
      <c r="AA9" s="26" t="str">
        <f t="shared" si="3"/>
        <v>Grapes</v>
      </c>
      <c r="AB9" s="26" t="str">
        <f t="shared" si="3"/>
        <v>Bananas</v>
      </c>
      <c r="AC9" s="26" t="str">
        <f t="shared" si="3"/>
        <v>Watermelon</v>
      </c>
      <c r="AD9" s="26" t="str">
        <f t="shared" si="3"/>
        <v>Grapes</v>
      </c>
      <c r="AE9" s="26" t="str">
        <f t="shared" si="3"/>
        <v>Bananas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28</v>
      </c>
      <c r="D10" s="36">
        <f t="shared" si="1"/>
        <v>0</v>
      </c>
      <c r="E10" s="36">
        <f t="shared" si="1"/>
        <v>0</v>
      </c>
      <c r="F10" s="36">
        <f t="shared" si="1"/>
        <v>22</v>
      </c>
      <c r="G10" s="36">
        <f t="shared" si="1"/>
        <v>0</v>
      </c>
      <c r="H10" s="36">
        <f t="shared" si="1"/>
        <v>0</v>
      </c>
      <c r="I10" s="11">
        <v>6</v>
      </c>
      <c r="K10" s="42">
        <v>6</v>
      </c>
      <c r="L10" s="50" t="s">
        <v>24</v>
      </c>
      <c r="M10" s="50" t="s">
        <v>35</v>
      </c>
      <c r="N10" s="50" t="s">
        <v>33</v>
      </c>
      <c r="O10" s="50" t="s">
        <v>35</v>
      </c>
      <c r="P10" s="50" t="s">
        <v>35</v>
      </c>
      <c r="Q10" s="50" t="s">
        <v>23</v>
      </c>
      <c r="S10" s="12">
        <f t="shared" si="5"/>
        <v>6</v>
      </c>
      <c r="T10" s="12">
        <f t="shared" si="2"/>
        <v>11</v>
      </c>
      <c r="U10" s="12">
        <f t="shared" si="2"/>
        <v>9</v>
      </c>
      <c r="V10" s="12">
        <f t="shared" si="2"/>
        <v>11</v>
      </c>
      <c r="W10" s="12">
        <f t="shared" si="2"/>
        <v>11</v>
      </c>
      <c r="X10" s="12">
        <f t="shared" si="2"/>
        <v>5</v>
      </c>
      <c r="Z10" s="26" t="str">
        <f t="shared" si="3"/>
        <v>Rectangle</v>
      </c>
      <c r="AA10" s="26" t="str">
        <f t="shared" si="3"/>
        <v>Bananas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Bananas</v>
      </c>
      <c r="AE10" s="26" t="str">
        <f t="shared" si="3"/>
        <v>pentagon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0</v>
      </c>
      <c r="D11" s="36">
        <f t="shared" si="1"/>
        <v>26</v>
      </c>
      <c r="E11" s="36">
        <f t="shared" si="1"/>
        <v>4</v>
      </c>
      <c r="F11" s="36">
        <f t="shared" si="1"/>
        <v>0</v>
      </c>
      <c r="G11" s="36">
        <f t="shared" si="1"/>
        <v>38</v>
      </c>
      <c r="H11" s="36">
        <f t="shared" si="1"/>
        <v>0</v>
      </c>
      <c r="I11" s="11">
        <v>7</v>
      </c>
      <c r="K11" s="42">
        <v>7</v>
      </c>
      <c r="L11" s="50" t="s">
        <v>24</v>
      </c>
      <c r="M11" s="50" t="s">
        <v>35</v>
      </c>
      <c r="N11" s="50" t="s">
        <v>33</v>
      </c>
      <c r="O11" s="50" t="s">
        <v>35</v>
      </c>
      <c r="P11" s="50" t="s">
        <v>35</v>
      </c>
      <c r="Q11" s="50" t="s">
        <v>23</v>
      </c>
      <c r="S11" s="12">
        <f t="shared" si="5"/>
        <v>6</v>
      </c>
      <c r="T11" s="12">
        <f t="shared" si="2"/>
        <v>11</v>
      </c>
      <c r="U11" s="12">
        <f t="shared" si="2"/>
        <v>9</v>
      </c>
      <c r="V11" s="12">
        <f t="shared" si="2"/>
        <v>11</v>
      </c>
      <c r="W11" s="12">
        <f t="shared" si="2"/>
        <v>11</v>
      </c>
      <c r="X11" s="12">
        <f t="shared" si="2"/>
        <v>5</v>
      </c>
      <c r="Z11" s="26" t="str">
        <f t="shared" si="3"/>
        <v>Rectangle</v>
      </c>
      <c r="AA11" s="26" t="str">
        <f t="shared" si="3"/>
        <v>Bananas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Bananas</v>
      </c>
      <c r="AE11" s="26" t="str">
        <f t="shared" si="3"/>
        <v>pentagon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0</v>
      </c>
      <c r="D12" s="36">
        <f t="shared" si="1"/>
        <v>4</v>
      </c>
      <c r="E12" s="36">
        <f t="shared" si="1"/>
        <v>24</v>
      </c>
      <c r="F12" s="36">
        <f t="shared" si="1"/>
        <v>0</v>
      </c>
      <c r="G12" s="36">
        <f t="shared" si="1"/>
        <v>0</v>
      </c>
      <c r="H12" s="36">
        <f t="shared" si="1"/>
        <v>34</v>
      </c>
      <c r="I12" s="11">
        <v>8</v>
      </c>
      <c r="K12" s="42">
        <v>8</v>
      </c>
      <c r="L12" s="50" t="s">
        <v>33</v>
      </c>
      <c r="M12" s="50" t="s">
        <v>30</v>
      </c>
      <c r="N12" s="50" t="s">
        <v>32</v>
      </c>
      <c r="O12" s="50" t="s">
        <v>33</v>
      </c>
      <c r="P12" s="50" t="s">
        <v>30</v>
      </c>
      <c r="Q12" s="50" t="s">
        <v>32</v>
      </c>
      <c r="S12" s="12">
        <f t="shared" si="5"/>
        <v>9</v>
      </c>
      <c r="T12" s="12">
        <f t="shared" si="2"/>
        <v>7</v>
      </c>
      <c r="U12" s="12">
        <f t="shared" si="2"/>
        <v>8</v>
      </c>
      <c r="V12" s="12">
        <f t="shared" si="2"/>
        <v>9</v>
      </c>
      <c r="W12" s="12">
        <f t="shared" si="2"/>
        <v>7</v>
      </c>
      <c r="X12" s="12">
        <f t="shared" si="2"/>
        <v>8</v>
      </c>
      <c r="Z12" s="26" t="str">
        <f t="shared" si="3"/>
        <v>Watermelon</v>
      </c>
      <c r="AA12" s="26" t="str">
        <f t="shared" si="3"/>
        <v>Apples</v>
      </c>
      <c r="AB12" s="26" t="str">
        <f t="shared" si="3"/>
        <v>Peaches</v>
      </c>
      <c r="AC12" s="26" t="str">
        <f t="shared" si="3"/>
        <v>Watermelon</v>
      </c>
      <c r="AD12" s="26" t="str">
        <f t="shared" si="3"/>
        <v>Apples</v>
      </c>
      <c r="AE12" s="26" t="str">
        <f t="shared" si="3"/>
        <v>Peaches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40</v>
      </c>
      <c r="D13" s="36">
        <f t="shared" si="1"/>
        <v>16</v>
      </c>
      <c r="E13" s="36">
        <f t="shared" si="1"/>
        <v>18</v>
      </c>
      <c r="F13" s="36">
        <f t="shared" si="1"/>
        <v>40</v>
      </c>
      <c r="G13" s="36">
        <f t="shared" si="1"/>
        <v>6</v>
      </c>
      <c r="H13" s="36">
        <f t="shared" si="1"/>
        <v>2</v>
      </c>
      <c r="I13" s="11">
        <v>9</v>
      </c>
      <c r="K13" s="42">
        <v>9</v>
      </c>
      <c r="L13" s="50" t="s">
        <v>33</v>
      </c>
      <c r="M13" s="50" t="s">
        <v>30</v>
      </c>
      <c r="N13" s="50" t="s">
        <v>32</v>
      </c>
      <c r="O13" s="50" t="s">
        <v>33</v>
      </c>
      <c r="P13" s="50" t="s">
        <v>30</v>
      </c>
      <c r="Q13" s="50" t="s">
        <v>32</v>
      </c>
      <c r="S13" s="12">
        <f t="shared" si="5"/>
        <v>9</v>
      </c>
      <c r="T13" s="12">
        <f t="shared" si="2"/>
        <v>7</v>
      </c>
      <c r="U13" s="12">
        <f t="shared" si="2"/>
        <v>8</v>
      </c>
      <c r="V13" s="12">
        <f t="shared" si="2"/>
        <v>9</v>
      </c>
      <c r="W13" s="12">
        <f t="shared" si="2"/>
        <v>7</v>
      </c>
      <c r="X13" s="12">
        <f t="shared" si="2"/>
        <v>8</v>
      </c>
      <c r="Z13" s="26" t="str">
        <f t="shared" si="3"/>
        <v>Watermelon</v>
      </c>
      <c r="AA13" s="26" t="str">
        <f t="shared" si="3"/>
        <v>Apples</v>
      </c>
      <c r="AB13" s="26" t="str">
        <f t="shared" si="3"/>
        <v>Peaches</v>
      </c>
      <c r="AC13" s="26" t="str">
        <f t="shared" si="3"/>
        <v>Watermelon</v>
      </c>
      <c r="AD13" s="26" t="str">
        <f t="shared" si="3"/>
        <v>Apples</v>
      </c>
      <c r="AE13" s="26" t="str">
        <f t="shared" si="3"/>
        <v>Peaches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  <c r="AN13" s="34" t="s">
        <v>50</v>
      </c>
      <c r="AO13" s="91">
        <v>0</v>
      </c>
    </row>
    <row r="14" spans="1:41" ht="15.9" customHeight="1">
      <c r="A14" s="12" t="str">
        <v>J</v>
      </c>
      <c r="B14" s="54" t="str">
        <v>Grapes</v>
      </c>
      <c r="C14" s="36">
        <f t="shared" si="4"/>
        <v>10</v>
      </c>
      <c r="D14" s="36">
        <f t="shared" si="1"/>
        <v>26</v>
      </c>
      <c r="E14" s="36">
        <f t="shared" si="1"/>
        <v>4</v>
      </c>
      <c r="F14" s="36">
        <f t="shared" si="1"/>
        <v>10</v>
      </c>
      <c r="G14" s="36">
        <f t="shared" si="1"/>
        <v>30</v>
      </c>
      <c r="H14" s="36">
        <f t="shared" si="1"/>
        <v>0</v>
      </c>
      <c r="I14" s="11">
        <v>10</v>
      </c>
      <c r="K14" s="42">
        <v>10</v>
      </c>
      <c r="L14" s="50" t="s">
        <v>25</v>
      </c>
      <c r="M14" s="50" t="s">
        <v>25</v>
      </c>
      <c r="N14" s="50" t="s">
        <v>25</v>
      </c>
      <c r="O14" s="50" t="s">
        <v>25</v>
      </c>
      <c r="P14" s="50" t="s">
        <v>25</v>
      </c>
      <c r="Q14" s="50" t="s">
        <v>25</v>
      </c>
      <c r="S14" s="12">
        <f t="shared" si="5"/>
        <v>1</v>
      </c>
      <c r="T14" s="12">
        <f t="shared" si="2"/>
        <v>1</v>
      </c>
      <c r="U14" s="12">
        <f t="shared" si="2"/>
        <v>1</v>
      </c>
      <c r="V14" s="12">
        <f t="shared" si="2"/>
        <v>1</v>
      </c>
      <c r="W14" s="12">
        <f t="shared" si="2"/>
        <v>1</v>
      </c>
      <c r="X14" s="12">
        <f t="shared" si="2"/>
        <v>1</v>
      </c>
      <c r="Z14" s="26" t="str">
        <f t="shared" si="3"/>
        <v>Scatter</v>
      </c>
      <c r="AA14" s="26" t="str">
        <f t="shared" si="3"/>
        <v>Scatter</v>
      </c>
      <c r="AB14" s="26" t="str">
        <f t="shared" si="3"/>
        <v>Scatter</v>
      </c>
      <c r="AC14" s="26" t="str">
        <f t="shared" si="3"/>
        <v>Scatter</v>
      </c>
      <c r="AD14" s="26" t="str">
        <f t="shared" si="3"/>
        <v>Scatter</v>
      </c>
      <c r="AE14" s="26" t="str">
        <f t="shared" si="3"/>
        <v>Scatter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  <c r="AN14" s="34" t="s">
        <v>51</v>
      </c>
      <c r="AO14" s="91">
        <v>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12</v>
      </c>
      <c r="D15" s="36">
        <f t="shared" si="1"/>
        <v>12</v>
      </c>
      <c r="E15" s="36">
        <f t="shared" si="1"/>
        <v>30</v>
      </c>
      <c r="F15" s="36">
        <f t="shared" si="1"/>
        <v>14</v>
      </c>
      <c r="G15" s="36">
        <f t="shared" si="1"/>
        <v>8</v>
      </c>
      <c r="H15" s="36">
        <f t="shared" si="1"/>
        <v>40</v>
      </c>
      <c r="I15" s="11">
        <v>11</v>
      </c>
      <c r="K15" s="42">
        <v>11</v>
      </c>
      <c r="L15" s="50" t="s">
        <v>35</v>
      </c>
      <c r="M15" s="50" t="s">
        <v>34</v>
      </c>
      <c r="N15" s="50" t="s">
        <v>35</v>
      </c>
      <c r="O15" s="50" t="s">
        <v>35</v>
      </c>
      <c r="P15" s="50" t="s">
        <v>34</v>
      </c>
      <c r="Q15" s="50" t="s">
        <v>35</v>
      </c>
      <c r="S15" s="12">
        <f t="shared" si="5"/>
        <v>11</v>
      </c>
      <c r="T15" s="12">
        <f t="shared" si="2"/>
        <v>10</v>
      </c>
      <c r="U15" s="12">
        <f t="shared" si="2"/>
        <v>11</v>
      </c>
      <c r="V15" s="12">
        <f t="shared" si="2"/>
        <v>11</v>
      </c>
      <c r="W15" s="12">
        <f t="shared" si="2"/>
        <v>10</v>
      </c>
      <c r="X15" s="12">
        <f t="shared" si="2"/>
        <v>11</v>
      </c>
      <c r="Z15" s="26" t="str">
        <f t="shared" si="3"/>
        <v>Bananas</v>
      </c>
      <c r="AA15" s="26" t="str">
        <f t="shared" si="3"/>
        <v>Grapes</v>
      </c>
      <c r="AB15" s="26" t="str">
        <f t="shared" si="3"/>
        <v>Bananas</v>
      </c>
      <c r="AC15" s="26" t="str">
        <f t="shared" si="3"/>
        <v>Bananas</v>
      </c>
      <c r="AD15" s="26" t="str">
        <f t="shared" si="3"/>
        <v>Grapes</v>
      </c>
      <c r="AE15" s="26" t="str">
        <f t="shared" si="3"/>
        <v>Bananas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  <c r="AN15" s="34" t="s">
        <v>52</v>
      </c>
      <c r="AO15" s="91">
        <v>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35</v>
      </c>
      <c r="M16" s="50" t="s">
        <v>34</v>
      </c>
      <c r="N16" s="50" t="s">
        <v>35</v>
      </c>
      <c r="O16" s="50" t="s">
        <v>35</v>
      </c>
      <c r="P16" s="50" t="s">
        <v>34</v>
      </c>
      <c r="Q16" s="50" t="s">
        <v>35</v>
      </c>
      <c r="S16" s="12">
        <f t="shared" si="5"/>
        <v>11</v>
      </c>
      <c r="T16" s="12">
        <f t="shared" si="2"/>
        <v>10</v>
      </c>
      <c r="U16" s="12">
        <f t="shared" si="2"/>
        <v>11</v>
      </c>
      <c r="V16" s="12">
        <f t="shared" si="2"/>
        <v>11</v>
      </c>
      <c r="W16" s="12">
        <f t="shared" si="2"/>
        <v>10</v>
      </c>
      <c r="X16" s="12">
        <f t="shared" si="2"/>
        <v>11</v>
      </c>
      <c r="Z16" s="26" t="str">
        <f t="shared" si="3"/>
        <v>Bananas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Bananas</v>
      </c>
      <c r="AD16" s="26" t="str">
        <f t="shared" si="3"/>
        <v>Grapes</v>
      </c>
      <c r="AE16" s="26" t="str">
        <f t="shared" si="3"/>
        <v>Bananas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24</v>
      </c>
      <c r="M17" s="50" t="s">
        <v>35</v>
      </c>
      <c r="N17" s="50" t="s">
        <v>33</v>
      </c>
      <c r="O17" s="50" t="s">
        <v>24</v>
      </c>
      <c r="P17" s="50" t="s">
        <v>27</v>
      </c>
      <c r="Q17" s="50" t="s">
        <v>23</v>
      </c>
      <c r="S17" s="12">
        <f t="shared" si="5"/>
        <v>6</v>
      </c>
      <c r="T17" s="12">
        <f t="shared" si="2"/>
        <v>11</v>
      </c>
      <c r="U17" s="12">
        <f t="shared" si="2"/>
        <v>9</v>
      </c>
      <c r="V17" s="12">
        <f t="shared" si="2"/>
        <v>6</v>
      </c>
      <c r="W17" s="12">
        <f t="shared" si="2"/>
        <v>4</v>
      </c>
      <c r="X17" s="12">
        <f t="shared" si="2"/>
        <v>5</v>
      </c>
      <c r="Z17" s="26" t="str">
        <f t="shared" si="3"/>
        <v>Rectangle</v>
      </c>
      <c r="AA17" s="26" t="str">
        <f t="shared" si="3"/>
        <v>Bananas</v>
      </c>
      <c r="AB17" s="26" t="str">
        <f t="shared" si="3"/>
        <v>Watermelon</v>
      </c>
      <c r="AC17" s="26" t="str">
        <f t="shared" si="3"/>
        <v>Rectangle</v>
      </c>
      <c r="AD17" s="26" t="str">
        <f t="shared" si="3"/>
        <v>Square</v>
      </c>
      <c r="AE17" s="26" t="str">
        <f t="shared" si="3"/>
        <v>pentagon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0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24</v>
      </c>
      <c r="M18" s="50" t="s">
        <v>35</v>
      </c>
      <c r="N18" s="50" t="s">
        <v>33</v>
      </c>
      <c r="O18" s="50" t="s">
        <v>24</v>
      </c>
      <c r="P18" s="50" t="s">
        <v>27</v>
      </c>
      <c r="Q18" s="50" t="s">
        <v>23</v>
      </c>
      <c r="S18" s="12">
        <f t="shared" si="5"/>
        <v>6</v>
      </c>
      <c r="T18" s="12">
        <f t="shared" si="2"/>
        <v>11</v>
      </c>
      <c r="U18" s="12">
        <f t="shared" si="2"/>
        <v>9</v>
      </c>
      <c r="V18" s="12">
        <f t="shared" si="2"/>
        <v>6</v>
      </c>
      <c r="W18" s="12">
        <f t="shared" si="2"/>
        <v>4</v>
      </c>
      <c r="X18" s="12">
        <f t="shared" si="2"/>
        <v>5</v>
      </c>
      <c r="Z18" s="26" t="str">
        <f t="shared" si="3"/>
        <v>Rectangle</v>
      </c>
      <c r="AA18" s="26" t="str">
        <f t="shared" si="3"/>
        <v>Bananas</v>
      </c>
      <c r="AB18" s="26" t="str">
        <f t="shared" si="3"/>
        <v>Watermelon</v>
      </c>
      <c r="AC18" s="26" t="str">
        <f t="shared" si="3"/>
        <v>Rectangle</v>
      </c>
      <c r="AD18" s="26" t="str">
        <f t="shared" si="3"/>
        <v>Square</v>
      </c>
      <c r="AE18" s="26" t="str">
        <f t="shared" si="3"/>
        <v>pentagon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  <c r="AN18" s="34" t="inlineStr">
        <is>
          <t>2500x</t>
        </is>
      </c>
      <c r="AO18" s="91" t="n">
        <v>0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33</v>
      </c>
      <c r="M19" s="50" t="s">
        <v>30</v>
      </c>
      <c r="N19" s="50" t="s">
        <v>32</v>
      </c>
      <c r="O19" s="50" t="s">
        <v>33</v>
      </c>
      <c r="P19" s="50" t="s">
        <v>30</v>
      </c>
      <c r="Q19" s="50" t="s">
        <v>32</v>
      </c>
      <c r="S19" s="12">
        <f t="shared" si="5"/>
        <v>9</v>
      </c>
      <c r="T19" s="12">
        <f t="shared" si="2"/>
        <v>7</v>
      </c>
      <c r="U19" s="12">
        <f t="shared" si="2"/>
        <v>8</v>
      </c>
      <c r="V19" s="12">
        <f t="shared" si="2"/>
        <v>9</v>
      </c>
      <c r="W19" s="12">
        <f t="shared" si="2"/>
        <v>7</v>
      </c>
      <c r="X19" s="12">
        <f t="shared" si="2"/>
        <v>8</v>
      </c>
      <c r="Z19" s="26" t="str">
        <f t="shared" si="3"/>
        <v>Watermelon</v>
      </c>
      <c r="AA19" s="26" t="str">
        <f t="shared" si="3"/>
        <v>Apples</v>
      </c>
      <c r="AB19" s="26" t="str">
        <f t="shared" si="3"/>
        <v>Peaches</v>
      </c>
      <c r="AC19" s="26" t="str">
        <f t="shared" si="3"/>
        <v>Watermelon</v>
      </c>
      <c r="AD19" s="26" t="str">
        <f t="shared" si="3"/>
        <v>Apples</v>
      </c>
      <c r="AE19" s="26" t="str">
        <f t="shared" si="3"/>
        <v>Peaches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33</v>
      </c>
      <c r="M20" s="50" t="s">
        <v>30</v>
      </c>
      <c r="N20" s="50" t="s">
        <v>32</v>
      </c>
      <c r="O20" s="50" t="s">
        <v>33</v>
      </c>
      <c r="P20" s="50" t="s">
        <v>30</v>
      </c>
      <c r="Q20" s="50" t="s">
        <v>32</v>
      </c>
      <c r="S20" s="12">
        <f t="shared" si="5"/>
        <v>9</v>
      </c>
      <c r="T20" s="12">
        <f t="shared" si="5"/>
        <v>7</v>
      </c>
      <c r="U20" s="12">
        <f t="shared" si="5"/>
        <v>8</v>
      </c>
      <c r="V20" s="12">
        <f t="shared" si="5"/>
        <v>9</v>
      </c>
      <c r="W20" s="12">
        <f t="shared" si="5"/>
        <v>7</v>
      </c>
      <c r="X20" s="12">
        <f t="shared" si="5"/>
        <v>8</v>
      </c>
      <c r="Z20" s="26" t="str">
        <f t="shared" si="3"/>
        <v>Watermelon</v>
      </c>
      <c r="AA20" s="26" t="str">
        <f t="shared" si="3"/>
        <v>Apples</v>
      </c>
      <c r="AB20" s="26" t="str">
        <f t="shared" si="3"/>
        <v>Peaches</v>
      </c>
      <c r="AC20" s="26" t="str">
        <f t="shared" si="3"/>
        <v>Watermelon</v>
      </c>
      <c r="AD20" s="26" t="str">
        <f t="shared" si="3"/>
        <v>Apples</v>
      </c>
      <c r="AE20" s="26" t="str">
        <f t="shared" si="3"/>
        <v>Peaches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34</v>
      </c>
      <c r="N21" s="50" t="s">
        <v>33</v>
      </c>
      <c r="O21" s="50" t="s">
        <v>24</v>
      </c>
      <c r="P21" s="50" t="s">
        <v>34</v>
      </c>
      <c r="Q21" s="50" t="s">
        <v>35</v>
      </c>
      <c r="S21" s="12">
        <f t="shared" si="5"/>
        <v>10</v>
      </c>
      <c r="T21" s="12">
        <f t="shared" si="5"/>
        <v>10</v>
      </c>
      <c r="U21" s="12">
        <f t="shared" si="5"/>
        <v>9</v>
      </c>
      <c r="V21" s="12">
        <f t="shared" si="5"/>
        <v>6</v>
      </c>
      <c r="W21" s="12">
        <f t="shared" si="5"/>
        <v>10</v>
      </c>
      <c r="X21" s="12">
        <f t="shared" si="5"/>
        <v>11</v>
      </c>
      <c r="Z21" s="26" t="str">
        <f t="shared" si="3"/>
        <v>Grapes</v>
      </c>
      <c r="AA21" s="26" t="str">
        <f t="shared" si="3"/>
        <v>Grapes</v>
      </c>
      <c r="AB21" s="26" t="str">
        <f t="shared" si="3"/>
        <v>Watermelon</v>
      </c>
      <c r="AC21" s="26" t="str">
        <f t="shared" si="3"/>
        <v>Rectangle</v>
      </c>
      <c r="AD21" s="26" t="str">
        <f t="shared" si="3"/>
        <v>Grapes</v>
      </c>
      <c r="AE21" s="26" t="str">
        <f t="shared" si="3"/>
        <v>Bananas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34</v>
      </c>
      <c r="N22" s="50" t="s">
        <v>33</v>
      </c>
      <c r="O22" s="50" t="s">
        <v>24</v>
      </c>
      <c r="P22" s="50" t="s">
        <v>34</v>
      </c>
      <c r="Q22" s="50" t="s">
        <v>35</v>
      </c>
      <c r="S22" s="12">
        <f t="shared" si="5"/>
        <v>10</v>
      </c>
      <c r="T22" s="12">
        <f t="shared" si="5"/>
        <v>10</v>
      </c>
      <c r="U22" s="12">
        <f t="shared" si="5"/>
        <v>9</v>
      </c>
      <c r="V22" s="12">
        <f t="shared" si="5"/>
        <v>6</v>
      </c>
      <c r="W22" s="12">
        <f t="shared" si="5"/>
        <v>10</v>
      </c>
      <c r="X22" s="12">
        <f t="shared" si="5"/>
        <v>11</v>
      </c>
      <c r="Z22" s="26" t="str">
        <f t="shared" si="3"/>
        <v>Grapes</v>
      </c>
      <c r="AA22" s="26" t="str">
        <f t="shared" si="3"/>
        <v>Grapes</v>
      </c>
      <c r="AB22" s="26" t="str">
        <f t="shared" si="3"/>
        <v>Watermelon</v>
      </c>
      <c r="AC22" s="26" t="str">
        <f t="shared" si="3"/>
        <v>Rectangle</v>
      </c>
      <c r="AD22" s="26" t="str">
        <f t="shared" si="3"/>
        <v>Grapes</v>
      </c>
      <c r="AE22" s="26" t="str">
        <f t="shared" si="3"/>
        <v>Bananas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23</v>
      </c>
      <c r="O23" s="50" t="s">
        <v>33</v>
      </c>
      <c r="P23" s="50" t="s">
        <v>33</v>
      </c>
      <c r="Q23" s="50" t="s">
        <v>23</v>
      </c>
      <c r="S23" s="12">
        <f t="shared" si="5"/>
        <v>9</v>
      </c>
      <c r="T23" s="12">
        <f t="shared" si="5"/>
        <v>4</v>
      </c>
      <c r="U23" s="12">
        <f t="shared" si="5"/>
        <v>5</v>
      </c>
      <c r="V23" s="12">
        <f t="shared" si="5"/>
        <v>9</v>
      </c>
      <c r="W23" s="12">
        <f t="shared" si="5"/>
        <v>9</v>
      </c>
      <c r="X23" s="12">
        <f t="shared" si="5"/>
        <v>5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pentagon</v>
      </c>
      <c r="AC23" s="26" t="str">
        <f t="shared" si="3"/>
        <v>Watermelon</v>
      </c>
      <c r="AD23" s="26" t="str">
        <f t="shared" si="3"/>
        <v>Watermelon</v>
      </c>
      <c r="AE23" s="26" t="str">
        <f t="shared" si="3"/>
        <v>pentagon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33</v>
      </c>
      <c r="M24" s="50" t="s">
        <v>27</v>
      </c>
      <c r="N24" s="50" t="s">
        <v>23</v>
      </c>
      <c r="O24" s="50" t="s">
        <v>33</v>
      </c>
      <c r="P24" s="50" t="s">
        <v>33</v>
      </c>
      <c r="Q24" s="50" t="s">
        <v>23</v>
      </c>
      <c r="S24" s="12">
        <f t="shared" si="5"/>
        <v>9</v>
      </c>
      <c r="T24" s="12">
        <f t="shared" si="5"/>
        <v>4</v>
      </c>
      <c r="U24" s="12">
        <f t="shared" si="5"/>
        <v>5</v>
      </c>
      <c r="V24" s="12">
        <f t="shared" si="5"/>
        <v>9</v>
      </c>
      <c r="W24" s="12">
        <f t="shared" si="5"/>
        <v>9</v>
      </c>
      <c r="X24" s="12">
        <f t="shared" si="5"/>
        <v>5</v>
      </c>
      <c r="Z24" s="26" t="str">
        <f t="shared" si="3"/>
        <v>Watermelon</v>
      </c>
      <c r="AA24" s="26" t="str">
        <f t="shared" si="3"/>
        <v>Square</v>
      </c>
      <c r="AB24" s="26" t="str">
        <f t="shared" si="3"/>
        <v>pentagon</v>
      </c>
      <c r="AC24" s="26" t="str">
        <f t="shared" si="3"/>
        <v>Watermelon</v>
      </c>
      <c r="AD24" s="26" t="str">
        <f t="shared" si="3"/>
        <v>Watermelon</v>
      </c>
      <c r="AE24" s="26" t="str">
        <f t="shared" si="3"/>
        <v>pentagon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26</v>
      </c>
      <c r="M25" s="50" t="s">
        <v>33</v>
      </c>
      <c r="N25" s="50" t="s">
        <v>35</v>
      </c>
      <c r="O25" s="50" t="s">
        <v>26</v>
      </c>
      <c r="P25" s="50" t="s">
        <v>30</v>
      </c>
      <c r="Q25" s="50" t="s">
        <v>35</v>
      </c>
      <c r="S25" s="12">
        <f t="shared" si="5"/>
        <v>3</v>
      </c>
      <c r="T25" s="12">
        <f t="shared" si="5"/>
        <v>9</v>
      </c>
      <c r="U25" s="12">
        <f t="shared" si="5"/>
        <v>11</v>
      </c>
      <c r="V25" s="12">
        <f t="shared" si="5"/>
        <v>3</v>
      </c>
      <c r="W25" s="12">
        <f t="shared" si="5"/>
        <v>7</v>
      </c>
      <c r="X25" s="12">
        <f t="shared" si="5"/>
        <v>11</v>
      </c>
      <c r="Z25" s="26" t="str">
        <f t="shared" si="3"/>
        <v>Heart</v>
      </c>
      <c r="AA25" s="26" t="str">
        <f t="shared" si="3"/>
        <v>Watermelon</v>
      </c>
      <c r="AB25" s="26" t="str">
        <f t="shared" si="3"/>
        <v>Bananas</v>
      </c>
      <c r="AC25" s="26" t="str">
        <f t="shared" si="3"/>
        <v>Heart</v>
      </c>
      <c r="AD25" s="26" t="str">
        <f t="shared" si="3"/>
        <v>Apples</v>
      </c>
      <c r="AE25" s="26" t="str">
        <f t="shared" si="3"/>
        <v>Bananas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26</v>
      </c>
      <c r="M26" s="50" t="s">
        <v>33</v>
      </c>
      <c r="N26" s="50" t="s">
        <v>35</v>
      </c>
      <c r="O26" s="50" t="s">
        <v>26</v>
      </c>
      <c r="P26" s="50" t="s">
        <v>30</v>
      </c>
      <c r="Q26" s="50" t="s">
        <v>35</v>
      </c>
      <c r="S26" s="12">
        <f t="shared" si="5"/>
        <v>3</v>
      </c>
      <c r="T26" s="12">
        <f t="shared" si="5"/>
        <v>9</v>
      </c>
      <c r="U26" s="12">
        <f t="shared" si="5"/>
        <v>11</v>
      </c>
      <c r="V26" s="12">
        <f t="shared" si="5"/>
        <v>3</v>
      </c>
      <c r="W26" s="12">
        <f t="shared" si="5"/>
        <v>7</v>
      </c>
      <c r="X26" s="12">
        <f t="shared" si="5"/>
        <v>11</v>
      </c>
      <c r="Z26" s="26" t="str">
        <f t="shared" si="3"/>
        <v>Heart</v>
      </c>
      <c r="AA26" s="26" t="str">
        <f t="shared" si="3"/>
        <v>Watermelon</v>
      </c>
      <c r="AB26" s="26" t="str">
        <f t="shared" si="3"/>
        <v>Bananas</v>
      </c>
      <c r="AC26" s="26" t="str">
        <f t="shared" si="3"/>
        <v>Heart</v>
      </c>
      <c r="AD26" s="26" t="str">
        <f t="shared" si="3"/>
        <v>Apples</v>
      </c>
      <c r="AE26" s="26" t="str">
        <f t="shared" si="3"/>
        <v>Bananas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41" ht="16.5" customHeight="1">
      <c r="B27" s="5"/>
      <c r="I27" s="39"/>
      <c r="K27" s="42">
        <v>23</v>
      </c>
      <c r="L27" s="50" t="s">
        <v>24</v>
      </c>
      <c r="M27" s="50" t="s">
        <v>34</v>
      </c>
      <c r="N27" s="50" t="s">
        <v>32</v>
      </c>
      <c r="O27" s="50" t="s">
        <v>24</v>
      </c>
      <c r="P27" s="50" t="s">
        <v>34</v>
      </c>
      <c r="Q27" s="50" t="s">
        <v>32</v>
      </c>
      <c r="S27" s="12">
        <f t="shared" si="5"/>
        <v>6</v>
      </c>
      <c r="T27" s="12">
        <f t="shared" si="5"/>
        <v>10</v>
      </c>
      <c r="U27" s="12">
        <f t="shared" si="5"/>
        <v>8</v>
      </c>
      <c r="V27" s="12">
        <f t="shared" si="5"/>
        <v>6</v>
      </c>
      <c r="W27" s="12">
        <f t="shared" si="5"/>
        <v>10</v>
      </c>
      <c r="X27" s="12">
        <f t="shared" si="5"/>
        <v>8</v>
      </c>
      <c r="Z27" s="26" t="str">
        <f t="shared" si="3"/>
        <v>Rectangle</v>
      </c>
      <c r="AA27" s="26" t="str">
        <f t="shared" si="3"/>
        <v>Grapes</v>
      </c>
      <c r="AB27" s="26" t="str">
        <f t="shared" si="3"/>
        <v>Peaches</v>
      </c>
      <c r="AC27" s="26" t="str">
        <f t="shared" si="3"/>
        <v>Rectangle</v>
      </c>
      <c r="AD27" s="26" t="str">
        <f t="shared" si="3"/>
        <v>Grapes</v>
      </c>
      <c r="AE27" s="26" t="str">
        <f t="shared" si="3"/>
        <v>Peaches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41" ht="16.5" customHeight="1">
      <c r="B28" s="5"/>
      <c r="I28" s="39"/>
      <c r="K28" s="42">
        <v>24</v>
      </c>
      <c r="L28" s="50" t="s">
        <v>24</v>
      </c>
      <c r="M28" s="50" t="s">
        <v>34</v>
      </c>
      <c r="N28" s="50" t="s">
        <v>32</v>
      </c>
      <c r="O28" s="50" t="s">
        <v>24</v>
      </c>
      <c r="P28" s="50" t="s">
        <v>34</v>
      </c>
      <c r="Q28" s="50" t="s">
        <v>32</v>
      </c>
      <c r="S28" s="12">
        <f t="shared" si="5"/>
        <v>6</v>
      </c>
      <c r="T28" s="12">
        <f t="shared" si="5"/>
        <v>10</v>
      </c>
      <c r="U28" s="12">
        <f t="shared" si="5"/>
        <v>8</v>
      </c>
      <c r="V28" s="12">
        <f t="shared" si="5"/>
        <v>6</v>
      </c>
      <c r="W28" s="12">
        <f t="shared" si="5"/>
        <v>10</v>
      </c>
      <c r="X28" s="12">
        <f t="shared" si="5"/>
        <v>8</v>
      </c>
      <c r="Z28" s="26" t="str">
        <f t="shared" si="3"/>
        <v>Rectangle</v>
      </c>
      <c r="AA28" s="26" t="str">
        <f t="shared" si="3"/>
        <v>Grapes</v>
      </c>
      <c r="AB28" s="26" t="str">
        <f t="shared" si="3"/>
        <v>Peaches</v>
      </c>
      <c r="AC28" s="26" t="str">
        <f t="shared" si="3"/>
        <v>Rectangle</v>
      </c>
      <c r="AD28" s="26" t="str">
        <f t="shared" si="3"/>
        <v>Grapes</v>
      </c>
      <c r="AE28" s="26" t="str">
        <f t="shared" si="3"/>
        <v>Peaches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41" ht="16.5" customHeight="1">
      <c r="B29" s="5"/>
      <c r="I29" s="39"/>
      <c r="K29" s="42">
        <v>25</v>
      </c>
      <c r="L29" s="50" t="s">
        <v>25</v>
      </c>
      <c r="M29" s="50" t="s">
        <v>25</v>
      </c>
      <c r="N29" s="50" t="s">
        <v>25</v>
      </c>
      <c r="O29" s="50" t="s">
        <v>25</v>
      </c>
      <c r="P29" s="50" t="s">
        <v>25</v>
      </c>
      <c r="Q29" s="50" t="s">
        <v>25</v>
      </c>
      <c r="S29" s="12">
        <f t="shared" si="5"/>
        <v>1</v>
      </c>
      <c r="T29" s="12">
        <f t="shared" si="5"/>
        <v>1</v>
      </c>
      <c r="U29" s="12">
        <f t="shared" si="5"/>
        <v>1</v>
      </c>
      <c r="V29" s="12">
        <f t="shared" si="5"/>
        <v>1</v>
      </c>
      <c r="W29" s="12">
        <f t="shared" si="5"/>
        <v>1</v>
      </c>
      <c r="X29" s="12">
        <f t="shared" si="5"/>
        <v>1</v>
      </c>
      <c r="Z29" s="26" t="str">
        <f t="shared" si="3"/>
        <v>Scatter</v>
      </c>
      <c r="AA29" s="26" t="str">
        <f t="shared" si="3"/>
        <v>Scatter</v>
      </c>
      <c r="AB29" s="26" t="str">
        <f t="shared" si="3"/>
        <v>Scatter</v>
      </c>
      <c r="AC29" s="26" t="str">
        <f t="shared" si="3"/>
        <v>Scatter</v>
      </c>
      <c r="AD29" s="26" t="str">
        <f t="shared" si="3"/>
        <v>Scatter</v>
      </c>
      <c r="AE29" s="26" t="str">
        <f t="shared" si="3"/>
        <v>Scatter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33</v>
      </c>
      <c r="N30" s="50" t="s">
        <v>35</v>
      </c>
      <c r="O30" s="50" t="s">
        <v>33</v>
      </c>
      <c r="P30" s="50" t="s">
        <v>30</v>
      </c>
      <c r="Q30" s="50" t="s">
        <v>35</v>
      </c>
      <c r="S30" s="12">
        <f t="shared" si="5"/>
        <v>9</v>
      </c>
      <c r="T30" s="12">
        <f t="shared" si="5"/>
        <v>9</v>
      </c>
      <c r="U30" s="12">
        <f t="shared" si="5"/>
        <v>11</v>
      </c>
      <c r="V30" s="12">
        <f t="shared" si="5"/>
        <v>9</v>
      </c>
      <c r="W30" s="12">
        <f t="shared" si="5"/>
        <v>7</v>
      </c>
      <c r="X30" s="12">
        <f t="shared" si="5"/>
        <v>11</v>
      </c>
      <c r="Z30" s="26" t="str">
        <f t="shared" si="3"/>
        <v>Watermelon</v>
      </c>
      <c r="AA30" s="26" t="str">
        <f t="shared" si="3"/>
        <v>Watermelon</v>
      </c>
      <c r="AB30" s="26" t="str">
        <f t="shared" si="3"/>
        <v>Bananas</v>
      </c>
      <c r="AC30" s="26" t="str">
        <f t="shared" si="3"/>
        <v>Watermelon</v>
      </c>
      <c r="AD30" s="26" t="str">
        <f t="shared" si="3"/>
        <v>Apples</v>
      </c>
      <c r="AE30" s="26" t="str">
        <f t="shared" si="3"/>
        <v>Bananas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41" ht="16.5" customHeight="1">
      <c r="B31" s="5"/>
      <c r="I31" s="39"/>
      <c r="K31" s="42">
        <v>27</v>
      </c>
      <c r="L31" s="50" t="s">
        <v>33</v>
      </c>
      <c r="M31" s="50" t="s">
        <v>33</v>
      </c>
      <c r="N31" s="50" t="s">
        <v>35</v>
      </c>
      <c r="O31" s="50" t="s">
        <v>33</v>
      </c>
      <c r="P31" s="50" t="s">
        <v>30</v>
      </c>
      <c r="Q31" s="50" t="s">
        <v>35</v>
      </c>
      <c r="S31" s="12">
        <f t="shared" si="5"/>
        <v>9</v>
      </c>
      <c r="T31" s="12">
        <f t="shared" si="5"/>
        <v>9</v>
      </c>
      <c r="U31" s="12">
        <f t="shared" si="5"/>
        <v>11</v>
      </c>
      <c r="V31" s="12">
        <f t="shared" si="5"/>
        <v>9</v>
      </c>
      <c r="W31" s="12">
        <f t="shared" si="5"/>
        <v>7</v>
      </c>
      <c r="X31" s="12">
        <f t="shared" si="5"/>
        <v>11</v>
      </c>
      <c r="Z31" s="26" t="str">
        <f t="shared" si="3"/>
        <v>Watermelon</v>
      </c>
      <c r="AA31" s="26" t="str">
        <f t="shared" si="3"/>
        <v>Watermelon</v>
      </c>
      <c r="AB31" s="26" t="str">
        <f t="shared" si="3"/>
        <v>Bananas</v>
      </c>
      <c r="AC31" s="26" t="str">
        <f t="shared" si="3"/>
        <v>Watermelon</v>
      </c>
      <c r="AD31" s="26" t="str">
        <f t="shared" si="3"/>
        <v>Apples</v>
      </c>
      <c r="AE31" s="26" t="str">
        <f t="shared" si="3"/>
        <v>Bananas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41" ht="16.5" customHeight="1">
      <c r="K32" s="42">
        <v>28</v>
      </c>
      <c r="L32" s="50" t="s">
        <v>35</v>
      </c>
      <c r="M32" s="50" t="s">
        <v>35</v>
      </c>
      <c r="N32" s="50" t="s">
        <v>33</v>
      </c>
      <c r="O32" s="50" t="s">
        <v>26</v>
      </c>
      <c r="P32" s="50" t="s">
        <v>27</v>
      </c>
      <c r="Q32" s="50" t="s">
        <v>23</v>
      </c>
      <c r="S32" s="12">
        <f t="shared" si="5"/>
        <v>11</v>
      </c>
      <c r="T32" s="12">
        <f t="shared" si="5"/>
        <v>11</v>
      </c>
      <c r="U32" s="12">
        <f t="shared" si="5"/>
        <v>9</v>
      </c>
      <c r="V32" s="12">
        <f t="shared" si="5"/>
        <v>3</v>
      </c>
      <c r="W32" s="12">
        <f t="shared" si="5"/>
        <v>4</v>
      </c>
      <c r="X32" s="12">
        <f t="shared" si="5"/>
        <v>5</v>
      </c>
      <c r="Z32" s="26" t="str">
        <f t="shared" si="3"/>
        <v>Bananas</v>
      </c>
      <c r="AA32" s="26" t="str">
        <f t="shared" si="3"/>
        <v>Bananas</v>
      </c>
      <c r="AB32" s="26" t="str">
        <f t="shared" si="3"/>
        <v>Watermelon</v>
      </c>
      <c r="AC32" s="26" t="str">
        <f t="shared" si="3"/>
        <v>Heart</v>
      </c>
      <c r="AD32" s="26" t="str">
        <f t="shared" si="3"/>
        <v>Square</v>
      </c>
      <c r="AE32" s="26" t="str">
        <f t="shared" si="3"/>
        <v>pentagon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35</v>
      </c>
      <c r="M33" s="50" t="s">
        <v>35</v>
      </c>
      <c r="N33" s="50" t="s">
        <v>33</v>
      </c>
      <c r="O33" s="50" t="s">
        <v>26</v>
      </c>
      <c r="P33" s="50" t="s">
        <v>27</v>
      </c>
      <c r="Q33" s="50" t="s">
        <v>23</v>
      </c>
      <c r="S33" s="12">
        <f t="shared" si="5"/>
        <v>11</v>
      </c>
      <c r="T33" s="12">
        <f t="shared" si="5"/>
        <v>11</v>
      </c>
      <c r="U33" s="12">
        <f t="shared" si="5"/>
        <v>9</v>
      </c>
      <c r="V33" s="12">
        <f t="shared" si="5"/>
        <v>3</v>
      </c>
      <c r="W33" s="12">
        <f t="shared" si="5"/>
        <v>4</v>
      </c>
      <c r="X33" s="12">
        <f t="shared" si="5"/>
        <v>5</v>
      </c>
      <c r="Z33" s="26" t="str">
        <f t="shared" si="3"/>
        <v>Bananas</v>
      </c>
      <c r="AA33" s="26" t="str">
        <f t="shared" si="3"/>
        <v>Bananas</v>
      </c>
      <c r="AB33" s="26" t="str">
        <f t="shared" si="3"/>
        <v>Watermelon</v>
      </c>
      <c r="AC33" s="26" t="str">
        <f t="shared" si="3"/>
        <v>Heart</v>
      </c>
      <c r="AD33" s="26" t="str">
        <f t="shared" si="3"/>
        <v>Square</v>
      </c>
      <c r="AE33" s="26" t="str">
        <f t="shared" si="3"/>
        <v>pentagon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24</v>
      </c>
      <c r="M34" s="50" t="s">
        <v>33</v>
      </c>
      <c r="N34" s="50" t="s">
        <v>32</v>
      </c>
      <c r="O34" s="50" t="s">
        <v>24</v>
      </c>
      <c r="P34" s="50" t="s">
        <v>30</v>
      </c>
      <c r="Q34" s="50" t="s">
        <v>32</v>
      </c>
      <c r="S34" s="12">
        <f t="shared" si="5"/>
        <v>6</v>
      </c>
      <c r="T34" s="12">
        <f t="shared" si="5"/>
        <v>9</v>
      </c>
      <c r="U34" s="12">
        <f t="shared" si="5"/>
        <v>8</v>
      </c>
      <c r="V34" s="12">
        <f t="shared" si="5"/>
        <v>6</v>
      </c>
      <c r="W34" s="12">
        <f t="shared" si="5"/>
        <v>7</v>
      </c>
      <c r="X34" s="12">
        <f t="shared" si="5"/>
        <v>8</v>
      </c>
      <c r="Z34" s="26" t="str">
        <f t="shared" si="3"/>
        <v>Rectangle</v>
      </c>
      <c r="AA34" s="26" t="str">
        <f t="shared" si="3"/>
        <v>Watermelon</v>
      </c>
      <c r="AB34" s="26" t="str">
        <f t="shared" si="3"/>
        <v>Peaches</v>
      </c>
      <c r="AC34" s="26" t="str">
        <f t="shared" si="3"/>
        <v>Rectangle</v>
      </c>
      <c r="AD34" s="26" t="str">
        <f t="shared" si="3"/>
        <v>Apples</v>
      </c>
      <c r="AE34" s="26" t="str">
        <f t="shared" si="3"/>
        <v>Peaches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24</v>
      </c>
      <c r="M35" s="50" t="s">
        <v>33</v>
      </c>
      <c r="N35" s="50" t="s">
        <v>32</v>
      </c>
      <c r="O35" s="50" t="s">
        <v>24</v>
      </c>
      <c r="P35" s="50" t="s">
        <v>30</v>
      </c>
      <c r="Q35" s="50" t="s">
        <v>32</v>
      </c>
      <c r="S35" s="12">
        <f t="shared" si="5"/>
        <v>6</v>
      </c>
      <c r="T35" s="12">
        <f t="shared" si="5"/>
        <v>9</v>
      </c>
      <c r="U35" s="12">
        <f t="shared" si="5"/>
        <v>8</v>
      </c>
      <c r="V35" s="12">
        <f t="shared" si="5"/>
        <v>6</v>
      </c>
      <c r="W35" s="12">
        <f t="shared" si="5"/>
        <v>7</v>
      </c>
      <c r="X35" s="12">
        <f t="shared" si="5"/>
        <v>8</v>
      </c>
      <c r="Z35" s="26" t="str">
        <f t="shared" si="3"/>
        <v>Rectangle</v>
      </c>
      <c r="AA35" s="26" t="str">
        <f t="shared" si="3"/>
        <v>Watermelon</v>
      </c>
      <c r="AB35" s="26" t="str">
        <f t="shared" si="3"/>
        <v>Peaches</v>
      </c>
      <c r="AC35" s="26" t="str">
        <f t="shared" si="3"/>
        <v>Rectangle</v>
      </c>
      <c r="AD35" s="26" t="str">
        <f t="shared" si="3"/>
        <v>Apples</v>
      </c>
      <c r="AE35" s="26" t="str">
        <f t="shared" si="3"/>
        <v>Peaches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33</v>
      </c>
      <c r="M36" s="50" t="s">
        <v>35</v>
      </c>
      <c r="N36" s="50" t="s">
        <v>35</v>
      </c>
      <c r="O36" s="50" t="s">
        <v>33</v>
      </c>
      <c r="P36" s="50" t="s">
        <v>34</v>
      </c>
      <c r="Q36" s="50" t="s">
        <v>35</v>
      </c>
      <c r="S36" s="12">
        <f t="shared" si="5"/>
        <v>9</v>
      </c>
      <c r="T36" s="12">
        <f t="shared" si="5"/>
        <v>11</v>
      </c>
      <c r="U36" s="12">
        <f t="shared" si="5"/>
        <v>11</v>
      </c>
      <c r="V36" s="12">
        <f t="shared" si="5"/>
        <v>9</v>
      </c>
      <c r="W36" s="12">
        <f t="shared" si="5"/>
        <v>10</v>
      </c>
      <c r="X36" s="12">
        <f t="shared" si="5"/>
        <v>11</v>
      </c>
      <c r="Z36" s="26" t="str">
        <f t="shared" si="3"/>
        <v>Watermelon</v>
      </c>
      <c r="AA36" s="26" t="str">
        <f t="shared" si="3"/>
        <v>Bananas</v>
      </c>
      <c r="AB36" s="26" t="str">
        <f t="shared" si="3"/>
        <v>Bananas</v>
      </c>
      <c r="AC36" s="26" t="str">
        <f t="shared" si="3"/>
        <v>Watermelon</v>
      </c>
      <c r="AD36" s="26" t="str">
        <f t="shared" si="3"/>
        <v>Grapes</v>
      </c>
      <c r="AE36" s="26" t="str">
        <f t="shared" si="3"/>
        <v>Bananas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33</v>
      </c>
      <c r="M37" s="50" t="s">
        <v>35</v>
      </c>
      <c r="N37" s="50" t="s">
        <v>35</v>
      </c>
      <c r="O37" s="50" t="s">
        <v>33</v>
      </c>
      <c r="P37" s="50" t="s">
        <v>34</v>
      </c>
      <c r="Q37" s="50" t="s">
        <v>35</v>
      </c>
      <c r="S37" s="12">
        <f t="shared" si="5"/>
        <v>9</v>
      </c>
      <c r="T37" s="12">
        <f t="shared" si="5"/>
        <v>11</v>
      </c>
      <c r="U37" s="12">
        <f t="shared" si="5"/>
        <v>11</v>
      </c>
      <c r="V37" s="12">
        <f t="shared" si="5"/>
        <v>9</v>
      </c>
      <c r="W37" s="12">
        <f t="shared" si="5"/>
        <v>10</v>
      </c>
      <c r="X37" s="12">
        <f t="shared" si="5"/>
        <v>11</v>
      </c>
      <c r="Z37" s="26" t="str">
        <f t="shared" si="3"/>
        <v>Watermelon</v>
      </c>
      <c r="AA37" s="26" t="str">
        <f t="shared" si="3"/>
        <v>Bananas</v>
      </c>
      <c r="AB37" s="26" t="str">
        <f t="shared" si="3"/>
        <v>Bananas</v>
      </c>
      <c r="AC37" s="26" t="str">
        <f t="shared" si="3"/>
        <v>Watermelon</v>
      </c>
      <c r="AD37" s="26" t="str">
        <f t="shared" si="3"/>
        <v>Grapes</v>
      </c>
      <c r="AE37" s="26" t="str">
        <f t="shared" si="3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27</v>
      </c>
      <c r="M38" s="50" t="s">
        <v>33</v>
      </c>
      <c r="N38" s="50" t="s">
        <v>23</v>
      </c>
      <c r="O38" s="50" t="s">
        <v>35</v>
      </c>
      <c r="P38" s="50" t="s">
        <v>35</v>
      </c>
      <c r="Q38" s="50" t="s">
        <v>23</v>
      </c>
      <c r="S38" s="12">
        <f t="shared" si="5"/>
        <v>4</v>
      </c>
      <c r="T38" s="12">
        <f t="shared" si="5"/>
        <v>9</v>
      </c>
      <c r="U38" s="12">
        <f t="shared" si="5"/>
        <v>5</v>
      </c>
      <c r="V38" s="12">
        <f t="shared" si="5"/>
        <v>11</v>
      </c>
      <c r="W38" s="12">
        <f t="shared" si="5"/>
        <v>11</v>
      </c>
      <c r="X38" s="12">
        <f t="shared" si="5"/>
        <v>5</v>
      </c>
      <c r="Z38" s="26" t="str">
        <f t="shared" si="3"/>
        <v>Square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Bananas</v>
      </c>
      <c r="AD38" s="26" t="str">
        <f t="shared" si="3"/>
        <v>Bananas</v>
      </c>
      <c r="AE38" s="26" t="str">
        <f t="shared" si="3"/>
        <v>pentagon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27</v>
      </c>
      <c r="M39" s="50" t="s">
        <v>33</v>
      </c>
      <c r="N39" s="50" t="s">
        <v>23</v>
      </c>
      <c r="O39" s="50" t="s">
        <v>35</v>
      </c>
      <c r="P39" s="50" t="s">
        <v>35</v>
      </c>
      <c r="Q39" s="50" t="s">
        <v>23</v>
      </c>
      <c r="S39" s="12">
        <f t="shared" si="5"/>
        <v>4</v>
      </c>
      <c r="T39" s="12">
        <f t="shared" si="5"/>
        <v>9</v>
      </c>
      <c r="U39" s="12">
        <f t="shared" si="5"/>
        <v>5</v>
      </c>
      <c r="V39" s="12">
        <f t="shared" si="5"/>
        <v>11</v>
      </c>
      <c r="W39" s="12">
        <f t="shared" si="5"/>
        <v>11</v>
      </c>
      <c r="X39" s="12">
        <f t="shared" si="5"/>
        <v>5</v>
      </c>
      <c r="Z39" s="26" t="str">
        <f t="shared" si="3"/>
        <v>Square</v>
      </c>
      <c r="AA39" s="26" t="str">
        <f t="shared" si="3"/>
        <v>Watermelon</v>
      </c>
      <c r="AB39" s="26" t="str">
        <f t="shared" si="3"/>
        <v>pentagon</v>
      </c>
      <c r="AC39" s="26" t="str">
        <f t="shared" si="3"/>
        <v>Bananas</v>
      </c>
      <c r="AD39" s="26" t="str">
        <f t="shared" si="3"/>
        <v>Bananas</v>
      </c>
      <c r="AE39" s="26" t="str">
        <f t="shared" si="3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33</v>
      </c>
      <c r="M40" s="50" t="s">
        <v>30</v>
      </c>
      <c r="N40" s="50" t="s">
        <v>32</v>
      </c>
      <c r="O40" s="50" t="s">
        <v>33</v>
      </c>
      <c r="P40" s="50" t="s">
        <v>30</v>
      </c>
      <c r="Q40" s="50" t="s">
        <v>32</v>
      </c>
      <c r="S40" s="12">
        <f t="shared" si="5"/>
        <v>9</v>
      </c>
      <c r="T40" s="12">
        <f t="shared" si="5"/>
        <v>7</v>
      </c>
      <c r="U40" s="12">
        <f t="shared" si="5"/>
        <v>8</v>
      </c>
      <c r="V40" s="12">
        <f t="shared" si="5"/>
        <v>9</v>
      </c>
      <c r="W40" s="12">
        <f t="shared" si="5"/>
        <v>7</v>
      </c>
      <c r="X40" s="12">
        <f t="shared" si="5"/>
        <v>8</v>
      </c>
      <c r="Z40" s="26" t="str">
        <f t="shared" si="3"/>
        <v>Watermelon</v>
      </c>
      <c r="AA40" s="26" t="str">
        <f t="shared" si="3"/>
        <v>Apples</v>
      </c>
      <c r="AB40" s="26" t="str">
        <f t="shared" si="3"/>
        <v>Peaches</v>
      </c>
      <c r="AC40" s="26" t="str">
        <f t="shared" si="3"/>
        <v>Watermelon</v>
      </c>
      <c r="AD40" s="26" t="str">
        <f t="shared" si="3"/>
        <v>Apples</v>
      </c>
      <c r="AE40" s="26" t="str">
        <f t="shared" si="3"/>
        <v>Peaches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33</v>
      </c>
      <c r="M41" s="50" t="s">
        <v>30</v>
      </c>
      <c r="N41" s="50" t="s">
        <v>32</v>
      </c>
      <c r="O41" s="50" t="s">
        <v>33</v>
      </c>
      <c r="P41" s="50" t="s">
        <v>30</v>
      </c>
      <c r="Q41" s="50" t="s">
        <v>32</v>
      </c>
      <c r="S41" s="12">
        <f t="shared" si="5"/>
        <v>9</v>
      </c>
      <c r="T41" s="12">
        <f t="shared" si="5"/>
        <v>7</v>
      </c>
      <c r="U41" s="12">
        <f t="shared" si="5"/>
        <v>8</v>
      </c>
      <c r="V41" s="12">
        <f t="shared" si="5"/>
        <v>9</v>
      </c>
      <c r="W41" s="12">
        <f t="shared" si="5"/>
        <v>7</v>
      </c>
      <c r="X41" s="12">
        <f t="shared" si="5"/>
        <v>8</v>
      </c>
      <c r="Z41" s="26" t="str">
        <f t="shared" si="3"/>
        <v>Watermelon</v>
      </c>
      <c r="AA41" s="26" t="str">
        <f t="shared" si="3"/>
        <v>Apples</v>
      </c>
      <c r="AB41" s="26" t="str">
        <f t="shared" si="3"/>
        <v>Peaches</v>
      </c>
      <c r="AC41" s="26" t="str">
        <f t="shared" si="3"/>
        <v>Watermelon</v>
      </c>
      <c r="AD41" s="26" t="str">
        <f t="shared" si="3"/>
        <v>Apples</v>
      </c>
      <c r="AE41" s="26" t="str">
        <f t="shared" si="3"/>
        <v>Peaches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34</v>
      </c>
      <c r="N42" s="50" t="s">
        <v>35</v>
      </c>
      <c r="O42" s="50" t="s">
        <v>35</v>
      </c>
      <c r="P42" s="50" t="s">
        <v>34</v>
      </c>
      <c r="Q42" s="50" t="s">
        <v>35</v>
      </c>
      <c r="S42" s="12">
        <f t="shared" si="5"/>
        <v>10</v>
      </c>
      <c r="T42" s="12">
        <f t="shared" si="5"/>
        <v>10</v>
      </c>
      <c r="U42" s="12">
        <f t="shared" si="5"/>
        <v>11</v>
      </c>
      <c r="V42" s="12">
        <f t="shared" si="5"/>
        <v>11</v>
      </c>
      <c r="W42" s="12">
        <f t="shared" si="5"/>
        <v>10</v>
      </c>
      <c r="X42" s="12">
        <f t="shared" si="5"/>
        <v>11</v>
      </c>
      <c r="Z42" s="26" t="str">
        <f t="shared" si="3"/>
        <v>Grapes</v>
      </c>
      <c r="AA42" s="26" t="str">
        <f t="shared" si="3"/>
        <v>Grapes</v>
      </c>
      <c r="AB42" s="26" t="str">
        <f t="shared" si="3"/>
        <v>Bananas</v>
      </c>
      <c r="AC42" s="26" t="str">
        <f t="shared" si="3"/>
        <v>Bananas</v>
      </c>
      <c r="AD42" s="26" t="str">
        <f t="shared" si="3"/>
        <v>Grapes</v>
      </c>
      <c r="AE42" s="26" t="str">
        <f t="shared" si="3"/>
        <v>Bananas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35</v>
      </c>
      <c r="O43" s="50" t="s">
        <v>35</v>
      </c>
      <c r="P43" s="50" t="s">
        <v>34</v>
      </c>
      <c r="Q43" s="50" t="s">
        <v>35</v>
      </c>
      <c r="S43" s="12">
        <f t="shared" si="5"/>
        <v>10</v>
      </c>
      <c r="T43" s="12">
        <f t="shared" si="5"/>
        <v>10</v>
      </c>
      <c r="U43" s="12">
        <f t="shared" si="5"/>
        <v>11</v>
      </c>
      <c r="V43" s="12">
        <f t="shared" si="5"/>
        <v>11</v>
      </c>
      <c r="W43" s="12">
        <f t="shared" si="5"/>
        <v>10</v>
      </c>
      <c r="X43" s="12">
        <f t="shared" si="5"/>
        <v>11</v>
      </c>
      <c r="Z43" s="26" t="str">
        <f t="shared" si="3"/>
        <v>Grapes</v>
      </c>
      <c r="AA43" s="26" t="str">
        <f t="shared" si="3"/>
        <v>Grapes</v>
      </c>
      <c r="AB43" s="26" t="str">
        <f t="shared" si="3"/>
        <v>Bananas</v>
      </c>
      <c r="AC43" s="26" t="str">
        <f t="shared" si="3"/>
        <v>Bananas</v>
      </c>
      <c r="AD43" s="26" t="str">
        <f t="shared" si="3"/>
        <v>Grapes</v>
      </c>
      <c r="AE43" s="26" t="str">
        <f t="shared" si="3"/>
        <v>Bananas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33</v>
      </c>
      <c r="N44" s="50" t="s">
        <v>23</v>
      </c>
      <c r="O44" s="50" t="s">
        <v>24</v>
      </c>
      <c r="P44" s="50" t="s">
        <v>35</v>
      </c>
      <c r="Q44" s="50" t="s">
        <v>23</v>
      </c>
      <c r="S44" s="12">
        <f t="shared" si="5"/>
        <v>6</v>
      </c>
      <c r="T44" s="12">
        <f t="shared" si="5"/>
        <v>9</v>
      </c>
      <c r="U44" s="12">
        <f t="shared" si="5"/>
        <v>5</v>
      </c>
      <c r="V44" s="12">
        <f t="shared" si="5"/>
        <v>6</v>
      </c>
      <c r="W44" s="12">
        <f t="shared" si="5"/>
        <v>11</v>
      </c>
      <c r="X44" s="12">
        <f t="shared" si="5"/>
        <v>5</v>
      </c>
      <c r="Z44" s="26" t="str">
        <f t="shared" si="3"/>
        <v>Rectangle</v>
      </c>
      <c r="AA44" s="26" t="str">
        <f t="shared" si="3"/>
        <v>Watermelon</v>
      </c>
      <c r="AB44" s="26" t="str">
        <f t="shared" si="3"/>
        <v>pentagon</v>
      </c>
      <c r="AC44" s="26" t="str">
        <f t="shared" si="3"/>
        <v>Rectangle</v>
      </c>
      <c r="AD44" s="26" t="str">
        <f t="shared" si="3"/>
        <v>Bananas</v>
      </c>
      <c r="AE44" s="26" t="str">
        <f t="shared" si="3"/>
        <v>pentagon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33</v>
      </c>
      <c r="N45" s="50" t="s">
        <v>23</v>
      </c>
      <c r="O45" s="50" t="s">
        <v>24</v>
      </c>
      <c r="P45" s="50" t="s">
        <v>35</v>
      </c>
      <c r="Q45" s="50" t="s">
        <v>23</v>
      </c>
      <c r="S45" s="12">
        <f t="shared" si="5"/>
        <v>6</v>
      </c>
      <c r="T45" s="12">
        <f t="shared" si="5"/>
        <v>9</v>
      </c>
      <c r="U45" s="12">
        <f t="shared" si="5"/>
        <v>5</v>
      </c>
      <c r="V45" s="12">
        <f t="shared" si="5"/>
        <v>6</v>
      </c>
      <c r="W45" s="12">
        <f t="shared" si="5"/>
        <v>11</v>
      </c>
      <c r="X45" s="12">
        <f t="shared" si="5"/>
        <v>5</v>
      </c>
      <c r="Z45" s="26" t="str">
        <f t="shared" si="3"/>
        <v>Rectangle</v>
      </c>
      <c r="AA45" s="26" t="str">
        <f t="shared" si="3"/>
        <v>Watermelon</v>
      </c>
      <c r="AB45" s="26" t="str">
        <f t="shared" si="3"/>
        <v>pentagon</v>
      </c>
      <c r="AC45" s="26" t="str">
        <f t="shared" si="3"/>
        <v>Rectangle</v>
      </c>
      <c r="AD45" s="26" t="str">
        <f t="shared" si="3"/>
        <v>Bananas</v>
      </c>
      <c r="AE45" s="26" t="str">
        <f t="shared" si="3"/>
        <v>pentagon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33</v>
      </c>
      <c r="M46" s="50" t="s">
        <v>30</v>
      </c>
      <c r="N46" s="50" t="s">
        <v>32</v>
      </c>
      <c r="O46" s="50" t="s">
        <v>33</v>
      </c>
      <c r="P46" s="50" t="s">
        <v>30</v>
      </c>
      <c r="Q46" s="50" t="s">
        <v>32</v>
      </c>
      <c r="S46" s="12">
        <f t="shared" si="5"/>
        <v>9</v>
      </c>
      <c r="T46" s="12">
        <f t="shared" si="5"/>
        <v>7</v>
      </c>
      <c r="U46" s="12">
        <f t="shared" si="5"/>
        <v>8</v>
      </c>
      <c r="V46" s="12">
        <f t="shared" si="5"/>
        <v>9</v>
      </c>
      <c r="W46" s="12">
        <f t="shared" si="5"/>
        <v>7</v>
      </c>
      <c r="X46" s="12">
        <f t="shared" si="5"/>
        <v>8</v>
      </c>
      <c r="Z46" s="26" t="str">
        <f t="shared" si="3"/>
        <v>Watermelon</v>
      </c>
      <c r="AA46" s="26" t="str">
        <f t="shared" si="3"/>
        <v>Apples</v>
      </c>
      <c r="AB46" s="26" t="str">
        <f t="shared" si="3"/>
        <v>Peaches</v>
      </c>
      <c r="AC46" s="26" t="str">
        <f t="shared" ref="AC46:AE109" si="6">VLOOKUP(O46,$A$4:$I$15,2,FALSE)</f>
        <v>Watermelon</v>
      </c>
      <c r="AD46" s="26" t="str">
        <f t="shared" si="6"/>
        <v>Apples</v>
      </c>
      <c r="AE46" s="26" t="str">
        <f t="shared" si="6"/>
        <v>Peaches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33</v>
      </c>
      <c r="M47" s="50" t="s">
        <v>30</v>
      </c>
      <c r="N47" s="50" t="s">
        <v>32</v>
      </c>
      <c r="O47" s="50" t="s">
        <v>33</v>
      </c>
      <c r="P47" s="50" t="s">
        <v>30</v>
      </c>
      <c r="Q47" s="50" t="s">
        <v>32</v>
      </c>
      <c r="S47" s="12">
        <f t="shared" si="5"/>
        <v>9</v>
      </c>
      <c r="T47" s="12">
        <f t="shared" si="5"/>
        <v>7</v>
      </c>
      <c r="U47" s="12">
        <f t="shared" si="5"/>
        <v>8</v>
      </c>
      <c r="V47" s="12">
        <f t="shared" si="5"/>
        <v>9</v>
      </c>
      <c r="W47" s="12">
        <f t="shared" si="5"/>
        <v>7</v>
      </c>
      <c r="X47" s="12">
        <f t="shared" si="5"/>
        <v>8</v>
      </c>
      <c r="Z47" s="26" t="str">
        <f t="shared" ref="Z47:AE110" si="7">VLOOKUP(L47,$A$4:$I$15,2,FALSE)</f>
        <v>Watermelon</v>
      </c>
      <c r="AA47" s="26" t="str">
        <f t="shared" si="7"/>
        <v>Apples</v>
      </c>
      <c r="AB47" s="26" t="str">
        <f t="shared" si="7"/>
        <v>Peaches</v>
      </c>
      <c r="AC47" s="26" t="str">
        <f t="shared" si="6"/>
        <v>Watermelon</v>
      </c>
      <c r="AD47" s="26" t="str">
        <f t="shared" si="6"/>
        <v>Apples</v>
      </c>
      <c r="AE47" s="26" t="str">
        <f t="shared" si="6"/>
        <v>Peaches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27</v>
      </c>
      <c r="M48" s="50" t="s">
        <v>26</v>
      </c>
      <c r="N48" s="50" t="s">
        <v>33</v>
      </c>
      <c r="O48" s="50" t="s">
        <v>24</v>
      </c>
      <c r="P48" s="50" t="s">
        <v>35</v>
      </c>
      <c r="Q48" s="50" t="s">
        <v>35</v>
      </c>
      <c r="S48" s="12">
        <f t="shared" si="5"/>
        <v>4</v>
      </c>
      <c r="T48" s="12">
        <f t="shared" si="5"/>
        <v>3</v>
      </c>
      <c r="U48" s="12">
        <f t="shared" si="5"/>
        <v>9</v>
      </c>
      <c r="V48" s="12">
        <f t="shared" si="5"/>
        <v>6</v>
      </c>
      <c r="W48" s="12">
        <f t="shared" si="5"/>
        <v>11</v>
      </c>
      <c r="X48" s="12">
        <f t="shared" si="5"/>
        <v>11</v>
      </c>
      <c r="Z48" s="26" t="str">
        <f t="shared" si="7"/>
        <v>Square</v>
      </c>
      <c r="AA48" s="26" t="str">
        <f t="shared" si="7"/>
        <v>Heart</v>
      </c>
      <c r="AB48" s="26" t="str">
        <f t="shared" si="7"/>
        <v>Watermelon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Bananas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27</v>
      </c>
      <c r="M49" s="50" t="s">
        <v>26</v>
      </c>
      <c r="N49" s="50" t="s">
        <v>33</v>
      </c>
      <c r="O49" s="50" t="s">
        <v>24</v>
      </c>
      <c r="P49" s="50" t="s">
        <v>35</v>
      </c>
      <c r="Q49" s="50" t="s">
        <v>35</v>
      </c>
      <c r="S49" s="12">
        <f t="shared" si="5"/>
        <v>4</v>
      </c>
      <c r="T49" s="12">
        <f t="shared" si="5"/>
        <v>3</v>
      </c>
      <c r="U49" s="12">
        <f t="shared" si="5"/>
        <v>9</v>
      </c>
      <c r="V49" s="12">
        <f t="shared" si="5"/>
        <v>6</v>
      </c>
      <c r="W49" s="12">
        <f t="shared" si="5"/>
        <v>11</v>
      </c>
      <c r="X49" s="12">
        <f t="shared" si="5"/>
        <v>11</v>
      </c>
      <c r="Z49" s="26" t="str">
        <f t="shared" si="7"/>
        <v>Square</v>
      </c>
      <c r="AA49" s="26" t="str">
        <f t="shared" si="7"/>
        <v>Heart</v>
      </c>
      <c r="AB49" s="26" t="str">
        <f t="shared" si="7"/>
        <v>Watermelon</v>
      </c>
      <c r="AC49" s="26" t="str">
        <f t="shared" si="6"/>
        <v>Rectangle</v>
      </c>
      <c r="AD49" s="26" t="str">
        <f t="shared" si="6"/>
        <v>Bananas</v>
      </c>
      <c r="AE49" s="26" t="str">
        <f t="shared" si="6"/>
        <v>Bananas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33</v>
      </c>
      <c r="M50" s="50" t="s">
        <v>27</v>
      </c>
      <c r="N50" s="50" t="s">
        <v>30</v>
      </c>
      <c r="O50" s="50" t="s">
        <v>33</v>
      </c>
      <c r="P50" s="50" t="s">
        <v>27</v>
      </c>
      <c r="Q50" s="50" t="s">
        <v>23</v>
      </c>
      <c r="S50" s="12">
        <f t="shared" si="5"/>
        <v>9</v>
      </c>
      <c r="T50" s="12">
        <f t="shared" si="5"/>
        <v>4</v>
      </c>
      <c r="U50" s="12">
        <f t="shared" si="5"/>
        <v>7</v>
      </c>
      <c r="V50" s="12">
        <f t="shared" si="5"/>
        <v>9</v>
      </c>
      <c r="W50" s="12">
        <f t="shared" si="5"/>
        <v>4</v>
      </c>
      <c r="X50" s="12">
        <f t="shared" si="5"/>
        <v>5</v>
      </c>
      <c r="Z50" s="26" t="str">
        <f t="shared" si="7"/>
        <v>Watermelon</v>
      </c>
      <c r="AA50" s="26" t="str">
        <f t="shared" si="7"/>
        <v>Square</v>
      </c>
      <c r="AB50" s="26" t="str">
        <f t="shared" si="7"/>
        <v>Apples</v>
      </c>
      <c r="AC50" s="26" t="str">
        <f t="shared" si="6"/>
        <v>Watermelon</v>
      </c>
      <c r="AD50" s="26" t="str">
        <f t="shared" si="6"/>
        <v>Square</v>
      </c>
      <c r="AE50" s="26" t="str">
        <f t="shared" si="6"/>
        <v>pentagon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33</v>
      </c>
      <c r="M51" s="50" t="s">
        <v>27</v>
      </c>
      <c r="N51" s="50" t="s">
        <v>30</v>
      </c>
      <c r="O51" s="50" t="s">
        <v>33</v>
      </c>
      <c r="P51" s="50" t="s">
        <v>27</v>
      </c>
      <c r="Q51" s="50" t="s">
        <v>23</v>
      </c>
      <c r="S51" s="12">
        <f t="shared" si="5"/>
        <v>9</v>
      </c>
      <c r="T51" s="12">
        <f t="shared" si="5"/>
        <v>4</v>
      </c>
      <c r="U51" s="12">
        <f t="shared" si="5"/>
        <v>7</v>
      </c>
      <c r="V51" s="12">
        <f t="shared" si="5"/>
        <v>9</v>
      </c>
      <c r="W51" s="12">
        <f t="shared" si="5"/>
        <v>4</v>
      </c>
      <c r="X51" s="12">
        <f t="shared" si="5"/>
        <v>5</v>
      </c>
      <c r="Z51" s="26" t="str">
        <f t="shared" si="7"/>
        <v>Watermelon</v>
      </c>
      <c r="AA51" s="26" t="str">
        <f t="shared" si="7"/>
        <v>Square</v>
      </c>
      <c r="AB51" s="26" t="str">
        <f t="shared" si="7"/>
        <v>Apples</v>
      </c>
      <c r="AC51" s="26" t="str">
        <f t="shared" si="6"/>
        <v>Watermelon</v>
      </c>
      <c r="AD51" s="26" t="str">
        <f t="shared" si="6"/>
        <v>Square</v>
      </c>
      <c r="AE51" s="26" t="str">
        <f t="shared" si="6"/>
        <v>pentagon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35</v>
      </c>
      <c r="M52" s="50" t="s">
        <v>30</v>
      </c>
      <c r="N52" s="50" t="s">
        <v>27</v>
      </c>
      <c r="O52" s="50" t="s">
        <v>35</v>
      </c>
      <c r="P52" s="50" t="s">
        <v>30</v>
      </c>
      <c r="Q52" s="50" t="s">
        <v>35</v>
      </c>
      <c r="S52" s="12">
        <f t="shared" si="5"/>
        <v>11</v>
      </c>
      <c r="T52" s="12">
        <f t="shared" si="5"/>
        <v>7</v>
      </c>
      <c r="U52" s="12">
        <f t="shared" si="5"/>
        <v>4</v>
      </c>
      <c r="V52" s="12">
        <f t="shared" si="5"/>
        <v>11</v>
      </c>
      <c r="W52" s="12">
        <f t="shared" si="5"/>
        <v>7</v>
      </c>
      <c r="X52" s="12">
        <f t="shared" si="5"/>
        <v>11</v>
      </c>
      <c r="Z52" s="26" t="str">
        <f t="shared" si="7"/>
        <v>Bananas</v>
      </c>
      <c r="AA52" s="26" t="str">
        <f t="shared" si="7"/>
        <v>Apples</v>
      </c>
      <c r="AB52" s="26" t="str">
        <f t="shared" si="7"/>
        <v>Square</v>
      </c>
      <c r="AC52" s="26" t="str">
        <f t="shared" si="6"/>
        <v>Bananas</v>
      </c>
      <c r="AD52" s="26" t="str">
        <f t="shared" si="6"/>
        <v>Apples</v>
      </c>
      <c r="AE52" s="26" t="str">
        <f t="shared" si="6"/>
        <v>Bananas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35</v>
      </c>
      <c r="M53" s="50" t="s">
        <v>30</v>
      </c>
      <c r="N53" s="50" t="s">
        <v>27</v>
      </c>
      <c r="O53" s="50" t="s">
        <v>35</v>
      </c>
      <c r="P53" s="50" t="s">
        <v>30</v>
      </c>
      <c r="Q53" s="50" t="s">
        <v>35</v>
      </c>
      <c r="S53" s="12">
        <f t="shared" si="5"/>
        <v>11</v>
      </c>
      <c r="T53" s="12">
        <f t="shared" si="5"/>
        <v>7</v>
      </c>
      <c r="U53" s="12">
        <f t="shared" si="5"/>
        <v>4</v>
      </c>
      <c r="V53" s="12">
        <f t="shared" si="5"/>
        <v>11</v>
      </c>
      <c r="W53" s="12">
        <f t="shared" si="5"/>
        <v>7</v>
      </c>
      <c r="X53" s="12">
        <f t="shared" si="5"/>
        <v>11</v>
      </c>
      <c r="Z53" s="26" t="str">
        <f t="shared" si="7"/>
        <v>Bananas</v>
      </c>
      <c r="AA53" s="26" t="str">
        <f t="shared" si="7"/>
        <v>Apples</v>
      </c>
      <c r="AB53" s="26" t="str">
        <f t="shared" si="7"/>
        <v>Square</v>
      </c>
      <c r="AC53" s="26" t="str">
        <f t="shared" si="6"/>
        <v>Bananas</v>
      </c>
      <c r="AD53" s="26" t="str">
        <f t="shared" si="6"/>
        <v>Apples</v>
      </c>
      <c r="AE53" s="26" t="str">
        <f t="shared" si="6"/>
        <v>Bananas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24</v>
      </c>
      <c r="M54" s="50" t="s">
        <v>34</v>
      </c>
      <c r="N54" s="50" t="s">
        <v>33</v>
      </c>
      <c r="O54" s="50" t="s">
        <v>27</v>
      </c>
      <c r="P54" s="50" t="s">
        <v>34</v>
      </c>
      <c r="Q54" s="50" t="s">
        <v>32</v>
      </c>
      <c r="S54" s="12">
        <f t="shared" si="5"/>
        <v>6</v>
      </c>
      <c r="T54" s="12">
        <f t="shared" si="5"/>
        <v>10</v>
      </c>
      <c r="U54" s="12">
        <f t="shared" si="5"/>
        <v>9</v>
      </c>
      <c r="V54" s="12">
        <f t="shared" si="5"/>
        <v>4</v>
      </c>
      <c r="W54" s="12">
        <f t="shared" si="5"/>
        <v>10</v>
      </c>
      <c r="X54" s="12">
        <f t="shared" si="5"/>
        <v>8</v>
      </c>
      <c r="Z54" s="26" t="str">
        <f t="shared" si="7"/>
        <v>Rectangle</v>
      </c>
      <c r="AA54" s="26" t="str">
        <f t="shared" si="7"/>
        <v>Grapes</v>
      </c>
      <c r="AB54" s="26" t="str">
        <f t="shared" si="7"/>
        <v>Watermelon</v>
      </c>
      <c r="AC54" s="26" t="str">
        <f t="shared" si="6"/>
        <v>Square</v>
      </c>
      <c r="AD54" s="26" t="str">
        <f t="shared" si="6"/>
        <v>Grapes</v>
      </c>
      <c r="AE54" s="26" t="str">
        <f t="shared" si="6"/>
        <v>Peaches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24</v>
      </c>
      <c r="M55" s="50" t="s">
        <v>34</v>
      </c>
      <c r="N55" s="50" t="s">
        <v>33</v>
      </c>
      <c r="O55" s="50" t="s">
        <v>27</v>
      </c>
      <c r="P55" s="50" t="s">
        <v>34</v>
      </c>
      <c r="Q55" s="50" t="s">
        <v>32</v>
      </c>
      <c r="S55" s="12">
        <f t="shared" si="5"/>
        <v>6</v>
      </c>
      <c r="T55" s="12">
        <f t="shared" si="5"/>
        <v>10</v>
      </c>
      <c r="U55" s="12">
        <f t="shared" si="5"/>
        <v>9</v>
      </c>
      <c r="V55" s="12">
        <f t="shared" si="5"/>
        <v>4</v>
      </c>
      <c r="W55" s="12">
        <f t="shared" si="5"/>
        <v>10</v>
      </c>
      <c r="X55" s="12">
        <f t="shared" si="5"/>
        <v>8</v>
      </c>
      <c r="Z55" s="26" t="str">
        <f t="shared" si="7"/>
        <v>Rectangle</v>
      </c>
      <c r="AA55" s="26" t="str">
        <f t="shared" si="7"/>
        <v>Grapes</v>
      </c>
      <c r="AB55" s="26" t="str">
        <f t="shared" si="7"/>
        <v>Watermelon</v>
      </c>
      <c r="AC55" s="26" t="str">
        <f t="shared" si="6"/>
        <v>Square</v>
      </c>
      <c r="AD55" s="26" t="str">
        <f t="shared" si="6"/>
        <v>Grapes</v>
      </c>
      <c r="AE55" s="26" t="str">
        <f t="shared" si="6"/>
        <v>Peaches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33</v>
      </c>
      <c r="M56" s="50" t="s">
        <v>26</v>
      </c>
      <c r="N56" s="50" t="s">
        <v>35</v>
      </c>
      <c r="O56" s="50" t="s">
        <v>33</v>
      </c>
      <c r="P56" s="50" t="s">
        <v>30</v>
      </c>
      <c r="Q56" s="50" t="s">
        <v>35</v>
      </c>
      <c r="S56" s="12">
        <f t="shared" si="5"/>
        <v>9</v>
      </c>
      <c r="T56" s="12">
        <f t="shared" si="5"/>
        <v>3</v>
      </c>
      <c r="U56" s="12">
        <f t="shared" si="5"/>
        <v>11</v>
      </c>
      <c r="V56" s="12">
        <f t="shared" si="5"/>
        <v>9</v>
      </c>
      <c r="W56" s="12">
        <f t="shared" si="5"/>
        <v>7</v>
      </c>
      <c r="X56" s="12">
        <f t="shared" si="5"/>
        <v>11</v>
      </c>
      <c r="Z56" s="26" t="str">
        <f t="shared" si="7"/>
        <v>Watermelon</v>
      </c>
      <c r="AA56" s="26" t="str">
        <f t="shared" si="7"/>
        <v>Heart</v>
      </c>
      <c r="AB56" s="26" t="str">
        <f t="shared" si="7"/>
        <v>Bananas</v>
      </c>
      <c r="AC56" s="26" t="str">
        <f t="shared" si="6"/>
        <v>Watermelon</v>
      </c>
      <c r="AD56" s="26" t="str">
        <f t="shared" si="6"/>
        <v>Apples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33</v>
      </c>
      <c r="M57" s="50" t="s">
        <v>26</v>
      </c>
      <c r="N57" s="50" t="s">
        <v>35</v>
      </c>
      <c r="O57" s="50" t="s">
        <v>33</v>
      </c>
      <c r="P57" s="50" t="s">
        <v>30</v>
      </c>
      <c r="Q57" s="50" t="s">
        <v>35</v>
      </c>
      <c r="S57" s="12">
        <f t="shared" si="5"/>
        <v>9</v>
      </c>
      <c r="T57" s="12">
        <f t="shared" si="5"/>
        <v>3</v>
      </c>
      <c r="U57" s="12">
        <f t="shared" si="5"/>
        <v>11</v>
      </c>
      <c r="V57" s="12">
        <f t="shared" si="5"/>
        <v>9</v>
      </c>
      <c r="W57" s="12">
        <f t="shared" si="5"/>
        <v>7</v>
      </c>
      <c r="X57" s="12">
        <f t="shared" si="5"/>
        <v>11</v>
      </c>
      <c r="Z57" s="26" t="str">
        <f t="shared" si="7"/>
        <v>Watermelon</v>
      </c>
      <c r="AA57" s="26" t="str">
        <f t="shared" si="7"/>
        <v>Heart</v>
      </c>
      <c r="AB57" s="26" t="str">
        <f t="shared" si="7"/>
        <v>Bananas</v>
      </c>
      <c r="AC57" s="26" t="str">
        <f t="shared" si="6"/>
        <v>Watermelon</v>
      </c>
      <c r="AD57" s="26" t="str">
        <f t="shared" si="6"/>
        <v>Apples</v>
      </c>
      <c r="AE57" s="26" t="str">
        <f t="shared" si="6"/>
        <v>Bananas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34</v>
      </c>
      <c r="M58" s="50" t="s">
        <v>27</v>
      </c>
      <c r="N58" s="50" t="s">
        <v>23</v>
      </c>
      <c r="O58" s="50" t="s">
        <v>26</v>
      </c>
      <c r="P58" s="50" t="s">
        <v>27</v>
      </c>
      <c r="Q58" s="50" t="s">
        <v>23</v>
      </c>
      <c r="S58" s="12">
        <f t="shared" si="5"/>
        <v>10</v>
      </c>
      <c r="T58" s="12">
        <f t="shared" si="5"/>
        <v>4</v>
      </c>
      <c r="U58" s="12">
        <f t="shared" si="5"/>
        <v>5</v>
      </c>
      <c r="V58" s="12">
        <f t="shared" si="5"/>
        <v>3</v>
      </c>
      <c r="W58" s="12">
        <f t="shared" si="5"/>
        <v>4</v>
      </c>
      <c r="X58" s="12">
        <f t="shared" si="5"/>
        <v>5</v>
      </c>
      <c r="Z58" s="26" t="str">
        <f t="shared" si="7"/>
        <v>Grapes</v>
      </c>
      <c r="AA58" s="26" t="str">
        <f t="shared" si="7"/>
        <v>Square</v>
      </c>
      <c r="AB58" s="26" t="str">
        <f t="shared" si="7"/>
        <v>pentagon</v>
      </c>
      <c r="AC58" s="26" t="str">
        <f t="shared" si="6"/>
        <v>Heart</v>
      </c>
      <c r="AD58" s="26" t="str">
        <f t="shared" si="6"/>
        <v>Square</v>
      </c>
      <c r="AE58" s="26" t="str">
        <f t="shared" si="6"/>
        <v>pentagon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34</v>
      </c>
      <c r="M59" s="50" t="s">
        <v>27</v>
      </c>
      <c r="N59" s="50" t="s">
        <v>23</v>
      </c>
      <c r="O59" s="50" t="s">
        <v>26</v>
      </c>
      <c r="P59" s="50" t="s">
        <v>27</v>
      </c>
      <c r="Q59" s="50" t="s">
        <v>23</v>
      </c>
      <c r="S59" s="12">
        <f t="shared" si="5"/>
        <v>10</v>
      </c>
      <c r="T59" s="12">
        <f t="shared" si="5"/>
        <v>4</v>
      </c>
      <c r="U59" s="12">
        <f t="shared" si="5"/>
        <v>5</v>
      </c>
      <c r="V59" s="12">
        <f t="shared" si="5"/>
        <v>3</v>
      </c>
      <c r="W59" s="12">
        <f t="shared" si="5"/>
        <v>4</v>
      </c>
      <c r="X59" s="12">
        <f t="shared" si="5"/>
        <v>5</v>
      </c>
      <c r="Z59" s="26" t="str">
        <f t="shared" si="7"/>
        <v>Grapes</v>
      </c>
      <c r="AA59" s="26" t="str">
        <f t="shared" si="7"/>
        <v>Square</v>
      </c>
      <c r="AB59" s="26" t="str">
        <f t="shared" si="7"/>
        <v>pentagon</v>
      </c>
      <c r="AC59" s="26" t="str">
        <f t="shared" si="6"/>
        <v>Heart</v>
      </c>
      <c r="AD59" s="26" t="str">
        <f t="shared" si="6"/>
        <v>Square</v>
      </c>
      <c r="AE59" s="26" t="str">
        <f t="shared" si="6"/>
        <v>pentagon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35</v>
      </c>
      <c r="M60" s="50" t="s">
        <v>30</v>
      </c>
      <c r="N60" s="50" t="s">
        <v>32</v>
      </c>
      <c r="O60" s="50" t="s">
        <v>24</v>
      </c>
      <c r="P60" s="50" t="s">
        <v>30</v>
      </c>
      <c r="Q60" s="50" t="s">
        <v>32</v>
      </c>
      <c r="S60" s="12">
        <f t="shared" ref="S60:X102" si="8">VLOOKUP(L60,$A$4:$I$15,9,FALSE)</f>
        <v>11</v>
      </c>
      <c r="T60" s="12">
        <f t="shared" si="8"/>
        <v>7</v>
      </c>
      <c r="U60" s="12">
        <f t="shared" si="8"/>
        <v>8</v>
      </c>
      <c r="V60" s="12">
        <f t="shared" si="8"/>
        <v>6</v>
      </c>
      <c r="W60" s="12">
        <f t="shared" si="8"/>
        <v>7</v>
      </c>
      <c r="X60" s="12">
        <f t="shared" si="8"/>
        <v>8</v>
      </c>
      <c r="Z60" s="26" t="str">
        <f t="shared" si="7"/>
        <v>Bananas</v>
      </c>
      <c r="AA60" s="26" t="str">
        <f t="shared" si="7"/>
        <v>Apples</v>
      </c>
      <c r="AB60" s="26" t="str">
        <f t="shared" si="7"/>
        <v>Peaches</v>
      </c>
      <c r="AC60" s="26" t="str">
        <f t="shared" si="6"/>
        <v>Rectangle</v>
      </c>
      <c r="AD60" s="26" t="str">
        <f t="shared" si="6"/>
        <v>Apples</v>
      </c>
      <c r="AE60" s="26" t="str">
        <f t="shared" si="6"/>
        <v>Peaches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35</v>
      </c>
      <c r="M61" s="50" t="s">
        <v>30</v>
      </c>
      <c r="N61" s="50" t="s">
        <v>32</v>
      </c>
      <c r="O61" s="50" t="s">
        <v>24</v>
      </c>
      <c r="P61" s="50" t="s">
        <v>30</v>
      </c>
      <c r="Q61" s="50" t="s">
        <v>32</v>
      </c>
      <c r="S61" s="12">
        <f t="shared" si="8"/>
        <v>11</v>
      </c>
      <c r="T61" s="12">
        <f t="shared" si="8"/>
        <v>7</v>
      </c>
      <c r="U61" s="12">
        <f t="shared" si="8"/>
        <v>8</v>
      </c>
      <c r="V61" s="12">
        <f t="shared" si="8"/>
        <v>6</v>
      </c>
      <c r="W61" s="12">
        <f t="shared" si="8"/>
        <v>7</v>
      </c>
      <c r="X61" s="12">
        <f t="shared" si="8"/>
        <v>8</v>
      </c>
      <c r="Z61" s="26" t="str">
        <f t="shared" si="7"/>
        <v>Bananas</v>
      </c>
      <c r="AA61" s="26" t="str">
        <f t="shared" si="7"/>
        <v>Apples</v>
      </c>
      <c r="AB61" s="26" t="str">
        <f t="shared" si="7"/>
        <v>Peaches</v>
      </c>
      <c r="AC61" s="26" t="str">
        <f t="shared" si="6"/>
        <v>Rectangle</v>
      </c>
      <c r="AD61" s="26" t="str">
        <f t="shared" si="6"/>
        <v>Apples</v>
      </c>
      <c r="AE61" s="26" t="str">
        <f t="shared" si="6"/>
        <v>Peaches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33</v>
      </c>
      <c r="M62" s="50" t="s">
        <v>34</v>
      </c>
      <c r="N62" s="50" t="s">
        <v>35</v>
      </c>
      <c r="O62" s="50" t="s">
        <v>33</v>
      </c>
      <c r="P62" s="50" t="s">
        <v>34</v>
      </c>
      <c r="Q62" s="50" t="s">
        <v>35</v>
      </c>
      <c r="S62" s="12">
        <f t="shared" si="8"/>
        <v>9</v>
      </c>
      <c r="T62" s="12">
        <f t="shared" si="8"/>
        <v>10</v>
      </c>
      <c r="U62" s="12">
        <f t="shared" si="8"/>
        <v>11</v>
      </c>
      <c r="V62" s="12">
        <f t="shared" si="8"/>
        <v>9</v>
      </c>
      <c r="W62" s="12">
        <f t="shared" si="8"/>
        <v>10</v>
      </c>
      <c r="X62" s="12">
        <f t="shared" si="8"/>
        <v>11</v>
      </c>
      <c r="Z62" s="26" t="str">
        <f t="shared" si="7"/>
        <v>Watermelon</v>
      </c>
      <c r="AA62" s="26" t="str">
        <f t="shared" si="7"/>
        <v>Grapes</v>
      </c>
      <c r="AB62" s="26" t="str">
        <f t="shared" si="7"/>
        <v>Bananas</v>
      </c>
      <c r="AC62" s="26" t="str">
        <f t="shared" si="6"/>
        <v>Watermelon</v>
      </c>
      <c r="AD62" s="26" t="str">
        <f t="shared" si="6"/>
        <v>Grapes</v>
      </c>
      <c r="AE62" s="26" t="str">
        <f t="shared" si="6"/>
        <v>Bananas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33</v>
      </c>
      <c r="M63" s="50" t="s">
        <v>34</v>
      </c>
      <c r="N63" s="50" t="s">
        <v>35</v>
      </c>
      <c r="O63" s="50" t="s">
        <v>33</v>
      </c>
      <c r="P63" s="50" t="s">
        <v>34</v>
      </c>
      <c r="Q63" s="50" t="s">
        <v>35</v>
      </c>
      <c r="S63" s="12">
        <f t="shared" si="8"/>
        <v>9</v>
      </c>
      <c r="T63" s="12">
        <f t="shared" si="8"/>
        <v>10</v>
      </c>
      <c r="U63" s="12">
        <f t="shared" si="8"/>
        <v>11</v>
      </c>
      <c r="V63" s="12">
        <f t="shared" si="8"/>
        <v>9</v>
      </c>
      <c r="W63" s="12">
        <f t="shared" si="8"/>
        <v>10</v>
      </c>
      <c r="X63" s="12">
        <f t="shared" si="8"/>
        <v>11</v>
      </c>
      <c r="Z63" s="26" t="str">
        <f t="shared" si="7"/>
        <v>Watermelon</v>
      </c>
      <c r="AA63" s="26" t="str">
        <f t="shared" si="7"/>
        <v>Grapes</v>
      </c>
      <c r="AB63" s="26" t="str">
        <f t="shared" si="7"/>
        <v>Bananas</v>
      </c>
      <c r="AC63" s="26" t="str">
        <f t="shared" si="6"/>
        <v>Watermelon</v>
      </c>
      <c r="AD63" s="26" t="str">
        <f t="shared" si="6"/>
        <v>Grapes</v>
      </c>
      <c r="AE63" s="26" t="str">
        <f t="shared" si="6"/>
        <v>Bananas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35</v>
      </c>
      <c r="M64" s="50" t="s">
        <v>33</v>
      </c>
      <c r="N64" s="50" t="s">
        <v>23</v>
      </c>
      <c r="O64" s="50" t="s">
        <v>35</v>
      </c>
      <c r="P64" s="50" t="s">
        <v>27</v>
      </c>
      <c r="Q64" s="50" t="s">
        <v>23</v>
      </c>
      <c r="S64" s="12">
        <f t="shared" si="8"/>
        <v>11</v>
      </c>
      <c r="T64" s="12">
        <f t="shared" si="8"/>
        <v>9</v>
      </c>
      <c r="U64" s="12">
        <f t="shared" si="8"/>
        <v>5</v>
      </c>
      <c r="V64" s="12">
        <f t="shared" si="8"/>
        <v>11</v>
      </c>
      <c r="W64" s="12">
        <f t="shared" si="8"/>
        <v>4</v>
      </c>
      <c r="X64" s="12">
        <f t="shared" si="8"/>
        <v>5</v>
      </c>
      <c r="Z64" s="26" t="str">
        <f t="shared" si="7"/>
        <v>Bananas</v>
      </c>
      <c r="AA64" s="26" t="str">
        <f t="shared" si="7"/>
        <v>Watermelon</v>
      </c>
      <c r="AB64" s="26" t="str">
        <f t="shared" si="7"/>
        <v>pentagon</v>
      </c>
      <c r="AC64" s="26" t="str">
        <f t="shared" si="6"/>
        <v>Bananas</v>
      </c>
      <c r="AD64" s="26" t="str">
        <f t="shared" si="6"/>
        <v>Square</v>
      </c>
      <c r="AE64" s="26" t="str">
        <f t="shared" si="6"/>
        <v>pentagon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35</v>
      </c>
      <c r="M65" s="50" t="s">
        <v>33</v>
      </c>
      <c r="N65" s="50" t="s">
        <v>23</v>
      </c>
      <c r="O65" s="50" t="s">
        <v>35</v>
      </c>
      <c r="P65" s="50" t="s">
        <v>27</v>
      </c>
      <c r="Q65" s="50" t="s">
        <v>23</v>
      </c>
      <c r="S65" s="12">
        <f t="shared" si="8"/>
        <v>11</v>
      </c>
      <c r="T65" s="12">
        <f t="shared" si="8"/>
        <v>9</v>
      </c>
      <c r="U65" s="12">
        <f t="shared" si="8"/>
        <v>5</v>
      </c>
      <c r="V65" s="12">
        <f t="shared" si="8"/>
        <v>11</v>
      </c>
      <c r="W65" s="12">
        <f t="shared" si="8"/>
        <v>4</v>
      </c>
      <c r="X65" s="12">
        <f t="shared" si="8"/>
        <v>5</v>
      </c>
      <c r="Z65" s="26" t="str">
        <f t="shared" si="7"/>
        <v>Bananas</v>
      </c>
      <c r="AA65" s="26" t="str">
        <f t="shared" si="7"/>
        <v>Watermelon</v>
      </c>
      <c r="AB65" s="26" t="str">
        <f t="shared" si="7"/>
        <v>pentagon</v>
      </c>
      <c r="AC65" s="26" t="str">
        <f t="shared" si="6"/>
        <v>Bananas</v>
      </c>
      <c r="AD65" s="26" t="str">
        <f t="shared" si="6"/>
        <v>Square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33</v>
      </c>
      <c r="M66" s="50" t="s">
        <v>30</v>
      </c>
      <c r="N66" s="50" t="s">
        <v>32</v>
      </c>
      <c r="O66" s="50" t="s">
        <v>33</v>
      </c>
      <c r="P66" s="50" t="s">
        <v>30</v>
      </c>
      <c r="Q66" s="50" t="s">
        <v>32</v>
      </c>
      <c r="S66" s="12">
        <f t="shared" si="8"/>
        <v>9</v>
      </c>
      <c r="T66" s="12">
        <f t="shared" si="8"/>
        <v>7</v>
      </c>
      <c r="U66" s="12">
        <f t="shared" si="8"/>
        <v>8</v>
      </c>
      <c r="V66" s="12">
        <f t="shared" si="8"/>
        <v>9</v>
      </c>
      <c r="W66" s="12">
        <f t="shared" si="8"/>
        <v>7</v>
      </c>
      <c r="X66" s="12">
        <f t="shared" si="8"/>
        <v>8</v>
      </c>
      <c r="Z66" s="26" t="str">
        <f t="shared" si="7"/>
        <v>Watermelon</v>
      </c>
      <c r="AA66" s="26" t="str">
        <f t="shared" si="7"/>
        <v>Apples</v>
      </c>
      <c r="AB66" s="26" t="str">
        <f t="shared" si="7"/>
        <v>Peaches</v>
      </c>
      <c r="AC66" s="26" t="str">
        <f t="shared" si="6"/>
        <v>Watermelon</v>
      </c>
      <c r="AD66" s="26" t="str">
        <f t="shared" si="6"/>
        <v>Apples</v>
      </c>
      <c r="AE66" s="26" t="str">
        <f t="shared" si="6"/>
        <v>Peaches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33</v>
      </c>
      <c r="M67" s="50" t="s">
        <v>30</v>
      </c>
      <c r="N67" s="50" t="s">
        <v>32</v>
      </c>
      <c r="O67" s="50" t="s">
        <v>33</v>
      </c>
      <c r="P67" s="50" t="s">
        <v>30</v>
      </c>
      <c r="Q67" s="50" t="s">
        <v>32</v>
      </c>
      <c r="S67" s="12">
        <f t="shared" si="8"/>
        <v>9</v>
      </c>
      <c r="T67" s="12">
        <f t="shared" si="8"/>
        <v>7</v>
      </c>
      <c r="U67" s="12">
        <f t="shared" si="8"/>
        <v>8</v>
      </c>
      <c r="V67" s="12">
        <f t="shared" si="8"/>
        <v>9</v>
      </c>
      <c r="W67" s="12">
        <f t="shared" si="8"/>
        <v>7</v>
      </c>
      <c r="X67" s="12">
        <f t="shared" si="8"/>
        <v>8</v>
      </c>
      <c r="Z67" s="26" t="str">
        <f t="shared" si="7"/>
        <v>Watermelon</v>
      </c>
      <c r="AA67" s="26" t="str">
        <f t="shared" si="7"/>
        <v>Apples</v>
      </c>
      <c r="AB67" s="26" t="str">
        <f t="shared" si="7"/>
        <v>Peaches</v>
      </c>
      <c r="AC67" s="26" t="str">
        <f t="shared" si="6"/>
        <v>Watermelon</v>
      </c>
      <c r="AD67" s="26" t="str">
        <f t="shared" si="6"/>
        <v>Apples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26</v>
      </c>
      <c r="M68" s="50" t="s">
        <v>34</v>
      </c>
      <c r="N68" s="50" t="s">
        <v>35</v>
      </c>
      <c r="O68" s="50" t="s">
        <v>26</v>
      </c>
      <c r="P68" s="50" t="s">
        <v>34</v>
      </c>
      <c r="Q68" s="50" t="s">
        <v>35</v>
      </c>
      <c r="S68" s="12">
        <f t="shared" si="8"/>
        <v>3</v>
      </c>
      <c r="T68" s="12">
        <f t="shared" si="8"/>
        <v>10</v>
      </c>
      <c r="U68" s="12">
        <f t="shared" si="8"/>
        <v>11</v>
      </c>
      <c r="V68" s="12">
        <f t="shared" si="8"/>
        <v>3</v>
      </c>
      <c r="W68" s="12">
        <f t="shared" si="8"/>
        <v>10</v>
      </c>
      <c r="X68" s="12">
        <f t="shared" si="8"/>
        <v>11</v>
      </c>
      <c r="Z68" s="26" t="str">
        <f t="shared" si="7"/>
        <v>Heart</v>
      </c>
      <c r="AA68" s="26" t="str">
        <f t="shared" si="7"/>
        <v>Grapes</v>
      </c>
      <c r="AB68" s="26" t="str">
        <f t="shared" si="7"/>
        <v>Bananas</v>
      </c>
      <c r="AC68" s="26" t="str">
        <f t="shared" si="6"/>
        <v>Heart</v>
      </c>
      <c r="AD68" s="26" t="str">
        <f t="shared" si="6"/>
        <v>Grapes</v>
      </c>
      <c r="AE68" s="26" t="str">
        <f t="shared" si="6"/>
        <v>Bananas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26</v>
      </c>
      <c r="M69" s="50" t="s">
        <v>34</v>
      </c>
      <c r="N69" s="50" t="s">
        <v>35</v>
      </c>
      <c r="O69" s="50" t="s">
        <v>26</v>
      </c>
      <c r="P69" s="50" t="s">
        <v>34</v>
      </c>
      <c r="Q69" s="50" t="s">
        <v>35</v>
      </c>
      <c r="S69" s="12">
        <f t="shared" si="8"/>
        <v>3</v>
      </c>
      <c r="T69" s="12">
        <f t="shared" si="8"/>
        <v>10</v>
      </c>
      <c r="U69" s="12">
        <f t="shared" si="8"/>
        <v>11</v>
      </c>
      <c r="V69" s="12">
        <f t="shared" si="8"/>
        <v>3</v>
      </c>
      <c r="W69" s="12">
        <f t="shared" si="8"/>
        <v>10</v>
      </c>
      <c r="X69" s="12">
        <f t="shared" si="8"/>
        <v>11</v>
      </c>
      <c r="Z69" s="26" t="str">
        <f t="shared" si="7"/>
        <v>Heart</v>
      </c>
      <c r="AA69" s="26" t="str">
        <f t="shared" si="7"/>
        <v>Grapes</v>
      </c>
      <c r="AB69" s="26" t="str">
        <f t="shared" si="7"/>
        <v>Bananas</v>
      </c>
      <c r="AC69" s="26" t="str">
        <f t="shared" si="6"/>
        <v>Heart</v>
      </c>
      <c r="AD69" s="26" t="str">
        <f t="shared" si="6"/>
        <v>Grapes</v>
      </c>
      <c r="AE69" s="26" t="str">
        <f t="shared" si="6"/>
        <v>Bananas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55</v>
      </c>
      <c r="M70" s="50" t="s">
        <v>55</v>
      </c>
      <c r="N70" s="50" t="s">
        <v>55</v>
      </c>
      <c r="O70" s="50" t="s">
        <v>55</v>
      </c>
      <c r="P70" s="50" t="s">
        <v>55</v>
      </c>
      <c r="Q70" s="50" t="s">
        <v>55</v>
      </c>
      <c r="S70" s="12">
        <f t="shared" si="8"/>
        <v>2</v>
      </c>
      <c r="T70" s="12">
        <f t="shared" si="8"/>
        <v>2</v>
      </c>
      <c r="U70" s="12">
        <f t="shared" si="8"/>
        <v>2</v>
      </c>
      <c r="V70" s="12">
        <f t="shared" si="8"/>
        <v>2</v>
      </c>
      <c r="W70" s="12">
        <f t="shared" si="8"/>
        <v>2</v>
      </c>
      <c r="X70" s="12">
        <f t="shared" si="8"/>
        <v>2</v>
      </c>
      <c r="Z70" s="26" t="str">
        <f t="shared" si="7"/>
        <v>Multiplier</v>
      </c>
      <c r="AA70" s="26" t="str">
        <f t="shared" si="7"/>
        <v>Multiplier</v>
      </c>
      <c r="AB70" s="26" t="str">
        <f t="shared" si="7"/>
        <v>Multiplier</v>
      </c>
      <c r="AC70" s="26" t="str">
        <f t="shared" si="6"/>
        <v>Multiplier</v>
      </c>
      <c r="AD70" s="26" t="str">
        <f t="shared" si="6"/>
        <v>Multiplier</v>
      </c>
      <c r="AE70" s="26" t="str">
        <f t="shared" si="6"/>
        <v>Multiplier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24</v>
      </c>
      <c r="M71" s="50" t="s">
        <v>32</v>
      </c>
      <c r="N71" s="50" t="s">
        <v>23</v>
      </c>
      <c r="O71" s="50" t="s">
        <v>34</v>
      </c>
      <c r="P71" s="50" t="s">
        <v>27</v>
      </c>
      <c r="Q71" s="50" t="s">
        <v>33</v>
      </c>
      <c r="S71" s="12">
        <f t="shared" si="8"/>
        <v>6</v>
      </c>
      <c r="T71" s="12">
        <f t="shared" si="8"/>
        <v>8</v>
      </c>
      <c r="U71" s="12">
        <f t="shared" si="8"/>
        <v>5</v>
      </c>
      <c r="V71" s="12">
        <f t="shared" si="8"/>
        <v>10</v>
      </c>
      <c r="W71" s="12">
        <f t="shared" si="8"/>
        <v>4</v>
      </c>
      <c r="X71" s="12">
        <f t="shared" si="8"/>
        <v>9</v>
      </c>
      <c r="Z71" s="26" t="str">
        <f t="shared" si="7"/>
        <v>Rectangle</v>
      </c>
      <c r="AA71" s="26" t="str">
        <f t="shared" si="7"/>
        <v>Peaches</v>
      </c>
      <c r="AB71" s="26" t="str">
        <f t="shared" si="7"/>
        <v>pentagon</v>
      </c>
      <c r="AC71" s="26" t="str">
        <f t="shared" si="6"/>
        <v>Grapes</v>
      </c>
      <c r="AD71" s="26" t="str">
        <f t="shared" si="6"/>
        <v>Square</v>
      </c>
      <c r="AE71" s="26" t="str">
        <f t="shared" si="6"/>
        <v>Watermelon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24</v>
      </c>
      <c r="M72" s="50" t="s">
        <v>32</v>
      </c>
      <c r="N72" s="50" t="s">
        <v>23</v>
      </c>
      <c r="O72" s="50" t="s">
        <v>34</v>
      </c>
      <c r="P72" s="50" t="s">
        <v>27</v>
      </c>
      <c r="Q72" s="50" t="s">
        <v>33</v>
      </c>
      <c r="S72" s="12">
        <f t="shared" si="8"/>
        <v>6</v>
      </c>
      <c r="T72" s="12">
        <f t="shared" si="8"/>
        <v>8</v>
      </c>
      <c r="U72" s="12">
        <f t="shared" si="8"/>
        <v>5</v>
      </c>
      <c r="V72" s="12">
        <f t="shared" si="8"/>
        <v>10</v>
      </c>
      <c r="W72" s="12">
        <f t="shared" si="8"/>
        <v>4</v>
      </c>
      <c r="X72" s="12">
        <f t="shared" si="8"/>
        <v>9</v>
      </c>
      <c r="Z72" s="26" t="str">
        <f t="shared" si="7"/>
        <v>Rectangle</v>
      </c>
      <c r="AA72" s="26" t="str">
        <f t="shared" si="7"/>
        <v>Peaches</v>
      </c>
      <c r="AB72" s="26" t="str">
        <f t="shared" si="7"/>
        <v>pentagon</v>
      </c>
      <c r="AC72" s="26" t="str">
        <f t="shared" si="6"/>
        <v>Grapes</v>
      </c>
      <c r="AD72" s="26" t="str">
        <f t="shared" si="6"/>
        <v>Square</v>
      </c>
      <c r="AE72" s="26" t="str">
        <f t="shared" si="6"/>
        <v>Watermelon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33</v>
      </c>
      <c r="M73" s="50" t="s">
        <v>30</v>
      </c>
      <c r="N73" s="50" t="s">
        <v>32</v>
      </c>
      <c r="O73" s="50" t="s">
        <v>33</v>
      </c>
      <c r="P73" s="50" t="s">
        <v>30</v>
      </c>
      <c r="Q73" s="50" t="s">
        <v>32</v>
      </c>
      <c r="S73" s="12">
        <f t="shared" si="8"/>
        <v>9</v>
      </c>
      <c r="T73" s="12">
        <f t="shared" si="8"/>
        <v>7</v>
      </c>
      <c r="U73" s="12">
        <f t="shared" si="8"/>
        <v>8</v>
      </c>
      <c r="V73" s="12">
        <f t="shared" si="8"/>
        <v>9</v>
      </c>
      <c r="W73" s="12">
        <f t="shared" si="8"/>
        <v>7</v>
      </c>
      <c r="X73" s="12">
        <f t="shared" si="8"/>
        <v>8</v>
      </c>
      <c r="Z73" s="26" t="str">
        <f t="shared" si="7"/>
        <v>Watermelon</v>
      </c>
      <c r="AA73" s="26" t="str">
        <f t="shared" si="7"/>
        <v>Apples</v>
      </c>
      <c r="AB73" s="26" t="str">
        <f t="shared" si="7"/>
        <v>Peaches</v>
      </c>
      <c r="AC73" s="26" t="str">
        <f t="shared" si="6"/>
        <v>Watermelon</v>
      </c>
      <c r="AD73" s="26" t="str">
        <f t="shared" si="6"/>
        <v>Apples</v>
      </c>
      <c r="AE73" s="26" t="str">
        <f t="shared" si="6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33</v>
      </c>
      <c r="M74" s="50" t="s">
        <v>30</v>
      </c>
      <c r="N74" s="50" t="s">
        <v>32</v>
      </c>
      <c r="O74" s="50" t="s">
        <v>33</v>
      </c>
      <c r="P74" s="50" t="s">
        <v>30</v>
      </c>
      <c r="Q74" s="50" t="s">
        <v>32</v>
      </c>
      <c r="S74" s="12">
        <f t="shared" si="8"/>
        <v>9</v>
      </c>
      <c r="T74" s="12">
        <f t="shared" si="8"/>
        <v>7</v>
      </c>
      <c r="U74" s="12">
        <f t="shared" si="8"/>
        <v>8</v>
      </c>
      <c r="V74" s="12">
        <f t="shared" si="8"/>
        <v>9</v>
      </c>
      <c r="W74" s="12">
        <f t="shared" si="8"/>
        <v>7</v>
      </c>
      <c r="X74" s="12">
        <f t="shared" si="8"/>
        <v>8</v>
      </c>
      <c r="Z74" s="26" t="str">
        <f t="shared" si="7"/>
        <v>Watermelon</v>
      </c>
      <c r="AA74" s="26" t="str">
        <f t="shared" si="7"/>
        <v>Apples</v>
      </c>
      <c r="AB74" s="26" t="str">
        <f t="shared" si="7"/>
        <v>Peaches</v>
      </c>
      <c r="AC74" s="26" t="str">
        <f t="shared" si="6"/>
        <v>Watermelon</v>
      </c>
      <c r="AD74" s="26" t="str">
        <f t="shared" si="6"/>
        <v>Apples</v>
      </c>
      <c r="AE74" s="26" t="str">
        <f t="shared" si="6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35</v>
      </c>
      <c r="M75" s="50" t="s">
        <v>34</v>
      </c>
      <c r="N75" s="50" t="s">
        <v>35</v>
      </c>
      <c r="O75" s="50" t="s">
        <v>24</v>
      </c>
      <c r="P75" s="50" t="s">
        <v>34</v>
      </c>
      <c r="Q75" s="50" t="s">
        <v>35</v>
      </c>
      <c r="S75" s="12">
        <f t="shared" si="8"/>
        <v>11</v>
      </c>
      <c r="T75" s="12">
        <f t="shared" si="8"/>
        <v>10</v>
      </c>
      <c r="U75" s="12">
        <f t="shared" si="8"/>
        <v>11</v>
      </c>
      <c r="V75" s="12">
        <f t="shared" si="8"/>
        <v>6</v>
      </c>
      <c r="W75" s="12">
        <f t="shared" si="8"/>
        <v>10</v>
      </c>
      <c r="X75" s="12">
        <f t="shared" si="8"/>
        <v>11</v>
      </c>
      <c r="Z75" s="26" t="str">
        <f t="shared" si="7"/>
        <v>Bananas</v>
      </c>
      <c r="AA75" s="26" t="str">
        <f t="shared" si="7"/>
        <v>Grapes</v>
      </c>
      <c r="AB75" s="26" t="str">
        <f t="shared" si="7"/>
        <v>Bananas</v>
      </c>
      <c r="AC75" s="26" t="str">
        <f t="shared" si="6"/>
        <v>Rectangle</v>
      </c>
      <c r="AD75" s="26" t="str">
        <f t="shared" si="6"/>
        <v>Grapes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35</v>
      </c>
      <c r="M76" s="50" t="s">
        <v>34</v>
      </c>
      <c r="N76" s="50" t="s">
        <v>35</v>
      </c>
      <c r="O76" s="50" t="s">
        <v>24</v>
      </c>
      <c r="P76" s="50" t="s">
        <v>34</v>
      </c>
      <c r="Q76" s="50" t="s">
        <v>35</v>
      </c>
      <c r="S76" s="12">
        <f t="shared" si="8"/>
        <v>11</v>
      </c>
      <c r="T76" s="12">
        <f t="shared" si="8"/>
        <v>10</v>
      </c>
      <c r="U76" s="12">
        <f t="shared" si="8"/>
        <v>11</v>
      </c>
      <c r="V76" s="12">
        <f t="shared" si="8"/>
        <v>6</v>
      </c>
      <c r="W76" s="12">
        <f t="shared" si="8"/>
        <v>10</v>
      </c>
      <c r="X76" s="12">
        <f t="shared" si="8"/>
        <v>11</v>
      </c>
      <c r="Z76" s="26" t="str">
        <f t="shared" si="7"/>
        <v>Bananas</v>
      </c>
      <c r="AA76" s="26" t="str">
        <f t="shared" si="7"/>
        <v>Grapes</v>
      </c>
      <c r="AB76" s="26" t="str">
        <f t="shared" si="7"/>
        <v>Bananas</v>
      </c>
      <c r="AC76" s="26" t="str">
        <f t="shared" si="6"/>
        <v>Rectangle</v>
      </c>
      <c r="AD76" s="26" t="str">
        <f t="shared" si="6"/>
        <v>Grapes</v>
      </c>
      <c r="AE76" s="26" t="str">
        <f t="shared" si="6"/>
        <v>Bananas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33</v>
      </c>
      <c r="M77" s="50" t="s">
        <v>35</v>
      </c>
      <c r="N77" s="50" t="s">
        <v>23</v>
      </c>
      <c r="O77" s="50" t="s">
        <v>33</v>
      </c>
      <c r="P77" s="50" t="s">
        <v>27</v>
      </c>
      <c r="Q77" s="50" t="s">
        <v>23</v>
      </c>
      <c r="S77" s="12">
        <f t="shared" si="8"/>
        <v>9</v>
      </c>
      <c r="T77" s="12">
        <f t="shared" si="8"/>
        <v>11</v>
      </c>
      <c r="U77" s="12">
        <f t="shared" si="8"/>
        <v>5</v>
      </c>
      <c r="V77" s="12">
        <f t="shared" si="8"/>
        <v>9</v>
      </c>
      <c r="W77" s="12">
        <f t="shared" si="8"/>
        <v>4</v>
      </c>
      <c r="X77" s="12">
        <f t="shared" si="8"/>
        <v>5</v>
      </c>
      <c r="Z77" s="26" t="str">
        <f t="shared" si="7"/>
        <v>Watermelon</v>
      </c>
      <c r="AA77" s="26" t="str">
        <f t="shared" si="7"/>
        <v>Bananas</v>
      </c>
      <c r="AB77" s="26" t="str">
        <f t="shared" si="7"/>
        <v>pentagon</v>
      </c>
      <c r="AC77" s="26" t="str">
        <f t="shared" si="6"/>
        <v>Watermelon</v>
      </c>
      <c r="AD77" s="26" t="str">
        <f t="shared" si="6"/>
        <v>Square</v>
      </c>
      <c r="AE77" s="26" t="str">
        <f t="shared" si="6"/>
        <v>pentagon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33</v>
      </c>
      <c r="M78" s="50" t="s">
        <v>35</v>
      </c>
      <c r="N78" s="50" t="s">
        <v>23</v>
      </c>
      <c r="O78" s="50" t="s">
        <v>33</v>
      </c>
      <c r="P78" s="50" t="s">
        <v>27</v>
      </c>
      <c r="Q78" s="50" t="s">
        <v>23</v>
      </c>
      <c r="S78" s="12">
        <f t="shared" si="8"/>
        <v>9</v>
      </c>
      <c r="T78" s="12">
        <f t="shared" si="8"/>
        <v>11</v>
      </c>
      <c r="U78" s="12">
        <f t="shared" si="8"/>
        <v>5</v>
      </c>
      <c r="V78" s="12">
        <f t="shared" si="8"/>
        <v>9</v>
      </c>
      <c r="W78" s="12">
        <f t="shared" si="8"/>
        <v>4</v>
      </c>
      <c r="X78" s="12">
        <f t="shared" si="8"/>
        <v>5</v>
      </c>
      <c r="Z78" s="26" t="str">
        <f t="shared" si="7"/>
        <v>Watermelon</v>
      </c>
      <c r="AA78" s="26" t="str">
        <f t="shared" si="7"/>
        <v>Bananas</v>
      </c>
      <c r="AB78" s="26" t="str">
        <f t="shared" si="7"/>
        <v>pentagon</v>
      </c>
      <c r="AC78" s="26" t="str">
        <f t="shared" si="6"/>
        <v>Watermelon</v>
      </c>
      <c r="AD78" s="26" t="str">
        <f t="shared" si="6"/>
        <v>Square</v>
      </c>
      <c r="AE78" s="26" t="str">
        <f t="shared" si="6"/>
        <v>pentagon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34</v>
      </c>
      <c r="M79" s="50" t="s">
        <v>27</v>
      </c>
      <c r="N79" s="50" t="s">
        <v>35</v>
      </c>
      <c r="O79" s="50" t="s">
        <v>34</v>
      </c>
      <c r="P79" s="50" t="s">
        <v>30</v>
      </c>
      <c r="Q79" s="50" t="s">
        <v>35</v>
      </c>
      <c r="S79" s="12">
        <f t="shared" si="8"/>
        <v>10</v>
      </c>
      <c r="T79" s="12">
        <f t="shared" si="8"/>
        <v>4</v>
      </c>
      <c r="U79" s="12">
        <f t="shared" si="8"/>
        <v>11</v>
      </c>
      <c r="V79" s="12">
        <f t="shared" si="8"/>
        <v>10</v>
      </c>
      <c r="W79" s="12">
        <f t="shared" si="8"/>
        <v>7</v>
      </c>
      <c r="X79" s="12">
        <f t="shared" si="8"/>
        <v>11</v>
      </c>
      <c r="Z79" s="26" t="str">
        <f t="shared" si="7"/>
        <v>Grapes</v>
      </c>
      <c r="AA79" s="26" t="str">
        <f t="shared" si="7"/>
        <v>Square</v>
      </c>
      <c r="AB79" s="26" t="str">
        <f t="shared" si="7"/>
        <v>Bananas</v>
      </c>
      <c r="AC79" s="26" t="str">
        <f t="shared" si="6"/>
        <v>Grapes</v>
      </c>
      <c r="AD79" s="26" t="str">
        <f t="shared" si="6"/>
        <v>Apples</v>
      </c>
      <c r="AE79" s="26" t="str">
        <f t="shared" si="6"/>
        <v>Bananas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34</v>
      </c>
      <c r="M80" s="50" t="s">
        <v>27</v>
      </c>
      <c r="N80" s="50" t="s">
        <v>35</v>
      </c>
      <c r="O80" s="50" t="s">
        <v>34</v>
      </c>
      <c r="P80" s="50" t="s">
        <v>30</v>
      </c>
      <c r="Q80" s="50" t="s">
        <v>35</v>
      </c>
      <c r="S80" s="12">
        <f t="shared" si="8"/>
        <v>10</v>
      </c>
      <c r="T80" s="12">
        <f t="shared" si="8"/>
        <v>4</v>
      </c>
      <c r="U80" s="12">
        <f t="shared" si="8"/>
        <v>11</v>
      </c>
      <c r="V80" s="12">
        <f t="shared" si="8"/>
        <v>10</v>
      </c>
      <c r="W80" s="12">
        <f t="shared" si="8"/>
        <v>7</v>
      </c>
      <c r="X80" s="12">
        <f t="shared" si="8"/>
        <v>11</v>
      </c>
      <c r="Z80" s="26" t="str">
        <f t="shared" si="7"/>
        <v>Grapes</v>
      </c>
      <c r="AA80" s="26" t="str">
        <f t="shared" si="7"/>
        <v>Square</v>
      </c>
      <c r="AB80" s="26" t="str">
        <f t="shared" si="7"/>
        <v>Bananas</v>
      </c>
      <c r="AC80" s="26" t="str">
        <f t="shared" si="6"/>
        <v>Grapes</v>
      </c>
      <c r="AD80" s="26" t="str">
        <f t="shared" si="6"/>
        <v>Apples</v>
      </c>
      <c r="AE80" s="26" t="str">
        <f t="shared" si="6"/>
        <v>Bananas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24</v>
      </c>
      <c r="M81" s="50" t="s">
        <v>34</v>
      </c>
      <c r="N81" s="50" t="s">
        <v>32</v>
      </c>
      <c r="O81" s="50" t="s">
        <v>24</v>
      </c>
      <c r="P81" s="50" t="s">
        <v>34</v>
      </c>
      <c r="Q81" s="50" t="s">
        <v>32</v>
      </c>
      <c r="S81" s="12">
        <f t="shared" si="8"/>
        <v>6</v>
      </c>
      <c r="T81" s="12">
        <f t="shared" si="8"/>
        <v>10</v>
      </c>
      <c r="U81" s="12">
        <f t="shared" si="8"/>
        <v>8</v>
      </c>
      <c r="V81" s="12">
        <f t="shared" si="8"/>
        <v>6</v>
      </c>
      <c r="W81" s="12">
        <f t="shared" si="8"/>
        <v>10</v>
      </c>
      <c r="X81" s="12">
        <f t="shared" si="8"/>
        <v>8</v>
      </c>
      <c r="Z81" s="26" t="str">
        <f t="shared" si="7"/>
        <v>Rectangle</v>
      </c>
      <c r="AA81" s="26" t="str">
        <f t="shared" si="7"/>
        <v>Grapes</v>
      </c>
      <c r="AB81" s="26" t="str">
        <f t="shared" si="7"/>
        <v>Peaches</v>
      </c>
      <c r="AC81" s="26" t="str">
        <f t="shared" si="6"/>
        <v>Rectangle</v>
      </c>
      <c r="AD81" s="26" t="str">
        <f t="shared" si="6"/>
        <v>Grapes</v>
      </c>
      <c r="AE81" s="26" t="str">
        <f t="shared" si="6"/>
        <v>Peaches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24</v>
      </c>
      <c r="M82" s="50" t="s">
        <v>34</v>
      </c>
      <c r="N82" s="50" t="s">
        <v>32</v>
      </c>
      <c r="O82" s="50" t="s">
        <v>24</v>
      </c>
      <c r="P82" s="50" t="s">
        <v>34</v>
      </c>
      <c r="Q82" s="50" t="s">
        <v>32</v>
      </c>
      <c r="S82" s="12">
        <f t="shared" si="8"/>
        <v>6</v>
      </c>
      <c r="T82" s="12">
        <f t="shared" si="8"/>
        <v>10</v>
      </c>
      <c r="U82" s="12">
        <f t="shared" si="8"/>
        <v>8</v>
      </c>
      <c r="V82" s="12">
        <f t="shared" si="8"/>
        <v>6</v>
      </c>
      <c r="W82" s="12">
        <f t="shared" si="8"/>
        <v>10</v>
      </c>
      <c r="X82" s="12">
        <f t="shared" si="8"/>
        <v>8</v>
      </c>
      <c r="Z82" s="26" t="str">
        <f t="shared" si="7"/>
        <v>Rectangle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Rectangle</v>
      </c>
      <c r="AD82" s="26" t="str">
        <f t="shared" si="6"/>
        <v>Grapes</v>
      </c>
      <c r="AE82" s="26" t="str">
        <f t="shared" si="6"/>
        <v>Peaches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33</v>
      </c>
      <c r="M83" s="50" t="s">
        <v>30</v>
      </c>
      <c r="N83" s="50" t="s">
        <v>35</v>
      </c>
      <c r="O83" s="50" t="s">
        <v>33</v>
      </c>
      <c r="P83" s="50" t="s">
        <v>26</v>
      </c>
      <c r="Q83" s="50" t="s">
        <v>35</v>
      </c>
      <c r="S83" s="12">
        <f t="shared" si="8"/>
        <v>9</v>
      </c>
      <c r="T83" s="12">
        <f t="shared" si="8"/>
        <v>7</v>
      </c>
      <c r="U83" s="12">
        <f t="shared" si="8"/>
        <v>11</v>
      </c>
      <c r="V83" s="12">
        <f t="shared" si="8"/>
        <v>9</v>
      </c>
      <c r="W83" s="12">
        <f t="shared" si="8"/>
        <v>3</v>
      </c>
      <c r="X83" s="12">
        <f t="shared" si="8"/>
        <v>11</v>
      </c>
      <c r="Z83" s="26" t="str">
        <f t="shared" si="7"/>
        <v>Watermelon</v>
      </c>
      <c r="AA83" s="26" t="str">
        <f t="shared" si="7"/>
        <v>Apples</v>
      </c>
      <c r="AB83" s="26" t="str">
        <f t="shared" si="7"/>
        <v>Bananas</v>
      </c>
      <c r="AC83" s="26" t="str">
        <f t="shared" si="6"/>
        <v>Watermelon</v>
      </c>
      <c r="AD83" s="26" t="str">
        <f t="shared" si="6"/>
        <v>Heart</v>
      </c>
      <c r="AE83" s="26" t="str">
        <f t="shared" si="6"/>
        <v>Bananas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33</v>
      </c>
      <c r="M84" s="50" t="s">
        <v>30</v>
      </c>
      <c r="N84" s="50" t="s">
        <v>35</v>
      </c>
      <c r="O84" s="50" t="s">
        <v>33</v>
      </c>
      <c r="P84" s="50" t="s">
        <v>26</v>
      </c>
      <c r="Q84" s="50" t="s">
        <v>35</v>
      </c>
      <c r="S84" s="12">
        <f t="shared" si="8"/>
        <v>9</v>
      </c>
      <c r="T84" s="12">
        <f t="shared" si="8"/>
        <v>7</v>
      </c>
      <c r="U84" s="12">
        <f t="shared" si="8"/>
        <v>11</v>
      </c>
      <c r="V84" s="12">
        <f t="shared" si="8"/>
        <v>9</v>
      </c>
      <c r="W84" s="12">
        <f t="shared" si="8"/>
        <v>3</v>
      </c>
      <c r="X84" s="12">
        <f t="shared" si="8"/>
        <v>11</v>
      </c>
      <c r="Z84" s="26" t="str">
        <f t="shared" si="7"/>
        <v>Watermelon</v>
      </c>
      <c r="AA84" s="26" t="str">
        <f t="shared" si="7"/>
        <v>Apples</v>
      </c>
      <c r="AB84" s="26" t="str">
        <f t="shared" si="7"/>
        <v>Bananas</v>
      </c>
      <c r="AC84" s="26" t="str">
        <f t="shared" si="6"/>
        <v>Watermelon</v>
      </c>
      <c r="AD84" s="26" t="str">
        <f t="shared" si="6"/>
        <v>Heart</v>
      </c>
      <c r="AE84" s="26" t="str">
        <f t="shared" si="6"/>
        <v>Bananas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34</v>
      </c>
      <c r="M85" s="50" t="s">
        <v>33</v>
      </c>
      <c r="N85" s="50" t="s">
        <v>23</v>
      </c>
      <c r="O85" s="50" t="s">
        <v>26</v>
      </c>
      <c r="P85" s="50" t="s">
        <v>27</v>
      </c>
      <c r="Q85" s="50" t="s">
        <v>23</v>
      </c>
      <c r="S85" s="12">
        <f t="shared" si="8"/>
        <v>10</v>
      </c>
      <c r="T85" s="12">
        <f t="shared" si="8"/>
        <v>9</v>
      </c>
      <c r="U85" s="12">
        <f t="shared" si="8"/>
        <v>5</v>
      </c>
      <c r="V85" s="12">
        <f t="shared" si="8"/>
        <v>3</v>
      </c>
      <c r="W85" s="12">
        <f t="shared" si="8"/>
        <v>4</v>
      </c>
      <c r="X85" s="12">
        <f t="shared" si="8"/>
        <v>5</v>
      </c>
      <c r="Z85" s="26" t="str">
        <f t="shared" si="7"/>
        <v>Grapes</v>
      </c>
      <c r="AA85" s="26" t="str">
        <f t="shared" si="7"/>
        <v>Watermelon</v>
      </c>
      <c r="AB85" s="26" t="str">
        <f t="shared" si="7"/>
        <v>pentagon</v>
      </c>
      <c r="AC85" s="26" t="str">
        <f t="shared" si="6"/>
        <v>Heart</v>
      </c>
      <c r="AD85" s="26" t="str">
        <f t="shared" si="6"/>
        <v>Square</v>
      </c>
      <c r="AE85" s="26" t="str">
        <f t="shared" si="6"/>
        <v>pentagon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34</v>
      </c>
      <c r="M86" s="50" t="s">
        <v>33</v>
      </c>
      <c r="N86" s="50" t="s">
        <v>23</v>
      </c>
      <c r="O86" s="50" t="s">
        <v>26</v>
      </c>
      <c r="P86" s="50" t="s">
        <v>27</v>
      </c>
      <c r="Q86" s="50" t="s">
        <v>23</v>
      </c>
      <c r="S86" s="12">
        <f t="shared" si="8"/>
        <v>10</v>
      </c>
      <c r="T86" s="12">
        <f t="shared" si="8"/>
        <v>9</v>
      </c>
      <c r="U86" s="12">
        <f t="shared" si="8"/>
        <v>5</v>
      </c>
      <c r="V86" s="12">
        <f t="shared" si="8"/>
        <v>3</v>
      </c>
      <c r="W86" s="12">
        <f t="shared" si="8"/>
        <v>4</v>
      </c>
      <c r="X86" s="12">
        <f t="shared" si="8"/>
        <v>5</v>
      </c>
      <c r="Z86" s="26" t="str">
        <f t="shared" si="7"/>
        <v>Grapes</v>
      </c>
      <c r="AA86" s="26" t="str">
        <f t="shared" si="7"/>
        <v>Watermelon</v>
      </c>
      <c r="AB86" s="26" t="str">
        <f t="shared" si="7"/>
        <v>pentagon</v>
      </c>
      <c r="AC86" s="26" t="str">
        <f t="shared" si="6"/>
        <v>Heart</v>
      </c>
      <c r="AD86" s="26" t="str">
        <f t="shared" si="6"/>
        <v>Square</v>
      </c>
      <c r="AE86" s="26" t="str">
        <f t="shared" si="6"/>
        <v>pentagon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24</v>
      </c>
      <c r="M87" s="50" t="s">
        <v>27</v>
      </c>
      <c r="N87" s="50" t="s">
        <v>33</v>
      </c>
      <c r="O87" s="50" t="s">
        <v>34</v>
      </c>
      <c r="P87" s="50" t="s">
        <v>30</v>
      </c>
      <c r="Q87" s="50" t="s">
        <v>32</v>
      </c>
      <c r="S87" s="12">
        <f t="shared" si="8"/>
        <v>6</v>
      </c>
      <c r="T87" s="12">
        <f t="shared" si="8"/>
        <v>4</v>
      </c>
      <c r="U87" s="12">
        <f t="shared" si="8"/>
        <v>9</v>
      </c>
      <c r="V87" s="12">
        <f t="shared" si="8"/>
        <v>10</v>
      </c>
      <c r="W87" s="12">
        <f t="shared" si="8"/>
        <v>7</v>
      </c>
      <c r="X87" s="12">
        <f t="shared" si="8"/>
        <v>8</v>
      </c>
      <c r="Z87" s="26" t="str">
        <f t="shared" si="7"/>
        <v>Rectangle</v>
      </c>
      <c r="AA87" s="26" t="str">
        <f t="shared" si="7"/>
        <v>Square</v>
      </c>
      <c r="AB87" s="26" t="str">
        <f t="shared" si="7"/>
        <v>Watermelon</v>
      </c>
      <c r="AC87" s="26" t="str">
        <f t="shared" si="6"/>
        <v>Grapes</v>
      </c>
      <c r="AD87" s="26" t="str">
        <f t="shared" si="6"/>
        <v>Apples</v>
      </c>
      <c r="AE87" s="26" t="str">
        <f t="shared" si="6"/>
        <v>Peaches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24</v>
      </c>
      <c r="M88" s="50" t="s">
        <v>27</v>
      </c>
      <c r="N88" s="50" t="s">
        <v>33</v>
      </c>
      <c r="O88" s="50" t="s">
        <v>34</v>
      </c>
      <c r="P88" s="50" t="s">
        <v>30</v>
      </c>
      <c r="Q88" s="50" t="s">
        <v>32</v>
      </c>
      <c r="S88" s="12">
        <f t="shared" si="8"/>
        <v>6</v>
      </c>
      <c r="T88" s="12">
        <f t="shared" si="8"/>
        <v>4</v>
      </c>
      <c r="U88" s="12">
        <f t="shared" si="8"/>
        <v>9</v>
      </c>
      <c r="V88" s="12">
        <f t="shared" si="8"/>
        <v>10</v>
      </c>
      <c r="W88" s="12">
        <f t="shared" si="8"/>
        <v>7</v>
      </c>
      <c r="X88" s="12">
        <f t="shared" si="8"/>
        <v>8</v>
      </c>
      <c r="Z88" s="26" t="str">
        <f t="shared" si="7"/>
        <v>Rectangle</v>
      </c>
      <c r="AA88" s="26" t="str">
        <f t="shared" si="7"/>
        <v>Square</v>
      </c>
      <c r="AB88" s="26" t="str">
        <f t="shared" si="7"/>
        <v>Watermelon</v>
      </c>
      <c r="AC88" s="26" t="str">
        <f t="shared" si="6"/>
        <v>Grapes</v>
      </c>
      <c r="AD88" s="26" t="str">
        <f t="shared" si="6"/>
        <v>Apples</v>
      </c>
      <c r="AE88" s="26" t="str">
        <f t="shared" si="6"/>
        <v>Peaches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33</v>
      </c>
      <c r="M89" s="50" t="s">
        <v>34</v>
      </c>
      <c r="N89" s="50" t="s">
        <v>35</v>
      </c>
      <c r="O89" s="50" t="s">
        <v>33</v>
      </c>
      <c r="P89" s="50" t="s">
        <v>34</v>
      </c>
      <c r="Q89" s="50" t="s">
        <v>35</v>
      </c>
      <c r="S89" s="12">
        <f t="shared" si="8"/>
        <v>9</v>
      </c>
      <c r="T89" s="12">
        <f t="shared" si="8"/>
        <v>10</v>
      </c>
      <c r="U89" s="12">
        <f t="shared" si="8"/>
        <v>11</v>
      </c>
      <c r="V89" s="12">
        <f t="shared" si="8"/>
        <v>9</v>
      </c>
      <c r="W89" s="12">
        <f t="shared" si="8"/>
        <v>10</v>
      </c>
      <c r="X89" s="12">
        <f t="shared" si="8"/>
        <v>11</v>
      </c>
      <c r="Z89" s="26" t="str">
        <f t="shared" si="7"/>
        <v>Watermelon</v>
      </c>
      <c r="AA89" s="26" t="str">
        <f t="shared" si="7"/>
        <v>Grapes</v>
      </c>
      <c r="AB89" s="26" t="str">
        <f t="shared" si="7"/>
        <v>Bananas</v>
      </c>
      <c r="AC89" s="26" t="str">
        <f t="shared" si="6"/>
        <v>Watermelon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34</v>
      </c>
      <c r="N90" s="50" t="s">
        <v>35</v>
      </c>
      <c r="O90" s="50" t="s">
        <v>33</v>
      </c>
      <c r="P90" s="50" t="s">
        <v>34</v>
      </c>
      <c r="Q90" s="50" t="s">
        <v>35</v>
      </c>
      <c r="S90" s="12">
        <f t="shared" si="8"/>
        <v>9</v>
      </c>
      <c r="T90" s="12">
        <f t="shared" si="8"/>
        <v>10</v>
      </c>
      <c r="U90" s="12">
        <f t="shared" si="8"/>
        <v>11</v>
      </c>
      <c r="V90" s="12">
        <f t="shared" si="8"/>
        <v>9</v>
      </c>
      <c r="W90" s="12">
        <f t="shared" si="8"/>
        <v>10</v>
      </c>
      <c r="X90" s="12">
        <f t="shared" si="8"/>
        <v>11</v>
      </c>
      <c r="Z90" s="26" t="str">
        <f t="shared" si="7"/>
        <v>Watermelon</v>
      </c>
      <c r="AA90" s="26" t="str">
        <f t="shared" si="7"/>
        <v>Grapes</v>
      </c>
      <c r="AB90" s="26" t="str">
        <f t="shared" si="7"/>
        <v>Bananas</v>
      </c>
      <c r="AC90" s="26" t="str">
        <f t="shared" si="6"/>
        <v>Watermelon</v>
      </c>
      <c r="AD90" s="26" t="str">
        <f t="shared" si="6"/>
        <v>Grapes</v>
      </c>
      <c r="AE90" s="26" t="str">
        <f t="shared" si="6"/>
        <v>Bananas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24</v>
      </c>
      <c r="M91" s="50" t="s">
        <v>27</v>
      </c>
      <c r="N91" s="50" t="s">
        <v>34</v>
      </c>
      <c r="O91" s="50" t="s">
        <v>34</v>
      </c>
      <c r="P91" s="50" t="s">
        <v>27</v>
      </c>
      <c r="Q91" s="50" t="s">
        <v>23</v>
      </c>
      <c r="S91" s="12">
        <f t="shared" si="8"/>
        <v>6</v>
      </c>
      <c r="T91" s="12">
        <f t="shared" si="8"/>
        <v>4</v>
      </c>
      <c r="U91" s="12">
        <f t="shared" si="8"/>
        <v>10</v>
      </c>
      <c r="V91" s="12">
        <f t="shared" si="8"/>
        <v>10</v>
      </c>
      <c r="W91" s="12">
        <f t="shared" si="8"/>
        <v>4</v>
      </c>
      <c r="X91" s="12">
        <f t="shared" si="8"/>
        <v>5</v>
      </c>
      <c r="Z91" s="26" t="str">
        <f t="shared" si="7"/>
        <v>Rectangle</v>
      </c>
      <c r="AA91" s="26" t="str">
        <f t="shared" si="7"/>
        <v>Square</v>
      </c>
      <c r="AB91" s="26" t="str">
        <f t="shared" si="7"/>
        <v>Grapes</v>
      </c>
      <c r="AC91" s="26" t="str">
        <f t="shared" si="6"/>
        <v>Grapes</v>
      </c>
      <c r="AD91" s="26" t="str">
        <f t="shared" si="6"/>
        <v>Square</v>
      </c>
      <c r="AE91" s="26" t="str">
        <f t="shared" si="6"/>
        <v>pentagon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24</v>
      </c>
      <c r="M92" s="50" t="s">
        <v>27</v>
      </c>
      <c r="N92" s="50" t="s">
        <v>34</v>
      </c>
      <c r="O92" s="50" t="s">
        <v>34</v>
      </c>
      <c r="P92" s="50" t="s">
        <v>27</v>
      </c>
      <c r="Q92" s="50" t="s">
        <v>23</v>
      </c>
      <c r="S92" s="12">
        <f t="shared" si="8"/>
        <v>6</v>
      </c>
      <c r="T92" s="12">
        <f t="shared" si="8"/>
        <v>4</v>
      </c>
      <c r="U92" s="12">
        <f t="shared" si="8"/>
        <v>10</v>
      </c>
      <c r="V92" s="12">
        <f t="shared" si="8"/>
        <v>10</v>
      </c>
      <c r="W92" s="12">
        <f t="shared" si="8"/>
        <v>4</v>
      </c>
      <c r="X92" s="12">
        <f t="shared" si="8"/>
        <v>5</v>
      </c>
      <c r="Z92" s="26" t="str">
        <f t="shared" si="7"/>
        <v>Rectangle</v>
      </c>
      <c r="AA92" s="26" t="str">
        <f t="shared" si="7"/>
        <v>Square</v>
      </c>
      <c r="AB92" s="26" t="str">
        <f t="shared" si="7"/>
        <v>Grapes</v>
      </c>
      <c r="AC92" s="26" t="str">
        <f t="shared" si="6"/>
        <v>Grapes</v>
      </c>
      <c r="AD92" s="26" t="str">
        <f t="shared" si="6"/>
        <v>Square</v>
      </c>
      <c r="AE92" s="26" t="str">
        <f t="shared" si="6"/>
        <v>pentagon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33</v>
      </c>
      <c r="M93" s="50" t="s">
        <v>33</v>
      </c>
      <c r="N93" s="50" t="s">
        <v>32</v>
      </c>
      <c r="O93" s="50" t="s">
        <v>33</v>
      </c>
      <c r="P93" s="50" t="s">
        <v>30</v>
      </c>
      <c r="Q93" s="50" t="s">
        <v>32</v>
      </c>
      <c r="S93" s="12">
        <f t="shared" si="8"/>
        <v>9</v>
      </c>
      <c r="T93" s="12">
        <f t="shared" si="8"/>
        <v>9</v>
      </c>
      <c r="U93" s="12">
        <f t="shared" si="8"/>
        <v>8</v>
      </c>
      <c r="V93" s="12">
        <f t="shared" si="8"/>
        <v>9</v>
      </c>
      <c r="W93" s="12">
        <f t="shared" si="8"/>
        <v>7</v>
      </c>
      <c r="X93" s="12">
        <f t="shared" si="8"/>
        <v>8</v>
      </c>
      <c r="Z93" s="26" t="str">
        <f t="shared" si="7"/>
        <v>Watermelon</v>
      </c>
      <c r="AA93" s="26" t="str">
        <f t="shared" si="7"/>
        <v>Watermelon</v>
      </c>
      <c r="AB93" s="26" t="str">
        <f t="shared" si="7"/>
        <v>Peaches</v>
      </c>
      <c r="AC93" s="26" t="str">
        <f t="shared" si="6"/>
        <v>Watermelon</v>
      </c>
      <c r="AD93" s="26" t="str">
        <f t="shared" si="6"/>
        <v>Apples</v>
      </c>
      <c r="AE93" s="26" t="str">
        <f t="shared" si="6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33</v>
      </c>
      <c r="M94" s="50" t="s">
        <v>33</v>
      </c>
      <c r="N94" s="50" t="s">
        <v>32</v>
      </c>
      <c r="O94" s="50" t="s">
        <v>33</v>
      </c>
      <c r="P94" s="50" t="s">
        <v>30</v>
      </c>
      <c r="Q94" s="50" t="s">
        <v>32</v>
      </c>
      <c r="S94" s="12">
        <f t="shared" si="8"/>
        <v>9</v>
      </c>
      <c r="T94" s="12">
        <f t="shared" si="8"/>
        <v>9</v>
      </c>
      <c r="U94" s="12">
        <f t="shared" si="8"/>
        <v>8</v>
      </c>
      <c r="V94" s="12">
        <f t="shared" si="8"/>
        <v>9</v>
      </c>
      <c r="W94" s="12">
        <f t="shared" si="8"/>
        <v>7</v>
      </c>
      <c r="X94" s="12">
        <f t="shared" si="8"/>
        <v>8</v>
      </c>
      <c r="Z94" s="26" t="str">
        <f t="shared" si="7"/>
        <v>Watermelon</v>
      </c>
      <c r="AA94" s="26" t="str">
        <f t="shared" si="7"/>
        <v>Watermelon</v>
      </c>
      <c r="AB94" s="26" t="str">
        <f t="shared" si="7"/>
        <v>Peaches</v>
      </c>
      <c r="AC94" s="26" t="str">
        <f t="shared" si="6"/>
        <v>Watermelon</v>
      </c>
      <c r="AD94" s="26" t="str">
        <f t="shared" si="6"/>
        <v>Apples</v>
      </c>
      <c r="AE94" s="26" t="str">
        <f t="shared" si="6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26</v>
      </c>
      <c r="M95" s="50" t="s">
        <v>34</v>
      </c>
      <c r="N95" s="50" t="s">
        <v>35</v>
      </c>
      <c r="O95" s="50" t="s">
        <v>26</v>
      </c>
      <c r="P95" s="50" t="s">
        <v>34</v>
      </c>
      <c r="Q95" s="50" t="s">
        <v>35</v>
      </c>
      <c r="S95" s="12">
        <f t="shared" si="8"/>
        <v>3</v>
      </c>
      <c r="T95" s="12">
        <f t="shared" si="8"/>
        <v>10</v>
      </c>
      <c r="U95" s="12">
        <f t="shared" si="8"/>
        <v>11</v>
      </c>
      <c r="V95" s="12">
        <f t="shared" si="8"/>
        <v>3</v>
      </c>
      <c r="W95" s="12">
        <f t="shared" si="8"/>
        <v>10</v>
      </c>
      <c r="X95" s="12">
        <f t="shared" si="8"/>
        <v>11</v>
      </c>
      <c r="Z95" s="26" t="str">
        <f t="shared" si="7"/>
        <v>Heart</v>
      </c>
      <c r="AA95" s="26" t="str">
        <f t="shared" si="7"/>
        <v>Grapes</v>
      </c>
      <c r="AB95" s="26" t="str">
        <f t="shared" si="7"/>
        <v>Bananas</v>
      </c>
      <c r="AC95" s="26" t="str">
        <f t="shared" si="6"/>
        <v>Heart</v>
      </c>
      <c r="AD95" s="26" t="str">
        <f t="shared" si="6"/>
        <v>Grapes</v>
      </c>
      <c r="AE95" s="26" t="str">
        <f t="shared" si="6"/>
        <v>Bananas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26</v>
      </c>
      <c r="M96" s="50" t="s">
        <v>34</v>
      </c>
      <c r="N96" s="50" t="s">
        <v>35</v>
      </c>
      <c r="O96" s="50" t="s">
        <v>26</v>
      </c>
      <c r="P96" s="50" t="s">
        <v>34</v>
      </c>
      <c r="Q96" s="50" t="s">
        <v>35</v>
      </c>
      <c r="S96" s="12">
        <f t="shared" si="8"/>
        <v>3</v>
      </c>
      <c r="T96" s="12">
        <f t="shared" si="8"/>
        <v>10</v>
      </c>
      <c r="U96" s="12">
        <f t="shared" si="8"/>
        <v>11</v>
      </c>
      <c r="V96" s="12">
        <f t="shared" si="8"/>
        <v>3</v>
      </c>
      <c r="W96" s="12">
        <f t="shared" si="8"/>
        <v>10</v>
      </c>
      <c r="X96" s="12">
        <f t="shared" si="8"/>
        <v>11</v>
      </c>
      <c r="Z96" s="26" t="str">
        <f t="shared" si="7"/>
        <v>Heart</v>
      </c>
      <c r="AA96" s="26" t="str">
        <f t="shared" si="7"/>
        <v>Grapes</v>
      </c>
      <c r="AB96" s="26" t="str">
        <f t="shared" si="7"/>
        <v>Bananas</v>
      </c>
      <c r="AC96" s="26" t="str">
        <f t="shared" si="6"/>
        <v>Heart</v>
      </c>
      <c r="AD96" s="26" t="str">
        <f t="shared" si="6"/>
        <v>Grapes</v>
      </c>
      <c r="AE96" s="26" t="str">
        <f t="shared" si="6"/>
        <v>Bananas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55</v>
      </c>
      <c r="M97" s="50" t="s">
        <v>55</v>
      </c>
      <c r="N97" s="50" t="s">
        <v>55</v>
      </c>
      <c r="O97" s="50" t="s">
        <v>55</v>
      </c>
      <c r="P97" s="50" t="s">
        <v>55</v>
      </c>
      <c r="Q97" s="50" t="s">
        <v>55</v>
      </c>
      <c r="S97" s="12">
        <f t="shared" si="8"/>
        <v>2</v>
      </c>
      <c r="T97" s="12">
        <f t="shared" si="8"/>
        <v>2</v>
      </c>
      <c r="U97" s="12">
        <f t="shared" si="8"/>
        <v>2</v>
      </c>
      <c r="V97" s="12">
        <f t="shared" si="8"/>
        <v>2</v>
      </c>
      <c r="W97" s="12">
        <f t="shared" si="8"/>
        <v>2</v>
      </c>
      <c r="X97" s="12">
        <f t="shared" si="8"/>
        <v>2</v>
      </c>
      <c r="Z97" s="26" t="str">
        <f t="shared" si="7"/>
        <v>Multiplier</v>
      </c>
      <c r="AA97" s="26" t="str">
        <f t="shared" si="7"/>
        <v>Multiplier</v>
      </c>
      <c r="AB97" s="26" t="str">
        <f t="shared" si="7"/>
        <v>Multiplier</v>
      </c>
      <c r="AC97" s="26" t="str">
        <f t="shared" si="6"/>
        <v>Multiplier</v>
      </c>
      <c r="AD97" s="26" t="str">
        <f t="shared" si="6"/>
        <v>Multiplier</v>
      </c>
      <c r="AE97" s="26" t="str">
        <f t="shared" si="6"/>
        <v>Multiplier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24</v>
      </c>
      <c r="M98" s="50" t="s">
        <v>32</v>
      </c>
      <c r="N98" s="50" t="s">
        <v>23</v>
      </c>
      <c r="O98" s="50" t="s">
        <v>34</v>
      </c>
      <c r="P98" s="50" t="s">
        <v>34</v>
      </c>
      <c r="Q98" s="50" t="s">
        <v>32</v>
      </c>
      <c r="S98" s="12">
        <f t="shared" si="8"/>
        <v>6</v>
      </c>
      <c r="T98" s="12">
        <f t="shared" si="8"/>
        <v>8</v>
      </c>
      <c r="U98" s="12">
        <f t="shared" si="8"/>
        <v>5</v>
      </c>
      <c r="V98" s="12">
        <f t="shared" si="8"/>
        <v>10</v>
      </c>
      <c r="W98" s="12">
        <f t="shared" si="8"/>
        <v>10</v>
      </c>
      <c r="X98" s="12">
        <f t="shared" si="8"/>
        <v>8</v>
      </c>
      <c r="Z98" s="26" t="str">
        <f t="shared" si="7"/>
        <v>Rectangle</v>
      </c>
      <c r="AA98" s="26" t="str">
        <f t="shared" si="7"/>
        <v>Peaches</v>
      </c>
      <c r="AB98" s="26" t="str">
        <f t="shared" si="7"/>
        <v>pentagon</v>
      </c>
      <c r="AC98" s="26" t="str">
        <f t="shared" si="6"/>
        <v>Grapes</v>
      </c>
      <c r="AD98" s="26" t="str">
        <f t="shared" si="6"/>
        <v>Grapes</v>
      </c>
      <c r="AE98" s="26" t="str">
        <f t="shared" si="6"/>
        <v>Peaches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24</v>
      </c>
      <c r="M99" s="50" t="s">
        <v>32</v>
      </c>
      <c r="N99" s="50" t="s">
        <v>23</v>
      </c>
      <c r="O99" s="50" t="s">
        <v>34</v>
      </c>
      <c r="P99" s="50" t="s">
        <v>34</v>
      </c>
      <c r="Q99" s="50" t="s">
        <v>32</v>
      </c>
      <c r="S99" s="12">
        <f t="shared" si="8"/>
        <v>6</v>
      </c>
      <c r="T99" s="12">
        <f t="shared" si="8"/>
        <v>8</v>
      </c>
      <c r="U99" s="12">
        <f t="shared" si="8"/>
        <v>5</v>
      </c>
      <c r="V99" s="12">
        <f t="shared" si="8"/>
        <v>10</v>
      </c>
      <c r="W99" s="12">
        <f t="shared" si="8"/>
        <v>10</v>
      </c>
      <c r="X99" s="12">
        <f t="shared" si="8"/>
        <v>8</v>
      </c>
      <c r="Z99" s="26" t="str">
        <f t="shared" si="7"/>
        <v>Rectangle</v>
      </c>
      <c r="AA99" s="26" t="str">
        <f t="shared" si="7"/>
        <v>Peaches</v>
      </c>
      <c r="AB99" s="26" t="str">
        <f t="shared" si="7"/>
        <v>pentagon</v>
      </c>
      <c r="AC99" s="26" t="str">
        <f t="shared" si="6"/>
        <v>Grapes</v>
      </c>
      <c r="AD99" s="26" t="str">
        <f t="shared" si="6"/>
        <v>Grapes</v>
      </c>
      <c r="AE99" s="26" t="str">
        <f t="shared" si="6"/>
        <v>Peaches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33</v>
      </c>
      <c r="M100" s="50" t="s">
        <v>30</v>
      </c>
      <c r="N100" s="50" t="s">
        <v>33</v>
      </c>
      <c r="O100" s="50" t="s">
        <v>33</v>
      </c>
      <c r="P100" s="50" t="s">
        <v>30</v>
      </c>
      <c r="Q100" s="50" t="s">
        <v>32</v>
      </c>
      <c r="S100" s="12">
        <f t="shared" si="8"/>
        <v>9</v>
      </c>
      <c r="T100" s="12">
        <f t="shared" si="8"/>
        <v>7</v>
      </c>
      <c r="U100" s="12">
        <f t="shared" si="8"/>
        <v>9</v>
      </c>
      <c r="V100" s="12">
        <f t="shared" si="8"/>
        <v>9</v>
      </c>
      <c r="W100" s="12">
        <f t="shared" si="8"/>
        <v>7</v>
      </c>
      <c r="X100" s="12">
        <f t="shared" si="8"/>
        <v>8</v>
      </c>
      <c r="Z100" s="26" t="str">
        <f t="shared" si="7"/>
        <v>Watermelon</v>
      </c>
      <c r="AA100" s="26" t="str">
        <f t="shared" si="7"/>
        <v>Apples</v>
      </c>
      <c r="AB100" s="26" t="str">
        <f t="shared" si="7"/>
        <v>Watermelon</v>
      </c>
      <c r="AC100" s="26" t="str">
        <f t="shared" si="6"/>
        <v>Watermelon</v>
      </c>
      <c r="AD100" s="26" t="str">
        <f t="shared" si="6"/>
        <v>Apples</v>
      </c>
      <c r="AE100" s="26" t="str">
        <f t="shared" si="6"/>
        <v>Peaches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33</v>
      </c>
      <c r="O101" s="50" t="s">
        <v>33</v>
      </c>
      <c r="P101" s="50" t="s">
        <v>30</v>
      </c>
      <c r="Q101" s="50" t="s">
        <v>32</v>
      </c>
      <c r="S101" s="12">
        <f t="shared" si="8"/>
        <v>9</v>
      </c>
      <c r="T101" s="12">
        <f t="shared" si="8"/>
        <v>7</v>
      </c>
      <c r="U101" s="12">
        <f t="shared" si="8"/>
        <v>9</v>
      </c>
      <c r="V101" s="12">
        <f t="shared" si="8"/>
        <v>9</v>
      </c>
      <c r="W101" s="12">
        <f t="shared" si="8"/>
        <v>7</v>
      </c>
      <c r="X101" s="12">
        <f t="shared" si="8"/>
        <v>8</v>
      </c>
      <c r="Z101" s="26" t="str">
        <f t="shared" si="7"/>
        <v>Watermelon</v>
      </c>
      <c r="AA101" s="26" t="str">
        <f t="shared" si="7"/>
        <v>Apples</v>
      </c>
      <c r="AB101" s="26" t="str">
        <f t="shared" si="7"/>
        <v>Watermelon</v>
      </c>
      <c r="AC101" s="26" t="str">
        <f t="shared" si="6"/>
        <v>Watermelon</v>
      </c>
      <c r="AD101" s="26" t="str">
        <f t="shared" si="6"/>
        <v>Apples</v>
      </c>
      <c r="AE101" s="26" t="str">
        <f t="shared" si="6"/>
        <v>Peaches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24</v>
      </c>
      <c r="M102" s="50" t="s">
        <v>35</v>
      </c>
      <c r="N102" s="50" t="s">
        <v>30</v>
      </c>
      <c r="O102" s="50" t="s">
        <v>35</v>
      </c>
      <c r="P102" s="50" t="s">
        <v>34</v>
      </c>
      <c r="Q102" s="50" t="s">
        <v>35</v>
      </c>
      <c r="S102" s="12">
        <f t="shared" si="8"/>
        <v>6</v>
      </c>
      <c r="T102" s="12">
        <f t="shared" si="8"/>
        <v>11</v>
      </c>
      <c r="U102" s="12">
        <f t="shared" si="8"/>
        <v>7</v>
      </c>
      <c r="V102" s="12">
        <f t="shared" ref="V102:X111" si="9">VLOOKUP(O102,$A$4:$I$15,9,FALSE)</f>
        <v>11</v>
      </c>
      <c r="W102" s="12">
        <f t="shared" si="9"/>
        <v>10</v>
      </c>
      <c r="X102" s="12">
        <f t="shared" si="9"/>
        <v>11</v>
      </c>
      <c r="Z102" s="26" t="str">
        <f t="shared" si="7"/>
        <v>Rectangle</v>
      </c>
      <c r="AA102" s="26" t="str">
        <f t="shared" si="7"/>
        <v>Bananas</v>
      </c>
      <c r="AB102" s="26" t="str">
        <f t="shared" si="7"/>
        <v>Apples</v>
      </c>
      <c r="AC102" s="26" t="str">
        <f t="shared" si="6"/>
        <v>Bananas</v>
      </c>
      <c r="AD102" s="26" t="str">
        <f t="shared" si="6"/>
        <v>Grapes</v>
      </c>
      <c r="AE102" s="26" t="str">
        <f t="shared" si="6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24</v>
      </c>
      <c r="M103" s="50" t="s">
        <v>35</v>
      </c>
      <c r="N103" s="50" t="s">
        <v>30</v>
      </c>
      <c r="O103" s="50" t="s">
        <v>35</v>
      </c>
      <c r="P103" s="50" t="s">
        <v>34</v>
      </c>
      <c r="Q103" s="50" t="s">
        <v>35</v>
      </c>
      <c r="S103" s="12">
        <f t="shared" ref="S103:U111" si="10">VLOOKUP(L103,$A$4:$I$15,9,FALSE)</f>
        <v>6</v>
      </c>
      <c r="T103" s="12">
        <f t="shared" si="10"/>
        <v>11</v>
      </c>
      <c r="U103" s="12">
        <f t="shared" si="10"/>
        <v>7</v>
      </c>
      <c r="V103" s="12">
        <f t="shared" si="9"/>
        <v>11</v>
      </c>
      <c r="W103" s="12">
        <f t="shared" si="9"/>
        <v>10</v>
      </c>
      <c r="X103" s="12">
        <f t="shared" si="9"/>
        <v>11</v>
      </c>
      <c r="Z103" s="26" t="str">
        <f t="shared" si="7"/>
        <v>Rectangle</v>
      </c>
      <c r="AA103" s="26" t="str">
        <f t="shared" si="7"/>
        <v>Bananas</v>
      </c>
      <c r="AB103" s="26" t="str">
        <f t="shared" si="7"/>
        <v>Apples</v>
      </c>
      <c r="AC103" s="26" t="str">
        <f t="shared" si="6"/>
        <v>Bananas</v>
      </c>
      <c r="AD103" s="26" t="str">
        <f t="shared" si="6"/>
        <v>Grapes</v>
      </c>
      <c r="AE103" s="26" t="str">
        <f t="shared" si="6"/>
        <v>Bananas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33</v>
      </c>
      <c r="M104" s="50" t="s">
        <v>27</v>
      </c>
      <c r="N104" s="50" t="s">
        <v>34</v>
      </c>
      <c r="O104" s="50" t="s">
        <v>33</v>
      </c>
      <c r="P104" s="50" t="s">
        <v>27</v>
      </c>
      <c r="Q104" s="50" t="s">
        <v>23</v>
      </c>
      <c r="S104" s="12">
        <f t="shared" si="10"/>
        <v>9</v>
      </c>
      <c r="T104" s="12">
        <f t="shared" si="10"/>
        <v>4</v>
      </c>
      <c r="U104" s="12">
        <f t="shared" si="10"/>
        <v>10</v>
      </c>
      <c r="V104" s="12">
        <f t="shared" si="9"/>
        <v>9</v>
      </c>
      <c r="W104" s="12">
        <f t="shared" si="9"/>
        <v>4</v>
      </c>
      <c r="X104" s="12">
        <f t="shared" si="9"/>
        <v>5</v>
      </c>
      <c r="Z104" s="26" t="str">
        <f t="shared" si="7"/>
        <v>Watermelon</v>
      </c>
      <c r="AA104" s="26" t="str">
        <f t="shared" si="7"/>
        <v>Square</v>
      </c>
      <c r="AB104" s="26" t="str">
        <f t="shared" si="7"/>
        <v>Grapes</v>
      </c>
      <c r="AC104" s="26" t="str">
        <f t="shared" si="6"/>
        <v>Watermelon</v>
      </c>
      <c r="AD104" s="26" t="str">
        <f t="shared" si="6"/>
        <v>Square</v>
      </c>
      <c r="AE104" s="26" t="str">
        <f t="shared" si="6"/>
        <v>pentagon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33</v>
      </c>
      <c r="M105" s="50" t="s">
        <v>27</v>
      </c>
      <c r="N105" s="50" t="s">
        <v>34</v>
      </c>
      <c r="O105" s="50" t="s">
        <v>33</v>
      </c>
      <c r="P105" s="50" t="s">
        <v>27</v>
      </c>
      <c r="Q105" s="50" t="s">
        <v>23</v>
      </c>
      <c r="S105" s="12">
        <f t="shared" si="10"/>
        <v>9</v>
      </c>
      <c r="T105" s="12">
        <f t="shared" si="10"/>
        <v>4</v>
      </c>
      <c r="U105" s="12">
        <f t="shared" si="10"/>
        <v>10</v>
      </c>
      <c r="V105" s="12">
        <f t="shared" si="9"/>
        <v>9</v>
      </c>
      <c r="W105" s="12">
        <f t="shared" si="9"/>
        <v>4</v>
      </c>
      <c r="X105" s="12">
        <f t="shared" si="9"/>
        <v>5</v>
      </c>
      <c r="Z105" s="26" t="str">
        <f t="shared" si="7"/>
        <v>Watermelon</v>
      </c>
      <c r="AA105" s="26" t="str">
        <f t="shared" si="7"/>
        <v>Square</v>
      </c>
      <c r="AB105" s="26" t="str">
        <f t="shared" si="7"/>
        <v>Grapes</v>
      </c>
      <c r="AC105" s="26" t="str">
        <f t="shared" si="6"/>
        <v>Watermelon</v>
      </c>
      <c r="AD105" s="26" t="str">
        <f t="shared" si="6"/>
        <v>Square</v>
      </c>
      <c r="AE105" s="26" t="str">
        <f t="shared" si="6"/>
        <v>pentagon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26</v>
      </c>
      <c r="M106" s="50" t="s">
        <v>30</v>
      </c>
      <c r="N106" s="50" t="s">
        <v>27</v>
      </c>
      <c r="O106" s="50" t="s">
        <v>26</v>
      </c>
      <c r="P106" s="50" t="s">
        <v>30</v>
      </c>
      <c r="Q106" s="50" t="s">
        <v>35</v>
      </c>
      <c r="S106" s="12">
        <f t="shared" si="10"/>
        <v>3</v>
      </c>
      <c r="T106" s="12">
        <f t="shared" si="10"/>
        <v>7</v>
      </c>
      <c r="U106" s="12">
        <f t="shared" si="10"/>
        <v>4</v>
      </c>
      <c r="V106" s="12">
        <f t="shared" si="9"/>
        <v>3</v>
      </c>
      <c r="W106" s="12">
        <f t="shared" si="9"/>
        <v>7</v>
      </c>
      <c r="X106" s="12">
        <f t="shared" si="9"/>
        <v>11</v>
      </c>
      <c r="Z106" s="26" t="str">
        <f t="shared" si="7"/>
        <v>Heart</v>
      </c>
      <c r="AA106" s="26" t="str">
        <f t="shared" si="7"/>
        <v>Apples</v>
      </c>
      <c r="AB106" s="26" t="str">
        <f t="shared" si="7"/>
        <v>Square</v>
      </c>
      <c r="AC106" s="26" t="str">
        <f t="shared" si="6"/>
        <v>Heart</v>
      </c>
      <c r="AD106" s="26" t="str">
        <f t="shared" si="6"/>
        <v>Apples</v>
      </c>
      <c r="AE106" s="26" t="str">
        <f t="shared" si="6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26</v>
      </c>
      <c r="M107" s="50" t="s">
        <v>30</v>
      </c>
      <c r="N107" s="50" t="s">
        <v>27</v>
      </c>
      <c r="O107" s="50" t="s">
        <v>26</v>
      </c>
      <c r="P107" s="50" t="s">
        <v>30</v>
      </c>
      <c r="Q107" s="50" t="s">
        <v>35</v>
      </c>
      <c r="S107" s="12">
        <f t="shared" si="10"/>
        <v>3</v>
      </c>
      <c r="T107" s="12">
        <f t="shared" si="10"/>
        <v>7</v>
      </c>
      <c r="U107" s="12">
        <f t="shared" si="10"/>
        <v>4</v>
      </c>
      <c r="V107" s="12">
        <f t="shared" si="9"/>
        <v>3</v>
      </c>
      <c r="W107" s="12">
        <f t="shared" si="9"/>
        <v>7</v>
      </c>
      <c r="X107" s="12">
        <f t="shared" si="9"/>
        <v>11</v>
      </c>
      <c r="Z107" s="26" t="str">
        <f t="shared" si="7"/>
        <v>Heart</v>
      </c>
      <c r="AA107" s="26" t="str">
        <f t="shared" si="7"/>
        <v>Apples</v>
      </c>
      <c r="AB107" s="26" t="str">
        <f t="shared" si="7"/>
        <v>Square</v>
      </c>
      <c r="AC107" s="26" t="str">
        <f t="shared" si="6"/>
        <v>Heart</v>
      </c>
      <c r="AD107" s="26" t="str">
        <f t="shared" si="6"/>
        <v>Apples</v>
      </c>
      <c r="AE107" s="26" t="str">
        <f t="shared" si="6"/>
        <v>Bananas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24</v>
      </c>
      <c r="M108" s="50" t="s">
        <v>34</v>
      </c>
      <c r="N108" s="50" t="s">
        <v>33</v>
      </c>
      <c r="O108" s="50" t="s">
        <v>24</v>
      </c>
      <c r="P108" s="50" t="s">
        <v>33</v>
      </c>
      <c r="Q108" s="50" t="s">
        <v>32</v>
      </c>
      <c r="S108" s="12">
        <f t="shared" si="10"/>
        <v>6</v>
      </c>
      <c r="T108" s="12">
        <f t="shared" si="10"/>
        <v>10</v>
      </c>
      <c r="U108" s="12">
        <f t="shared" si="10"/>
        <v>9</v>
      </c>
      <c r="V108" s="12">
        <f t="shared" si="9"/>
        <v>6</v>
      </c>
      <c r="W108" s="12">
        <f t="shared" si="9"/>
        <v>9</v>
      </c>
      <c r="X108" s="12">
        <f t="shared" si="9"/>
        <v>8</v>
      </c>
      <c r="Z108" s="26" t="str">
        <f t="shared" si="7"/>
        <v>Rectangle</v>
      </c>
      <c r="AA108" s="26" t="str">
        <f t="shared" si="7"/>
        <v>Grapes</v>
      </c>
      <c r="AB108" s="26" t="str">
        <f t="shared" si="7"/>
        <v>Watermelon</v>
      </c>
      <c r="AC108" s="26" t="str">
        <f t="shared" si="6"/>
        <v>Rectangle</v>
      </c>
      <c r="AD108" s="26" t="str">
        <f t="shared" si="6"/>
        <v>Watermelon</v>
      </c>
      <c r="AE108" s="26" t="str">
        <f t="shared" si="6"/>
        <v>Peaches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24</v>
      </c>
      <c r="M109" s="50" t="s">
        <v>34</v>
      </c>
      <c r="N109" s="50" t="s">
        <v>33</v>
      </c>
      <c r="O109" s="50" t="s">
        <v>24</v>
      </c>
      <c r="P109" s="50" t="s">
        <v>33</v>
      </c>
      <c r="Q109" s="50" t="s">
        <v>32</v>
      </c>
      <c r="S109" s="12">
        <f t="shared" si="10"/>
        <v>6</v>
      </c>
      <c r="T109" s="12">
        <f t="shared" si="10"/>
        <v>10</v>
      </c>
      <c r="U109" s="12">
        <f t="shared" si="10"/>
        <v>9</v>
      </c>
      <c r="V109" s="12">
        <f t="shared" si="9"/>
        <v>6</v>
      </c>
      <c r="W109" s="12">
        <f t="shared" si="9"/>
        <v>9</v>
      </c>
      <c r="X109" s="12">
        <f t="shared" si="9"/>
        <v>8</v>
      </c>
      <c r="Z109" s="26" t="str">
        <f t="shared" si="7"/>
        <v>Rectangle</v>
      </c>
      <c r="AA109" s="26" t="str">
        <f t="shared" si="7"/>
        <v>Grapes</v>
      </c>
      <c r="AB109" s="26" t="str">
        <f t="shared" si="7"/>
        <v>Watermelon</v>
      </c>
      <c r="AC109" s="26" t="str">
        <f t="shared" si="6"/>
        <v>Rectangle</v>
      </c>
      <c r="AD109" s="26" t="str">
        <f t="shared" si="6"/>
        <v>Watermelon</v>
      </c>
      <c r="AE109" s="26" t="str">
        <f t="shared" si="6"/>
        <v>Peaches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30</v>
      </c>
      <c r="N110" s="50" t="s">
        <v>35</v>
      </c>
      <c r="O110" s="50" t="s">
        <v>33</v>
      </c>
      <c r="P110" s="50" t="s">
        <v>30</v>
      </c>
      <c r="Q110" s="50" t="s">
        <v>35</v>
      </c>
      <c r="S110" s="12">
        <f t="shared" si="10"/>
        <v>9</v>
      </c>
      <c r="T110" s="12">
        <f t="shared" si="10"/>
        <v>7</v>
      </c>
      <c r="U110" s="12">
        <f t="shared" si="10"/>
        <v>11</v>
      </c>
      <c r="V110" s="12">
        <f t="shared" si="9"/>
        <v>9</v>
      </c>
      <c r="W110" s="12">
        <f t="shared" si="9"/>
        <v>7</v>
      </c>
      <c r="X110" s="12">
        <f t="shared" si="9"/>
        <v>11</v>
      </c>
      <c r="Z110" s="26" t="str">
        <f t="shared" si="7"/>
        <v>Watermelon</v>
      </c>
      <c r="AA110" s="26" t="str">
        <f t="shared" si="7"/>
        <v>Apples</v>
      </c>
      <c r="AB110" s="26" t="str">
        <f t="shared" si="7"/>
        <v>Bananas</v>
      </c>
      <c r="AC110" s="26" t="str">
        <f t="shared" si="7"/>
        <v>Watermelon</v>
      </c>
      <c r="AD110" s="26" t="str">
        <f t="shared" si="7"/>
        <v>Apples</v>
      </c>
      <c r="AE110" s="26" t="str">
        <f t="shared" si="7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35</v>
      </c>
      <c r="O111" s="50" t="s">
        <v>33</v>
      </c>
      <c r="P111" s="50" t="s">
        <v>30</v>
      </c>
      <c r="Q111" s="50" t="s">
        <v>35</v>
      </c>
      <c r="S111" s="12">
        <f t="shared" si="10"/>
        <v>9</v>
      </c>
      <c r="T111" s="12">
        <f t="shared" si="10"/>
        <v>7</v>
      </c>
      <c r="U111" s="12">
        <f t="shared" si="10"/>
        <v>11</v>
      </c>
      <c r="V111" s="12">
        <f t="shared" si="9"/>
        <v>9</v>
      </c>
      <c r="W111" s="12">
        <f t="shared" si="9"/>
        <v>7</v>
      </c>
      <c r="X111" s="12">
        <f t="shared" si="9"/>
        <v>11</v>
      </c>
      <c r="Z111" s="26" t="str">
        <f t="shared" ref="Z111:AE111" si="11">VLOOKUP(L111,$A$4:$I$15,2,FALSE)</f>
        <v>Watermelon</v>
      </c>
      <c r="AA111" s="26" t="str">
        <f t="shared" si="11"/>
        <v>Apples</v>
      </c>
      <c r="AB111" s="26" t="str">
        <f t="shared" si="11"/>
        <v>Bananas</v>
      </c>
      <c r="AC111" s="26" t="str">
        <f t="shared" si="11"/>
        <v>Watermelon</v>
      </c>
      <c r="AD111" s="26" t="str">
        <f t="shared" si="11"/>
        <v>Apples</v>
      </c>
      <c r="AE111" s="26" t="str">
        <f t="shared" si="11"/>
        <v>Bananas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/>
      <c r="M112" s="50"/>
      <c r="N112" s="50"/>
      <c r="O112" s="50"/>
      <c r="P112" s="50"/>
      <c r="Q112" s="50"/>
      <c r="S112" s="12"/>
      <c r="T112" s="12"/>
      <c r="U112" s="12"/>
      <c r="V112" s="12"/>
      <c r="W112" s="12"/>
      <c r="X112" s="12"/>
      <c r="Z112" s="26"/>
      <c r="AA112" s="26"/>
      <c r="AB112" s="26"/>
      <c r="AC112" s="26"/>
      <c r="AD112" s="26"/>
      <c r="AE112" s="26"/>
      <c r="AG112" s="50"/>
      <c r="AH112" s="50"/>
      <c r="AI112" s="50"/>
      <c r="AJ112" s="50"/>
      <c r="AK112" s="50"/>
      <c r="AL112" s="50"/>
    </row>
    <row r="113" spans="11:38">
      <c r="K113" s="42">
        <v>109</v>
      </c>
      <c r="L113" s="50"/>
      <c r="M113" s="50"/>
      <c r="N113" s="50"/>
      <c r="O113" s="50"/>
      <c r="P113" s="50"/>
      <c r="Q113" s="50"/>
      <c r="S113" s="12"/>
      <c r="T113" s="12"/>
      <c r="U113" s="12"/>
      <c r="V113" s="12"/>
      <c r="W113" s="12"/>
      <c r="X113" s="12"/>
      <c r="Z113" s="26"/>
      <c r="AA113" s="26"/>
      <c r="AB113" s="26"/>
      <c r="AC113" s="26"/>
      <c r="AD113" s="26"/>
      <c r="AE113" s="26"/>
      <c r="AG113" s="50"/>
      <c r="AH113" s="50"/>
      <c r="AI113" s="50"/>
      <c r="AJ113" s="50"/>
      <c r="AK113" s="50"/>
      <c r="AL113" s="50"/>
    </row>
    <row r="114" spans="11:38">
      <c r="K114" s="42">
        <v>110</v>
      </c>
      <c r="L114" s="50"/>
      <c r="M114" s="50"/>
      <c r="N114" s="50"/>
      <c r="O114" s="50"/>
      <c r="P114" s="50"/>
      <c r="Q114" s="50"/>
      <c r="S114" s="12"/>
      <c r="T114" s="12"/>
      <c r="U114" s="12"/>
      <c r="V114" s="12"/>
      <c r="W114" s="12"/>
      <c r="X114" s="12"/>
      <c r="Z114" s="26"/>
      <c r="AA114" s="26"/>
      <c r="AB114" s="26"/>
      <c r="AC114" s="26"/>
      <c r="AD114" s="26"/>
      <c r="AE114" s="26"/>
      <c r="AG114" s="50"/>
      <c r="AH114" s="50"/>
      <c r="AI114" s="50"/>
      <c r="AJ114" s="50"/>
      <c r="AK114" s="50"/>
      <c r="AL114" s="50"/>
    </row>
    <row r="115" spans="11:38">
      <c r="K115" s="42">
        <v>111</v>
      </c>
      <c r="L115" s="50"/>
      <c r="M115" s="50"/>
      <c r="N115" s="50"/>
      <c r="O115" s="50"/>
      <c r="P115" s="50"/>
      <c r="Q115" s="50"/>
      <c r="S115" s="12"/>
      <c r="T115" s="12"/>
      <c r="U115" s="12"/>
      <c r="V115" s="12"/>
      <c r="W115" s="12"/>
      <c r="X115" s="12"/>
      <c r="Z115" s="26"/>
      <c r="AA115" s="26"/>
      <c r="AB115" s="26"/>
      <c r="AC115" s="26"/>
      <c r="AD115" s="26"/>
      <c r="AE115" s="26"/>
      <c r="AG115" s="50"/>
      <c r="AH115" s="50"/>
      <c r="AI115" s="50"/>
      <c r="AJ115" s="50"/>
      <c r="AK115" s="50"/>
      <c r="AL115" s="50"/>
    </row>
    <row r="116" spans="11:38">
      <c r="K116" s="42">
        <v>112</v>
      </c>
      <c r="L116" s="50"/>
      <c r="M116" s="50"/>
      <c r="N116" s="50"/>
      <c r="O116" s="50"/>
      <c r="P116" s="50"/>
      <c r="Q116" s="50"/>
      <c r="S116" s="12"/>
      <c r="T116" s="12"/>
      <c r="U116" s="12"/>
      <c r="V116" s="12"/>
      <c r="W116" s="12"/>
      <c r="X116" s="12"/>
      <c r="Z116" s="26"/>
      <c r="AA116" s="26"/>
      <c r="AB116" s="26"/>
      <c r="AC116" s="26"/>
      <c r="AD116" s="26"/>
      <c r="AE116" s="26"/>
      <c r="AG116" s="50"/>
      <c r="AH116" s="50"/>
      <c r="AI116" s="50"/>
      <c r="AJ116" s="50"/>
      <c r="AK116" s="50"/>
      <c r="AL116" s="50"/>
    </row>
    <row r="117" spans="11:38">
      <c r="K117" s="42">
        <v>113</v>
      </c>
      <c r="L117" s="50"/>
      <c r="M117" s="50"/>
      <c r="N117" s="50"/>
      <c r="O117" s="50"/>
      <c r="P117" s="50"/>
      <c r="Q117" s="50"/>
      <c r="S117" s="12"/>
      <c r="T117" s="12"/>
      <c r="U117" s="12"/>
      <c r="V117" s="12"/>
      <c r="W117" s="12"/>
      <c r="X117" s="12"/>
      <c r="Z117" s="26"/>
      <c r="AA117" s="26"/>
      <c r="AB117" s="26"/>
      <c r="AC117" s="26"/>
      <c r="AD117" s="26"/>
      <c r="AE117" s="26"/>
      <c r="AG117" s="50"/>
      <c r="AH117" s="50"/>
      <c r="AI117" s="50"/>
      <c r="AJ117" s="50"/>
      <c r="AK117" s="50"/>
      <c r="AL117" s="50"/>
    </row>
    <row r="118" spans="11:38">
      <c r="K118" s="42">
        <v>114</v>
      </c>
      <c r="L118" s="50"/>
      <c r="M118" s="50"/>
      <c r="N118" s="50"/>
      <c r="O118" s="50"/>
      <c r="P118" s="50"/>
      <c r="Q118" s="50"/>
      <c r="S118" s="12"/>
      <c r="T118" s="12"/>
      <c r="U118" s="12"/>
      <c r="V118" s="12"/>
      <c r="W118" s="12"/>
      <c r="X118" s="12"/>
      <c r="Z118" s="26"/>
      <c r="AA118" s="26"/>
      <c r="AB118" s="26"/>
      <c r="AC118" s="26"/>
      <c r="AD118" s="26"/>
      <c r="AE118" s="26"/>
      <c r="AG118" s="50"/>
      <c r="AH118" s="50"/>
      <c r="AI118" s="50"/>
      <c r="AJ118" s="50"/>
      <c r="AK118" s="50"/>
      <c r="AL118" s="50"/>
    </row>
    <row r="119" spans="11:38">
      <c r="K119" s="42">
        <v>115</v>
      </c>
      <c r="L119" s="50"/>
      <c r="M119" s="50"/>
      <c r="N119" s="50"/>
      <c r="O119" s="50"/>
      <c r="P119" s="50"/>
      <c r="Q119" s="50"/>
      <c r="S119" s="12"/>
      <c r="T119" s="12"/>
      <c r="U119" s="12"/>
      <c r="V119" s="12"/>
      <c r="W119" s="12"/>
      <c r="X119" s="12"/>
      <c r="Z119" s="26"/>
      <c r="AA119" s="26"/>
      <c r="AB119" s="26"/>
      <c r="AC119" s="26"/>
      <c r="AD119" s="26"/>
      <c r="AE119" s="26"/>
      <c r="AG119" s="50"/>
      <c r="AH119" s="50"/>
      <c r="AI119" s="50"/>
      <c r="AJ119" s="50"/>
      <c r="AK119" s="50"/>
      <c r="AL119" s="50"/>
    </row>
    <row r="120" spans="11:38">
      <c r="K120" s="42">
        <v>116</v>
      </c>
      <c r="L120" s="50"/>
      <c r="M120" s="50"/>
      <c r="N120" s="50"/>
      <c r="O120" s="50"/>
      <c r="P120" s="50"/>
      <c r="Q120" s="50"/>
      <c r="S120" s="12"/>
      <c r="T120" s="12"/>
      <c r="U120" s="12"/>
      <c r="V120" s="12"/>
      <c r="W120" s="12"/>
      <c r="X120" s="12"/>
      <c r="Z120" s="26"/>
      <c r="AA120" s="26"/>
      <c r="AB120" s="26"/>
      <c r="AC120" s="26"/>
      <c r="AD120" s="26"/>
      <c r="AE120" s="26"/>
      <c r="AG120" s="50"/>
      <c r="AH120" s="50"/>
      <c r="AI120" s="50"/>
      <c r="AJ120" s="50"/>
      <c r="AK120" s="50"/>
      <c r="AL120" s="50"/>
    </row>
    <row r="121" spans="11:38">
      <c r="K121" s="42">
        <v>117</v>
      </c>
      <c r="L121" s="50"/>
      <c r="M121" s="50"/>
      <c r="N121" s="50"/>
      <c r="O121" s="50"/>
      <c r="P121" s="50"/>
      <c r="Q121" s="50"/>
      <c r="S121" s="12"/>
      <c r="T121" s="12"/>
      <c r="U121" s="12"/>
      <c r="V121" s="12"/>
      <c r="W121" s="12"/>
      <c r="X121" s="12"/>
      <c r="Z121" s="26"/>
      <c r="AA121" s="26"/>
      <c r="AB121" s="26"/>
      <c r="AC121" s="26"/>
      <c r="AD121" s="26"/>
      <c r="AE121" s="26"/>
      <c r="AG121" s="50"/>
      <c r="AH121" s="50"/>
      <c r="AI121" s="50"/>
      <c r="AJ121" s="50"/>
      <c r="AK121" s="50"/>
      <c r="AL121" s="50"/>
    </row>
    <row r="122" spans="11:38">
      <c r="K122" s="42">
        <v>118</v>
      </c>
      <c r="L122" s="50"/>
      <c r="M122" s="50"/>
      <c r="N122" s="50"/>
      <c r="O122" s="50"/>
      <c r="P122" s="50"/>
      <c r="Q122" s="50"/>
      <c r="S122" s="12"/>
      <c r="T122" s="12"/>
      <c r="U122" s="12"/>
      <c r="V122" s="12"/>
      <c r="W122" s="12"/>
      <c r="X122" s="12"/>
      <c r="Z122" s="26"/>
      <c r="AA122" s="26"/>
      <c r="AB122" s="26"/>
      <c r="AC122" s="26"/>
      <c r="AD122" s="26"/>
      <c r="AE122" s="26"/>
      <c r="AG122" s="50"/>
      <c r="AH122" s="50"/>
      <c r="AI122" s="50"/>
      <c r="AJ122" s="50"/>
      <c r="AK122" s="50"/>
      <c r="AL122" s="50"/>
    </row>
    <row r="123" spans="11:38">
      <c r="K123" s="42">
        <v>119</v>
      </c>
      <c r="L123" s="50"/>
      <c r="M123" s="50"/>
      <c r="N123" s="50"/>
      <c r="O123" s="50"/>
      <c r="P123" s="50"/>
      <c r="Q123" s="50"/>
      <c r="S123" s="12"/>
      <c r="T123" s="12"/>
      <c r="U123" s="12"/>
      <c r="V123" s="12"/>
      <c r="W123" s="12"/>
      <c r="X123" s="12"/>
      <c r="Z123" s="26"/>
      <c r="AA123" s="26"/>
      <c r="AB123" s="26"/>
      <c r="AC123" s="26"/>
      <c r="AD123" s="26"/>
      <c r="AE123" s="26"/>
      <c r="AG123" s="50"/>
      <c r="AH123" s="50"/>
      <c r="AI123" s="50"/>
      <c r="AJ123" s="50"/>
      <c r="AK123" s="50"/>
      <c r="AL123" s="50"/>
    </row>
    <row r="124" spans="11:38">
      <c r="K124" s="42">
        <v>120</v>
      </c>
      <c r="L124" s="50"/>
      <c r="M124" s="50"/>
      <c r="N124" s="50"/>
      <c r="O124" s="50"/>
      <c r="P124" s="50"/>
      <c r="Q124" s="50"/>
      <c r="S124" s="12"/>
      <c r="T124" s="12"/>
      <c r="U124" s="12"/>
      <c r="V124" s="12"/>
      <c r="W124" s="12"/>
      <c r="X124" s="12"/>
      <c r="Z124" s="26"/>
      <c r="AA124" s="26"/>
      <c r="AB124" s="26"/>
      <c r="AC124" s="26"/>
      <c r="AD124" s="26"/>
      <c r="AE124" s="26"/>
      <c r="AG124" s="50"/>
      <c r="AH124" s="50"/>
      <c r="AI124" s="50"/>
      <c r="AJ124" s="50"/>
      <c r="AK124" s="50"/>
      <c r="AL124" s="50"/>
    </row>
    <row r="125" spans="11:38">
      <c r="K125" s="42">
        <v>121</v>
      </c>
      <c r="L125" s="50"/>
      <c r="M125" s="50"/>
      <c r="N125" s="50"/>
      <c r="O125" s="50"/>
      <c r="P125" s="50"/>
      <c r="Q125" s="50"/>
      <c r="S125" s="12"/>
      <c r="T125" s="12"/>
      <c r="U125" s="12"/>
      <c r="V125" s="12"/>
      <c r="W125" s="12"/>
      <c r="X125" s="12"/>
      <c r="Z125" s="26"/>
      <c r="AA125" s="26"/>
      <c r="AB125" s="26"/>
      <c r="AC125" s="26"/>
      <c r="AD125" s="26"/>
      <c r="AE125" s="26"/>
      <c r="AG125" s="50"/>
      <c r="AH125" s="50"/>
      <c r="AI125" s="50"/>
      <c r="AJ125" s="50"/>
      <c r="AK125" s="50"/>
      <c r="AL125" s="50"/>
    </row>
    <row r="126" spans="11:38">
      <c r="K126" s="42">
        <v>122</v>
      </c>
      <c r="L126" s="50"/>
      <c r="M126" s="50"/>
      <c r="N126" s="50"/>
      <c r="O126" s="50"/>
      <c r="P126" s="50"/>
      <c r="Q126" s="50"/>
      <c r="S126" s="12"/>
      <c r="T126" s="12"/>
      <c r="U126" s="12"/>
      <c r="V126" s="12"/>
      <c r="W126" s="12"/>
      <c r="X126" s="12"/>
      <c r="Z126" s="26"/>
      <c r="AA126" s="26"/>
      <c r="AB126" s="26"/>
      <c r="AC126" s="26"/>
      <c r="AD126" s="26"/>
      <c r="AE126" s="26"/>
      <c r="AG126" s="50"/>
      <c r="AH126" s="50"/>
      <c r="AI126" s="50"/>
      <c r="AJ126" s="50"/>
      <c r="AK126" s="50"/>
      <c r="AL126" s="50"/>
    </row>
    <row r="127" spans="11:38">
      <c r="K127" s="42">
        <v>123</v>
      </c>
      <c r="L127" s="50"/>
      <c r="M127" s="50"/>
      <c r="N127" s="50"/>
      <c r="O127" s="50"/>
      <c r="P127" s="50"/>
      <c r="Q127" s="50"/>
      <c r="S127" s="12"/>
      <c r="T127" s="12"/>
      <c r="U127" s="12"/>
      <c r="V127" s="12"/>
      <c r="W127" s="12"/>
      <c r="X127" s="12"/>
      <c r="Z127" s="26"/>
      <c r="AA127" s="26"/>
      <c r="AB127" s="26"/>
      <c r="AC127" s="26"/>
      <c r="AD127" s="26"/>
      <c r="AE127" s="26"/>
      <c r="AG127" s="50"/>
      <c r="AH127" s="50"/>
      <c r="AI127" s="50"/>
      <c r="AJ127" s="50"/>
      <c r="AK127" s="50"/>
      <c r="AL127" s="50"/>
    </row>
    <row r="128" spans="11:38">
      <c r="K128" s="42">
        <v>124</v>
      </c>
      <c r="L128" s="50"/>
      <c r="M128" s="50"/>
      <c r="N128" s="50"/>
      <c r="O128" s="50"/>
      <c r="P128" s="50"/>
      <c r="Q128" s="50"/>
      <c r="S128" s="12"/>
      <c r="T128" s="12"/>
      <c r="U128" s="12"/>
      <c r="V128" s="12"/>
      <c r="W128" s="12"/>
      <c r="X128" s="12"/>
      <c r="Z128" s="26"/>
      <c r="AA128" s="26"/>
      <c r="AB128" s="26"/>
      <c r="AC128" s="26"/>
      <c r="AD128" s="26"/>
      <c r="AE128" s="26"/>
      <c r="AG128" s="50"/>
      <c r="AH128" s="50"/>
      <c r="AI128" s="50"/>
      <c r="AJ128" s="50"/>
      <c r="AK128" s="50"/>
      <c r="AL128" s="50"/>
    </row>
    <row r="129" spans="11:38">
      <c r="K129" s="42">
        <v>125</v>
      </c>
      <c r="L129" s="50"/>
      <c r="M129" s="50"/>
      <c r="N129" s="50"/>
      <c r="O129" s="50"/>
      <c r="P129" s="50"/>
      <c r="Q129" s="50"/>
      <c r="S129" s="12"/>
      <c r="T129" s="12"/>
      <c r="U129" s="12"/>
      <c r="V129" s="12"/>
      <c r="W129" s="12"/>
      <c r="X129" s="12"/>
      <c r="Z129" s="26"/>
      <c r="AA129" s="26"/>
      <c r="AB129" s="26"/>
      <c r="AC129" s="26"/>
      <c r="AD129" s="26"/>
      <c r="AE129" s="26"/>
      <c r="AG129" s="50"/>
      <c r="AH129" s="50"/>
      <c r="AI129" s="50"/>
      <c r="AJ129" s="50"/>
      <c r="AK129" s="50"/>
      <c r="AL129" s="50"/>
    </row>
    <row r="130" spans="11:38">
      <c r="K130" s="42">
        <v>126</v>
      </c>
      <c r="L130" s="50"/>
      <c r="M130" s="50"/>
      <c r="N130" s="50"/>
      <c r="O130" s="50"/>
      <c r="P130" s="50"/>
      <c r="Q130" s="50"/>
      <c r="S130" s="12"/>
      <c r="T130" s="12"/>
      <c r="U130" s="12"/>
      <c r="V130" s="12"/>
      <c r="W130" s="12"/>
      <c r="X130" s="12"/>
      <c r="Z130" s="26"/>
      <c r="AA130" s="26"/>
      <c r="AB130" s="26"/>
      <c r="AC130" s="26"/>
      <c r="AD130" s="26"/>
      <c r="AE130" s="26"/>
      <c r="AG130" s="50"/>
      <c r="AH130" s="50"/>
      <c r="AI130" s="50"/>
      <c r="AJ130" s="50"/>
      <c r="AK130" s="50"/>
      <c r="AL130" s="50"/>
    </row>
    <row r="131" spans="11:38">
      <c r="K131" s="42">
        <v>127</v>
      </c>
      <c r="L131" s="50"/>
      <c r="M131" s="50"/>
      <c r="N131" s="50"/>
      <c r="O131" s="50"/>
      <c r="P131" s="50"/>
      <c r="Q131" s="50"/>
      <c r="S131" s="12"/>
      <c r="T131" s="12"/>
      <c r="U131" s="12"/>
      <c r="V131" s="12"/>
      <c r="W131" s="12"/>
      <c r="X131" s="12"/>
      <c r="Z131" s="26"/>
      <c r="AA131" s="26"/>
      <c r="AB131" s="26"/>
      <c r="AC131" s="26"/>
      <c r="AD131" s="26"/>
      <c r="AE131" s="26"/>
      <c r="AG131" s="50"/>
      <c r="AH131" s="50"/>
      <c r="AI131" s="50"/>
      <c r="AJ131" s="50"/>
      <c r="AK131" s="50"/>
      <c r="AL131" s="50"/>
    </row>
    <row r="132" spans="11:38">
      <c r="K132" s="42">
        <v>128</v>
      </c>
      <c r="L132" s="50"/>
      <c r="M132" s="50"/>
      <c r="N132" s="50"/>
      <c r="O132" s="50"/>
      <c r="P132" s="50"/>
      <c r="Q132" s="50"/>
      <c r="S132" s="12"/>
      <c r="T132" s="12"/>
      <c r="U132" s="12"/>
      <c r="V132" s="12"/>
      <c r="W132" s="12"/>
      <c r="X132" s="12"/>
      <c r="Z132" s="26"/>
      <c r="AA132" s="26"/>
      <c r="AB132" s="26"/>
      <c r="AC132" s="26"/>
      <c r="AD132" s="26"/>
      <c r="AE132" s="26"/>
      <c r="AG132" s="50"/>
      <c r="AH132" s="50"/>
      <c r="AI132" s="50"/>
      <c r="AJ132" s="50"/>
      <c r="AK132" s="50"/>
      <c r="AL132" s="50"/>
    </row>
    <row r="133" spans="11:38">
      <c r="K133" s="42">
        <v>129</v>
      </c>
      <c r="L133" s="50"/>
      <c r="M133" s="50"/>
      <c r="N133" s="50"/>
      <c r="O133" s="50"/>
      <c r="P133" s="50"/>
      <c r="Q133" s="50"/>
      <c r="S133" s="12"/>
      <c r="T133" s="12"/>
      <c r="U133" s="12"/>
      <c r="V133" s="12"/>
      <c r="W133" s="12"/>
      <c r="X133" s="12"/>
      <c r="Z133" s="26"/>
      <c r="AA133" s="26"/>
      <c r="AB133" s="26"/>
      <c r="AC133" s="26"/>
      <c r="AD133" s="26"/>
      <c r="AE133" s="26"/>
      <c r="AG133" s="50"/>
      <c r="AH133" s="50"/>
      <c r="AI133" s="50"/>
      <c r="AJ133" s="50"/>
      <c r="AK133" s="50"/>
      <c r="AL133" s="50"/>
    </row>
    <row r="134" spans="11:38">
      <c r="K134" s="42">
        <v>130</v>
      </c>
      <c r="L134" s="50"/>
      <c r="M134" s="50"/>
      <c r="N134" s="50"/>
      <c r="O134" s="50"/>
      <c r="P134" s="50"/>
      <c r="Q134" s="50"/>
      <c r="S134" s="12"/>
      <c r="T134" s="12"/>
      <c r="U134" s="12"/>
      <c r="V134" s="12"/>
      <c r="W134" s="12"/>
      <c r="X134" s="12"/>
      <c r="Z134" s="26"/>
      <c r="AA134" s="26"/>
      <c r="AB134" s="26"/>
      <c r="AC134" s="26"/>
      <c r="AD134" s="26"/>
      <c r="AE134" s="26"/>
      <c r="AG134" s="50"/>
      <c r="AH134" s="50"/>
      <c r="AI134" s="50"/>
      <c r="AJ134" s="50"/>
      <c r="AK134" s="50"/>
      <c r="AL134" s="50"/>
    </row>
    <row r="135" spans="11:38">
      <c r="K135" s="42">
        <v>131</v>
      </c>
      <c r="L135" s="50"/>
      <c r="M135" s="50"/>
      <c r="N135" s="50"/>
      <c r="O135" s="50"/>
      <c r="P135" s="50"/>
      <c r="Q135" s="50"/>
      <c r="S135" s="12"/>
      <c r="T135" s="12"/>
      <c r="U135" s="12"/>
      <c r="V135" s="12"/>
      <c r="W135" s="12"/>
      <c r="X135" s="12"/>
      <c r="Z135" s="26"/>
      <c r="AA135" s="26"/>
      <c r="AB135" s="26"/>
      <c r="AC135" s="26"/>
      <c r="AD135" s="26"/>
      <c r="AE135" s="26"/>
      <c r="AG135" s="50"/>
      <c r="AH135" s="50"/>
      <c r="AI135" s="50"/>
      <c r="AJ135" s="50"/>
      <c r="AK135" s="50"/>
      <c r="AL135" s="50"/>
    </row>
    <row r="136" spans="11:38">
      <c r="K136" s="42">
        <v>132</v>
      </c>
      <c r="L136" s="50"/>
      <c r="M136" s="50"/>
      <c r="N136" s="50"/>
      <c r="O136" s="50"/>
      <c r="P136" s="50"/>
      <c r="Q136" s="50"/>
      <c r="S136" s="12"/>
      <c r="T136" s="12"/>
      <c r="U136" s="12"/>
      <c r="V136" s="12"/>
      <c r="W136" s="12"/>
      <c r="X136" s="12"/>
      <c r="Z136" s="26"/>
      <c r="AA136" s="26"/>
      <c r="AB136" s="26"/>
      <c r="AC136" s="26"/>
      <c r="AD136" s="26"/>
      <c r="AE136" s="26"/>
      <c r="AG136" s="50"/>
      <c r="AH136" s="50"/>
      <c r="AI136" s="50"/>
      <c r="AJ136" s="50"/>
      <c r="AK136" s="50"/>
      <c r="AL136" s="50"/>
    </row>
    <row r="137" spans="11:38">
      <c r="K137" s="42">
        <v>133</v>
      </c>
      <c r="L137" s="50"/>
      <c r="M137" s="50"/>
      <c r="N137" s="50"/>
      <c r="O137" s="50"/>
      <c r="P137" s="50"/>
      <c r="Q137" s="50"/>
      <c r="S137" s="12"/>
      <c r="T137" s="12"/>
      <c r="U137" s="12"/>
      <c r="V137" s="12"/>
      <c r="W137" s="12"/>
      <c r="X137" s="12"/>
      <c r="Z137" s="26"/>
      <c r="AA137" s="26"/>
      <c r="AB137" s="26"/>
      <c r="AC137" s="26"/>
      <c r="AD137" s="26"/>
      <c r="AE137" s="26"/>
      <c r="AG137" s="50"/>
      <c r="AH137" s="50"/>
      <c r="AI137" s="50"/>
      <c r="AJ137" s="50"/>
      <c r="AK137" s="50"/>
      <c r="AL137" s="50"/>
    </row>
    <row r="138" spans="11:38">
      <c r="K138" s="42">
        <v>134</v>
      </c>
      <c r="L138" s="50"/>
      <c r="M138" s="50"/>
      <c r="N138" s="50"/>
      <c r="O138" s="50"/>
      <c r="P138" s="50"/>
      <c r="Q138" s="50"/>
      <c r="S138" s="12"/>
      <c r="T138" s="12"/>
      <c r="U138" s="12"/>
      <c r="V138" s="12"/>
      <c r="W138" s="12"/>
      <c r="X138" s="12"/>
      <c r="Z138" s="26"/>
      <c r="AA138" s="26"/>
      <c r="AB138" s="26"/>
      <c r="AC138" s="26"/>
      <c r="AD138" s="26"/>
      <c r="AE138" s="26"/>
      <c r="AG138" s="50"/>
      <c r="AH138" s="50"/>
      <c r="AI138" s="50"/>
      <c r="AJ138" s="50"/>
      <c r="AK138" s="50"/>
      <c r="AL138" s="50"/>
    </row>
    <row r="139" spans="11:38">
      <c r="K139" s="42">
        <v>135</v>
      </c>
      <c r="L139" s="50"/>
      <c r="M139" s="50"/>
      <c r="N139" s="50"/>
      <c r="O139" s="50"/>
      <c r="P139" s="50"/>
      <c r="Q139" s="50"/>
      <c r="S139" s="12"/>
      <c r="T139" s="12"/>
      <c r="U139" s="12"/>
      <c r="V139" s="12"/>
      <c r="W139" s="12"/>
      <c r="X139" s="12"/>
      <c r="Z139" s="26"/>
      <c r="AA139" s="26"/>
      <c r="AB139" s="26"/>
      <c r="AC139" s="26"/>
      <c r="AD139" s="26"/>
      <c r="AE139" s="26"/>
      <c r="AG139" s="50"/>
      <c r="AH139" s="50"/>
      <c r="AI139" s="50"/>
      <c r="AJ139" s="50"/>
      <c r="AK139" s="50"/>
      <c r="AL139" s="50"/>
    </row>
    <row r="140" spans="11:38">
      <c r="K140" s="42">
        <v>136</v>
      </c>
      <c r="L140" s="50"/>
      <c r="M140" s="50"/>
      <c r="N140" s="50"/>
      <c r="O140" s="50"/>
      <c r="P140" s="50"/>
      <c r="Q140" s="50"/>
      <c r="S140" s="12"/>
      <c r="T140" s="12"/>
      <c r="U140" s="12"/>
      <c r="V140" s="12"/>
      <c r="W140" s="12"/>
      <c r="X140" s="12"/>
      <c r="Z140" s="26"/>
      <c r="AA140" s="26"/>
      <c r="AB140" s="26"/>
      <c r="AC140" s="26"/>
      <c r="AD140" s="26"/>
      <c r="AE140" s="26"/>
      <c r="AG140" s="50"/>
      <c r="AH140" s="50"/>
      <c r="AI140" s="50"/>
      <c r="AJ140" s="50"/>
      <c r="AK140" s="50"/>
      <c r="AL140" s="50"/>
    </row>
    <row r="141" spans="11:38">
      <c r="K141" s="42">
        <v>137</v>
      </c>
      <c r="L141" s="50"/>
      <c r="M141" s="50"/>
      <c r="N141" s="50"/>
      <c r="O141" s="50"/>
      <c r="P141" s="50"/>
      <c r="Q141" s="50"/>
      <c r="S141" s="12"/>
      <c r="T141" s="12"/>
      <c r="U141" s="12"/>
      <c r="V141" s="12"/>
      <c r="W141" s="12"/>
      <c r="X141" s="12"/>
      <c r="Z141" s="26"/>
      <c r="AA141" s="26"/>
      <c r="AB141" s="26"/>
      <c r="AC141" s="26"/>
      <c r="AD141" s="26"/>
      <c r="AE141" s="26"/>
      <c r="AG141" s="50"/>
      <c r="AH141" s="50"/>
      <c r="AI141" s="50"/>
      <c r="AJ141" s="50"/>
      <c r="AK141" s="50"/>
      <c r="AL141" s="50"/>
    </row>
    <row r="142" spans="11:38">
      <c r="K142" s="42">
        <v>138</v>
      </c>
      <c r="L142" s="50"/>
      <c r="M142" s="50"/>
      <c r="N142" s="50"/>
      <c r="O142" s="50"/>
      <c r="P142" s="50"/>
      <c r="Q142" s="50"/>
      <c r="S142" s="12"/>
      <c r="T142" s="12"/>
      <c r="U142" s="12"/>
      <c r="V142" s="12"/>
      <c r="W142" s="12"/>
      <c r="X142" s="12"/>
      <c r="Z142" s="26"/>
      <c r="AA142" s="26"/>
      <c r="AB142" s="26"/>
      <c r="AC142" s="26"/>
      <c r="AD142" s="26"/>
      <c r="AE142" s="26"/>
      <c r="AG142" s="50"/>
      <c r="AH142" s="50"/>
      <c r="AI142" s="50"/>
      <c r="AJ142" s="50"/>
      <c r="AK142" s="50"/>
      <c r="AL142" s="50"/>
    </row>
    <row r="143" spans="11:38">
      <c r="K143" s="42">
        <v>139</v>
      </c>
      <c r="L143" s="50"/>
      <c r="M143" s="50"/>
      <c r="N143" s="50"/>
      <c r="O143" s="50"/>
      <c r="P143" s="50"/>
      <c r="Q143" s="50"/>
      <c r="S143" s="12"/>
      <c r="T143" s="12"/>
      <c r="U143" s="12"/>
      <c r="V143" s="12"/>
      <c r="W143" s="12"/>
      <c r="X143" s="12"/>
      <c r="Z143" s="26"/>
      <c r="AA143" s="26"/>
      <c r="AB143" s="26"/>
      <c r="AC143" s="26"/>
      <c r="AD143" s="26"/>
      <c r="AE143" s="26"/>
      <c r="AG143" s="50"/>
      <c r="AH143" s="50"/>
      <c r="AI143" s="50"/>
      <c r="AJ143" s="50"/>
      <c r="AK143" s="50"/>
      <c r="AL143" s="50"/>
    </row>
    <row r="144" spans="11:38">
      <c r="K144" s="42">
        <v>140</v>
      </c>
      <c r="L144" s="50"/>
      <c r="M144" s="50"/>
      <c r="N144" s="50"/>
      <c r="O144" s="50"/>
      <c r="P144" s="50"/>
      <c r="Q144" s="50"/>
      <c r="S144" s="12"/>
      <c r="T144" s="12"/>
      <c r="U144" s="12"/>
      <c r="V144" s="12"/>
      <c r="W144" s="12"/>
      <c r="X144" s="12"/>
      <c r="Z144" s="26"/>
      <c r="AA144" s="26"/>
      <c r="AB144" s="26"/>
      <c r="AC144" s="26"/>
      <c r="AD144" s="26"/>
      <c r="AE144" s="26"/>
      <c r="AG144" s="50"/>
      <c r="AH144" s="50"/>
      <c r="AI144" s="50"/>
      <c r="AJ144" s="50"/>
      <c r="AK144" s="50"/>
      <c r="AL144" s="50"/>
    </row>
    <row r="145" spans="11:38">
      <c r="K145" s="42">
        <v>141</v>
      </c>
      <c r="L145" s="50"/>
      <c r="M145" s="50"/>
      <c r="N145" s="50"/>
      <c r="O145" s="50"/>
      <c r="P145" s="50"/>
      <c r="Q145" s="50"/>
      <c r="S145" s="12"/>
      <c r="T145" s="12"/>
      <c r="U145" s="12"/>
      <c r="V145" s="12"/>
      <c r="W145" s="12"/>
      <c r="X145" s="12"/>
      <c r="Z145" s="26"/>
      <c r="AA145" s="26"/>
      <c r="AB145" s="26"/>
      <c r="AC145" s="26"/>
      <c r="AD145" s="26"/>
      <c r="AE145" s="26"/>
      <c r="AG145" s="50"/>
      <c r="AH145" s="50"/>
      <c r="AI145" s="50"/>
      <c r="AJ145" s="50"/>
      <c r="AK145" s="50"/>
      <c r="AL145" s="50"/>
    </row>
    <row r="146" spans="11:38">
      <c r="K146" s="42">
        <v>142</v>
      </c>
      <c r="L146" s="50"/>
      <c r="M146" s="50"/>
      <c r="N146" s="50"/>
      <c r="O146" s="50"/>
      <c r="P146" s="50"/>
      <c r="Q146" s="50"/>
      <c r="S146" s="12"/>
      <c r="T146" s="12"/>
      <c r="U146" s="12"/>
      <c r="V146" s="12"/>
      <c r="W146" s="12"/>
      <c r="X146" s="12"/>
      <c r="Z146" s="26"/>
      <c r="AA146" s="26"/>
      <c r="AB146" s="26"/>
      <c r="AC146" s="26"/>
      <c r="AD146" s="26"/>
      <c r="AE146" s="26"/>
      <c r="AG146" s="50"/>
      <c r="AH146" s="50"/>
      <c r="AI146" s="50"/>
      <c r="AJ146" s="50"/>
      <c r="AK146" s="50"/>
      <c r="AL146" s="50"/>
    </row>
    <row r="147" spans="11:38">
      <c r="K147" s="42">
        <v>143</v>
      </c>
      <c r="L147" s="50"/>
      <c r="M147" s="50"/>
      <c r="N147" s="50"/>
      <c r="O147" s="50"/>
      <c r="P147" s="50"/>
      <c r="Q147" s="50"/>
      <c r="S147" s="12"/>
      <c r="T147" s="12"/>
      <c r="U147" s="12"/>
      <c r="V147" s="12"/>
      <c r="W147" s="12"/>
      <c r="X147" s="12"/>
      <c r="Z147" s="26"/>
      <c r="AA147" s="26"/>
      <c r="AB147" s="26"/>
      <c r="AC147" s="26"/>
      <c r="AD147" s="26"/>
      <c r="AE147" s="26"/>
      <c r="AG147" s="50"/>
      <c r="AH147" s="50"/>
      <c r="AI147" s="50"/>
      <c r="AJ147" s="50"/>
      <c r="AK147" s="50"/>
      <c r="AL147" s="50"/>
    </row>
    <row r="148" spans="11:38">
      <c r="K148" s="42">
        <v>144</v>
      </c>
      <c r="L148" s="50"/>
      <c r="M148" s="50"/>
      <c r="N148" s="50"/>
      <c r="O148" s="50"/>
      <c r="P148" s="50"/>
      <c r="Q148" s="50"/>
      <c r="S148" s="12"/>
      <c r="T148" s="12"/>
      <c r="U148" s="12"/>
      <c r="V148" s="12"/>
      <c r="W148" s="12"/>
      <c r="X148" s="12"/>
      <c r="Z148" s="26"/>
      <c r="AA148" s="26"/>
      <c r="AB148" s="26"/>
      <c r="AC148" s="26"/>
      <c r="AD148" s="26"/>
      <c r="AE148" s="26"/>
      <c r="AG148" s="50"/>
      <c r="AH148" s="50"/>
      <c r="AI148" s="50"/>
      <c r="AJ148" s="50"/>
      <c r="AK148" s="50"/>
      <c r="AL148" s="50"/>
    </row>
    <row r="149" spans="11:38">
      <c r="K149" s="42">
        <v>145</v>
      </c>
      <c r="L149" s="50"/>
      <c r="M149" s="50"/>
      <c r="N149" s="50"/>
      <c r="O149" s="50"/>
      <c r="P149" s="50"/>
      <c r="Q149" s="50"/>
      <c r="S149" s="12"/>
      <c r="T149" s="12"/>
      <c r="U149" s="12"/>
      <c r="V149" s="12"/>
      <c r="W149" s="12"/>
      <c r="X149" s="12"/>
      <c r="Z149" s="26"/>
      <c r="AA149" s="26"/>
      <c r="AB149" s="26"/>
      <c r="AC149" s="26"/>
      <c r="AD149" s="26"/>
      <c r="AE149" s="26"/>
      <c r="AG149" s="50"/>
      <c r="AH149" s="50"/>
      <c r="AI149" s="50"/>
      <c r="AJ149" s="50"/>
      <c r="AK149" s="50"/>
      <c r="AL149" s="50"/>
    </row>
    <row r="150" spans="11:38">
      <c r="K150" s="42">
        <v>146</v>
      </c>
      <c r="L150" s="50"/>
      <c r="M150" s="50"/>
      <c r="N150" s="50"/>
      <c r="O150" s="50"/>
      <c r="P150" s="50"/>
      <c r="Q150" s="50"/>
      <c r="S150" s="12"/>
      <c r="T150" s="12"/>
      <c r="U150" s="12"/>
      <c r="V150" s="12"/>
      <c r="W150" s="12"/>
      <c r="X150" s="12"/>
      <c r="Z150" s="26"/>
      <c r="AA150" s="26"/>
      <c r="AB150" s="26"/>
      <c r="AC150" s="26"/>
      <c r="AD150" s="26"/>
      <c r="AE150" s="26"/>
      <c r="AG150" s="50"/>
      <c r="AH150" s="50"/>
      <c r="AI150" s="50"/>
      <c r="AJ150" s="50"/>
      <c r="AK150" s="50"/>
      <c r="AL150" s="50"/>
    </row>
    <row r="151" spans="11:38">
      <c r="K151" s="42">
        <v>147</v>
      </c>
      <c r="L151" s="50"/>
      <c r="M151" s="50"/>
      <c r="N151" s="50"/>
      <c r="O151" s="50"/>
      <c r="P151" s="50"/>
      <c r="Q151" s="50"/>
      <c r="S151" s="12"/>
      <c r="T151" s="12"/>
      <c r="U151" s="12"/>
      <c r="V151" s="12"/>
      <c r="W151" s="12"/>
      <c r="X151" s="12"/>
      <c r="Z151" s="26"/>
      <c r="AA151" s="26"/>
      <c r="AB151" s="26"/>
      <c r="AC151" s="26"/>
      <c r="AD151" s="26"/>
      <c r="AE151" s="26"/>
      <c r="AG151" s="50"/>
      <c r="AH151" s="50"/>
      <c r="AI151" s="50"/>
      <c r="AJ151" s="50"/>
      <c r="AK151" s="50"/>
      <c r="AL151" s="50"/>
    </row>
    <row r="152" spans="11:38">
      <c r="K152" s="42">
        <v>148</v>
      </c>
      <c r="L152" s="50"/>
      <c r="M152" s="50"/>
      <c r="N152" s="50"/>
      <c r="O152" s="50"/>
      <c r="P152" s="50"/>
      <c r="Q152" s="50"/>
      <c r="S152" s="12"/>
      <c r="T152" s="12"/>
      <c r="U152" s="12"/>
      <c r="V152" s="12"/>
      <c r="W152" s="12"/>
      <c r="X152" s="12"/>
      <c r="Z152" s="26"/>
      <c r="AA152" s="26"/>
      <c r="AB152" s="26"/>
      <c r="AC152" s="26"/>
      <c r="AD152" s="26"/>
      <c r="AE152" s="26"/>
      <c r="AG152" s="50"/>
      <c r="AH152" s="50"/>
      <c r="AI152" s="50"/>
      <c r="AJ152" s="50"/>
      <c r="AK152" s="50"/>
      <c r="AL152" s="50"/>
    </row>
    <row r="153" spans="11:38">
      <c r="K153" s="42">
        <v>149</v>
      </c>
      <c r="L153" s="50"/>
      <c r="M153" s="50"/>
      <c r="N153" s="50"/>
      <c r="O153" s="50"/>
      <c r="P153" s="50"/>
      <c r="Q153" s="50"/>
      <c r="S153" s="12"/>
      <c r="T153" s="12"/>
      <c r="U153" s="12"/>
      <c r="V153" s="12"/>
      <c r="W153" s="12"/>
      <c r="X153" s="12"/>
      <c r="Z153" s="26"/>
      <c r="AA153" s="26"/>
      <c r="AB153" s="26"/>
      <c r="AC153" s="26"/>
      <c r="AD153" s="26"/>
      <c r="AE153" s="26"/>
      <c r="AG153" s="50"/>
      <c r="AH153" s="50"/>
      <c r="AI153" s="50"/>
      <c r="AJ153" s="50"/>
      <c r="AK153" s="50"/>
      <c r="AL153" s="50"/>
    </row>
    <row r="154" spans="11:38">
      <c r="K154" s="42">
        <v>150</v>
      </c>
      <c r="L154" s="50"/>
      <c r="M154" s="50"/>
      <c r="N154" s="50"/>
      <c r="O154" s="50"/>
      <c r="P154" s="50"/>
      <c r="Q154" s="50"/>
      <c r="S154" s="12"/>
      <c r="T154" s="12"/>
      <c r="U154" s="12"/>
      <c r="V154" s="12"/>
      <c r="W154" s="12"/>
      <c r="X154" s="12"/>
      <c r="Z154" s="26"/>
      <c r="AA154" s="26"/>
      <c r="AB154" s="26"/>
      <c r="AC154" s="26"/>
      <c r="AD154" s="26"/>
      <c r="AE154" s="26"/>
      <c r="AG154" s="50"/>
      <c r="AH154" s="50"/>
      <c r="AI154" s="50"/>
      <c r="AJ154" s="50"/>
      <c r="AK154" s="50"/>
      <c r="AL154" s="50"/>
    </row>
    <row r="155" spans="11:38">
      <c r="K155" s="42">
        <v>151</v>
      </c>
      <c r="L155" s="50"/>
      <c r="M155" s="50"/>
      <c r="N155" s="50"/>
      <c r="O155" s="50"/>
      <c r="P155" s="50"/>
      <c r="Q155" s="50"/>
      <c r="S155" s="12"/>
      <c r="T155" s="12"/>
      <c r="U155" s="12"/>
      <c r="V155" s="12"/>
      <c r="W155" s="12"/>
      <c r="X155" s="12"/>
      <c r="Z155" s="26"/>
      <c r="AA155" s="26"/>
      <c r="AB155" s="26"/>
      <c r="AC155" s="26"/>
      <c r="AD155" s="26"/>
      <c r="AE155" s="26"/>
      <c r="AG155" s="50"/>
      <c r="AH155" s="50"/>
      <c r="AI155" s="50"/>
      <c r="AJ155" s="50"/>
      <c r="AK155" s="50"/>
      <c r="AL155" s="50"/>
    </row>
    <row r="156" spans="11:38">
      <c r="K156" s="42">
        <v>152</v>
      </c>
      <c r="L156" s="50"/>
      <c r="M156" s="50"/>
      <c r="N156" s="50"/>
      <c r="O156" s="50"/>
      <c r="P156" s="50"/>
      <c r="Q156" s="50"/>
      <c r="S156" s="12"/>
      <c r="T156" s="12"/>
      <c r="U156" s="12"/>
      <c r="V156" s="12"/>
      <c r="W156" s="12"/>
      <c r="X156" s="12"/>
      <c r="Z156" s="26"/>
      <c r="AA156" s="26"/>
      <c r="AB156" s="26"/>
      <c r="AC156" s="26"/>
      <c r="AD156" s="26"/>
      <c r="AE156" s="26"/>
      <c r="AG156" s="50"/>
      <c r="AH156" s="50"/>
      <c r="AI156" s="50"/>
      <c r="AJ156" s="50"/>
      <c r="AK156" s="50"/>
      <c r="AL156" s="50"/>
    </row>
    <row r="157" spans="11:38">
      <c r="K157" s="42">
        <v>153</v>
      </c>
      <c r="L157" s="50"/>
      <c r="M157" s="50"/>
      <c r="N157" s="50"/>
      <c r="O157" s="50"/>
      <c r="P157" s="50"/>
      <c r="Q157" s="50"/>
      <c r="S157" s="12"/>
      <c r="T157" s="12"/>
      <c r="U157" s="12"/>
      <c r="V157" s="12"/>
      <c r="W157" s="12"/>
      <c r="X157" s="12"/>
      <c r="Z157" s="26"/>
      <c r="AA157" s="26"/>
      <c r="AB157" s="26"/>
      <c r="AC157" s="26"/>
      <c r="AD157" s="26"/>
      <c r="AE157" s="26"/>
      <c r="AG157" s="50"/>
      <c r="AH157" s="50"/>
      <c r="AI157" s="50"/>
      <c r="AJ157" s="50"/>
      <c r="AK157" s="50"/>
      <c r="AL157" s="50"/>
    </row>
    <row r="158" spans="11:38">
      <c r="K158" s="42">
        <v>154</v>
      </c>
      <c r="L158" s="50"/>
      <c r="M158" s="50"/>
      <c r="N158" s="50"/>
      <c r="O158" s="50"/>
      <c r="P158" s="50"/>
      <c r="Q158" s="50"/>
      <c r="S158" s="12"/>
      <c r="T158" s="12"/>
      <c r="U158" s="12"/>
      <c r="V158" s="12"/>
      <c r="W158" s="12"/>
      <c r="X158" s="12"/>
      <c r="Z158" s="26"/>
      <c r="AA158" s="26"/>
      <c r="AB158" s="26"/>
      <c r="AC158" s="26"/>
      <c r="AD158" s="26"/>
      <c r="AE158" s="26"/>
      <c r="AG158" s="50"/>
      <c r="AH158" s="50"/>
      <c r="AI158" s="50"/>
      <c r="AJ158" s="50"/>
      <c r="AK158" s="50"/>
      <c r="AL158" s="50"/>
    </row>
    <row r="159" spans="11:38">
      <c r="K159" s="42">
        <v>155</v>
      </c>
      <c r="L159" s="50"/>
      <c r="M159" s="50"/>
      <c r="N159" s="50"/>
      <c r="O159" s="50"/>
      <c r="P159" s="50"/>
      <c r="Q159" s="50"/>
      <c r="S159" s="12"/>
      <c r="T159" s="12"/>
      <c r="U159" s="12"/>
      <c r="V159" s="12"/>
      <c r="W159" s="12"/>
      <c r="X159" s="12"/>
      <c r="Z159" s="26"/>
      <c r="AA159" s="26"/>
      <c r="AB159" s="26"/>
      <c r="AC159" s="26"/>
      <c r="AD159" s="26"/>
      <c r="AE159" s="26"/>
      <c r="AG159" s="50"/>
      <c r="AH159" s="50"/>
      <c r="AI159" s="50"/>
      <c r="AJ159" s="50"/>
      <c r="AK159" s="50"/>
      <c r="AL159" s="50"/>
    </row>
    <row r="160" spans="11:38">
      <c r="K160" s="42">
        <v>156</v>
      </c>
      <c r="L160" s="50"/>
      <c r="M160" s="50"/>
      <c r="N160" s="50"/>
      <c r="O160" s="50"/>
      <c r="P160" s="50"/>
      <c r="Q160" s="50"/>
      <c r="S160" s="12"/>
      <c r="T160" s="12"/>
      <c r="U160" s="12"/>
      <c r="V160" s="12"/>
      <c r="W160" s="12"/>
      <c r="X160" s="12"/>
      <c r="Z160" s="26"/>
      <c r="AA160" s="26"/>
      <c r="AB160" s="26"/>
      <c r="AC160" s="26"/>
      <c r="AD160" s="26"/>
      <c r="AE160" s="26"/>
      <c r="AG160" s="50"/>
      <c r="AH160" s="50"/>
      <c r="AI160" s="50"/>
      <c r="AJ160" s="50"/>
      <c r="AK160" s="50"/>
      <c r="AL160" s="50"/>
    </row>
    <row r="161" spans="11:38">
      <c r="K161" s="42">
        <v>157</v>
      </c>
      <c r="L161" s="50"/>
      <c r="M161" s="50"/>
      <c r="N161" s="50"/>
      <c r="O161" s="50"/>
      <c r="P161" s="50"/>
      <c r="Q161" s="50"/>
      <c r="S161" s="12"/>
      <c r="T161" s="12"/>
      <c r="U161" s="12"/>
      <c r="V161" s="12"/>
      <c r="W161" s="12"/>
      <c r="X161" s="12"/>
      <c r="Z161" s="26"/>
      <c r="AA161" s="26"/>
      <c r="AB161" s="26"/>
      <c r="AC161" s="26"/>
      <c r="AD161" s="26"/>
      <c r="AE161" s="26"/>
      <c r="AG161" s="50"/>
      <c r="AH161" s="50"/>
      <c r="AI161" s="50"/>
      <c r="AJ161" s="50"/>
      <c r="AK161" s="50"/>
      <c r="AL161" s="50"/>
    </row>
    <row r="162" spans="11:38">
      <c r="K162" s="42">
        <v>158</v>
      </c>
      <c r="L162" s="50"/>
      <c r="M162" s="50"/>
      <c r="N162" s="50"/>
      <c r="O162" s="50"/>
      <c r="P162" s="50"/>
      <c r="Q162" s="50"/>
      <c r="S162" s="12"/>
      <c r="T162" s="12"/>
      <c r="U162" s="12"/>
      <c r="V162" s="12"/>
      <c r="W162" s="12"/>
      <c r="X162" s="12"/>
      <c r="Z162" s="26"/>
      <c r="AA162" s="26"/>
      <c r="AB162" s="26"/>
      <c r="AC162" s="26"/>
      <c r="AD162" s="26"/>
      <c r="AE162" s="26"/>
      <c r="AG162" s="50"/>
      <c r="AH162" s="50"/>
      <c r="AI162" s="50"/>
      <c r="AJ162" s="50"/>
      <c r="AK162" s="50"/>
      <c r="AL162" s="50"/>
    </row>
    <row r="163" spans="11:38">
      <c r="K163" s="42">
        <v>159</v>
      </c>
      <c r="L163" s="50"/>
      <c r="M163" s="50"/>
      <c r="N163" s="50"/>
      <c r="O163" s="50"/>
      <c r="P163" s="50"/>
      <c r="Q163" s="50"/>
      <c r="S163" s="12"/>
      <c r="T163" s="12"/>
      <c r="U163" s="12"/>
      <c r="V163" s="12"/>
      <c r="W163" s="12"/>
      <c r="X163" s="12"/>
      <c r="Z163" s="26"/>
      <c r="AA163" s="26"/>
      <c r="AB163" s="26"/>
      <c r="AC163" s="26"/>
      <c r="AD163" s="26"/>
      <c r="AE163" s="26"/>
      <c r="AG163" s="50"/>
      <c r="AH163" s="50"/>
      <c r="AI163" s="50"/>
      <c r="AJ163" s="50"/>
      <c r="AK163" s="50"/>
      <c r="AL163" s="50"/>
    </row>
    <row r="164" spans="11:38">
      <c r="K164" s="42">
        <v>160</v>
      </c>
      <c r="L164" s="50"/>
      <c r="M164" s="50"/>
      <c r="N164" s="50"/>
      <c r="O164" s="50"/>
      <c r="P164" s="50"/>
      <c r="Q164" s="50"/>
      <c r="S164" s="12"/>
      <c r="T164" s="12"/>
      <c r="U164" s="12"/>
      <c r="V164" s="12"/>
      <c r="W164" s="12"/>
      <c r="X164" s="12"/>
      <c r="Z164" s="26"/>
      <c r="AA164" s="26"/>
      <c r="AB164" s="26"/>
      <c r="AC164" s="26"/>
      <c r="AD164" s="26"/>
      <c r="AE164" s="26"/>
      <c r="AG164" s="50"/>
      <c r="AH164" s="50"/>
      <c r="AI164" s="50"/>
      <c r="AJ164" s="50"/>
      <c r="AK164" s="50"/>
      <c r="AL164" s="50"/>
    </row>
    <row r="165" spans="11:38">
      <c r="K165" s="42">
        <v>161</v>
      </c>
      <c r="L165" s="50"/>
      <c r="M165" s="50"/>
      <c r="N165" s="50"/>
      <c r="O165" s="50"/>
      <c r="P165" s="50"/>
      <c r="Q165" s="50"/>
      <c r="S165" s="12"/>
      <c r="T165" s="12"/>
      <c r="U165" s="12"/>
      <c r="V165" s="12"/>
      <c r="W165" s="12"/>
      <c r="X165" s="12"/>
      <c r="Z165" s="26"/>
      <c r="AA165" s="26"/>
      <c r="AB165" s="26"/>
      <c r="AC165" s="26"/>
      <c r="AD165" s="26"/>
      <c r="AE165" s="26"/>
      <c r="AG165" s="50"/>
      <c r="AH165" s="50"/>
      <c r="AI165" s="50"/>
      <c r="AJ165" s="50"/>
      <c r="AK165" s="50"/>
      <c r="AL165" s="50"/>
    </row>
    <row r="166" spans="11:38">
      <c r="K166" s="42">
        <v>162</v>
      </c>
      <c r="L166" s="50"/>
      <c r="M166" s="50"/>
      <c r="N166" s="50"/>
      <c r="O166" s="50"/>
      <c r="P166" s="50"/>
      <c r="Q166" s="50"/>
      <c r="S166" s="12"/>
      <c r="T166" s="12"/>
      <c r="U166" s="12"/>
      <c r="V166" s="12"/>
      <c r="W166" s="12"/>
      <c r="X166" s="12"/>
      <c r="Z166" s="26"/>
      <c r="AA166" s="26"/>
      <c r="AB166" s="26"/>
      <c r="AC166" s="26"/>
      <c r="AD166" s="26"/>
      <c r="AE166" s="26"/>
      <c r="AG166" s="50"/>
      <c r="AH166" s="50"/>
      <c r="AI166" s="50"/>
      <c r="AJ166" s="50"/>
      <c r="AK166" s="50"/>
      <c r="AL166" s="50"/>
    </row>
    <row r="167" spans="11:38">
      <c r="K167" s="42">
        <v>163</v>
      </c>
      <c r="L167" s="50"/>
      <c r="M167" s="50"/>
      <c r="N167" s="50"/>
      <c r="O167" s="50"/>
      <c r="P167" s="50"/>
      <c r="Q167" s="50"/>
      <c r="S167" s="12"/>
      <c r="T167" s="12"/>
      <c r="U167" s="12"/>
      <c r="V167" s="12"/>
      <c r="W167" s="12"/>
      <c r="X167" s="12"/>
      <c r="Z167" s="26"/>
      <c r="AA167" s="26"/>
      <c r="AB167" s="26"/>
      <c r="AC167" s="26"/>
      <c r="AD167" s="26"/>
      <c r="AE167" s="26"/>
      <c r="AG167" s="50"/>
      <c r="AH167" s="50"/>
      <c r="AI167" s="50"/>
      <c r="AJ167" s="50"/>
      <c r="AK167" s="50"/>
      <c r="AL167" s="50"/>
    </row>
    <row r="168" spans="11:38">
      <c r="K168" s="42">
        <v>164</v>
      </c>
      <c r="L168" s="50"/>
      <c r="M168" s="50"/>
      <c r="N168" s="50"/>
      <c r="O168" s="50"/>
      <c r="P168" s="50"/>
      <c r="Q168" s="50"/>
      <c r="S168" s="12"/>
      <c r="T168" s="12"/>
      <c r="U168" s="12"/>
      <c r="V168" s="12"/>
      <c r="W168" s="12"/>
      <c r="X168" s="12"/>
      <c r="Z168" s="26"/>
      <c r="AA168" s="26"/>
      <c r="AB168" s="26"/>
      <c r="AC168" s="26"/>
      <c r="AD168" s="26"/>
      <c r="AE168" s="26"/>
      <c r="AG168" s="50"/>
      <c r="AH168" s="50"/>
      <c r="AI168" s="50"/>
      <c r="AJ168" s="50"/>
      <c r="AK168" s="50"/>
      <c r="AL168" s="50"/>
    </row>
    <row r="169" spans="11:38">
      <c r="K169" s="42">
        <v>165</v>
      </c>
      <c r="L169" s="50"/>
      <c r="M169" s="50"/>
      <c r="N169" s="50"/>
      <c r="O169" s="50"/>
      <c r="P169" s="50"/>
      <c r="Q169" s="50"/>
      <c r="S169" s="12"/>
      <c r="T169" s="12"/>
      <c r="U169" s="12"/>
      <c r="V169" s="12"/>
      <c r="W169" s="12"/>
      <c r="X169" s="12"/>
      <c r="Z169" s="26"/>
      <c r="AA169" s="26"/>
      <c r="AB169" s="26"/>
      <c r="AC169" s="26"/>
      <c r="AD169" s="26"/>
      <c r="AE169" s="26"/>
      <c r="AG169" s="50"/>
      <c r="AH169" s="50"/>
      <c r="AI169" s="50"/>
      <c r="AJ169" s="50"/>
      <c r="AK169" s="50"/>
      <c r="AL169" s="50"/>
    </row>
    <row r="170" spans="11:38">
      <c r="K170" s="42">
        <v>166</v>
      </c>
      <c r="L170" s="50"/>
      <c r="M170" s="50"/>
      <c r="N170" s="50"/>
      <c r="O170" s="50"/>
      <c r="P170" s="50"/>
      <c r="Q170" s="50"/>
      <c r="S170" s="12"/>
      <c r="T170" s="12"/>
      <c r="U170" s="12"/>
      <c r="V170" s="12"/>
      <c r="W170" s="12"/>
      <c r="X170" s="12"/>
      <c r="Z170" s="26"/>
      <c r="AA170" s="26"/>
      <c r="AB170" s="26"/>
      <c r="AC170" s="26"/>
      <c r="AD170" s="26"/>
      <c r="AE170" s="26"/>
      <c r="AG170" s="50"/>
      <c r="AH170" s="50"/>
      <c r="AI170" s="50"/>
      <c r="AJ170" s="50"/>
      <c r="AK170" s="50"/>
      <c r="AL170" s="50"/>
    </row>
    <row r="171" spans="11:38">
      <c r="K171" s="42">
        <v>167</v>
      </c>
      <c r="L171" s="50"/>
      <c r="M171" s="50"/>
      <c r="N171" s="50"/>
      <c r="O171" s="50"/>
      <c r="P171" s="50"/>
      <c r="Q171" s="50"/>
      <c r="S171" s="12"/>
      <c r="T171" s="12"/>
      <c r="U171" s="12"/>
      <c r="V171" s="12"/>
      <c r="W171" s="12"/>
      <c r="X171" s="12"/>
      <c r="Z171" s="26"/>
      <c r="AA171" s="26"/>
      <c r="AB171" s="26"/>
      <c r="AC171" s="26"/>
      <c r="AD171" s="26"/>
      <c r="AE171" s="26"/>
      <c r="AG171" s="50"/>
      <c r="AH171" s="50"/>
      <c r="AI171" s="50"/>
      <c r="AJ171" s="50"/>
      <c r="AK171" s="50"/>
      <c r="AL171" s="50"/>
    </row>
    <row r="172" spans="11:38">
      <c r="K172" s="42">
        <v>168</v>
      </c>
      <c r="L172" s="50"/>
      <c r="M172" s="50"/>
      <c r="N172" s="50"/>
      <c r="O172" s="50"/>
      <c r="P172" s="50"/>
      <c r="Q172" s="50"/>
      <c r="S172" s="12"/>
      <c r="T172" s="12"/>
      <c r="U172" s="12"/>
      <c r="V172" s="12"/>
      <c r="W172" s="12"/>
      <c r="X172" s="12"/>
      <c r="Z172" s="26"/>
      <c r="AA172" s="26"/>
      <c r="AB172" s="26"/>
      <c r="AC172" s="26"/>
      <c r="AD172" s="26"/>
      <c r="AE172" s="26"/>
      <c r="AG172" s="50"/>
      <c r="AH172" s="50"/>
      <c r="AI172" s="50"/>
      <c r="AJ172" s="50"/>
      <c r="AK172" s="50"/>
      <c r="AL172" s="50"/>
    </row>
    <row r="173" spans="11:38">
      <c r="K173" s="42">
        <v>169</v>
      </c>
      <c r="L173" s="50"/>
      <c r="M173" s="50"/>
      <c r="N173" s="50"/>
      <c r="O173" s="50"/>
      <c r="P173" s="50"/>
      <c r="Q173" s="50"/>
      <c r="S173" s="12"/>
      <c r="T173" s="12"/>
      <c r="U173" s="12"/>
      <c r="V173" s="12"/>
      <c r="W173" s="12"/>
      <c r="X173" s="12"/>
      <c r="Z173" s="26"/>
      <c r="AA173" s="26"/>
      <c r="AB173" s="26"/>
      <c r="AC173" s="26"/>
      <c r="AD173" s="26"/>
      <c r="AE173" s="26"/>
      <c r="AG173" s="50"/>
      <c r="AH173" s="50"/>
      <c r="AI173" s="50"/>
      <c r="AJ173" s="50"/>
      <c r="AK173" s="50"/>
      <c r="AL173" s="50"/>
    </row>
    <row r="174" spans="11:38">
      <c r="K174" s="42">
        <v>170</v>
      </c>
      <c r="L174" s="50"/>
      <c r="M174" s="50"/>
      <c r="N174" s="50"/>
      <c r="O174" s="50"/>
      <c r="P174" s="50"/>
      <c r="Q174" s="50"/>
      <c r="S174" s="12"/>
      <c r="T174" s="12"/>
      <c r="U174" s="12"/>
      <c r="V174" s="12"/>
      <c r="W174" s="12"/>
      <c r="X174" s="12"/>
      <c r="Z174" s="26"/>
      <c r="AA174" s="26"/>
      <c r="AB174" s="26"/>
      <c r="AC174" s="26"/>
      <c r="AD174" s="26"/>
      <c r="AE174" s="26"/>
      <c r="AG174" s="50"/>
      <c r="AH174" s="50"/>
      <c r="AI174" s="50"/>
      <c r="AJ174" s="50"/>
      <c r="AK174" s="50"/>
      <c r="AL174" s="50"/>
    </row>
    <row r="175" spans="11:38">
      <c r="K175" s="42">
        <v>171</v>
      </c>
      <c r="L175" s="50"/>
      <c r="M175" s="50"/>
      <c r="N175" s="50"/>
      <c r="O175" s="50"/>
      <c r="P175" s="50"/>
      <c r="Q175" s="50"/>
      <c r="S175" s="12"/>
      <c r="T175" s="12"/>
      <c r="U175" s="12"/>
      <c r="V175" s="12"/>
      <c r="W175" s="12"/>
      <c r="X175" s="12"/>
      <c r="Z175" s="26"/>
      <c r="AA175" s="26"/>
      <c r="AB175" s="26"/>
      <c r="AC175" s="26"/>
      <c r="AD175" s="26"/>
      <c r="AE175" s="26"/>
      <c r="AG175" s="50"/>
      <c r="AH175" s="50"/>
      <c r="AI175" s="50"/>
      <c r="AJ175" s="50"/>
      <c r="AK175" s="50"/>
      <c r="AL175" s="50"/>
    </row>
    <row r="176" spans="11:38">
      <c r="K176" s="42">
        <v>172</v>
      </c>
      <c r="L176" s="50"/>
      <c r="M176" s="50"/>
      <c r="N176" s="50"/>
      <c r="O176" s="50"/>
      <c r="P176" s="50"/>
      <c r="Q176" s="50"/>
      <c r="S176" s="12"/>
      <c r="T176" s="12"/>
      <c r="U176" s="12"/>
      <c r="V176" s="12"/>
      <c r="W176" s="12"/>
      <c r="X176" s="12"/>
      <c r="Z176" s="26"/>
      <c r="AA176" s="26"/>
      <c r="AB176" s="26"/>
      <c r="AC176" s="26"/>
      <c r="AD176" s="26"/>
      <c r="AE176" s="26"/>
      <c r="AG176" s="50"/>
      <c r="AH176" s="50"/>
      <c r="AI176" s="50"/>
      <c r="AJ176" s="50"/>
      <c r="AK176" s="50"/>
      <c r="AL176" s="50"/>
    </row>
    <row r="177" spans="11:38">
      <c r="K177" s="42">
        <v>173</v>
      </c>
      <c r="L177" s="50"/>
      <c r="M177" s="50"/>
      <c r="N177" s="50"/>
      <c r="O177" s="50"/>
      <c r="P177" s="50"/>
      <c r="Q177" s="50"/>
      <c r="S177" s="12"/>
      <c r="T177" s="12"/>
      <c r="U177" s="12"/>
      <c r="V177" s="12"/>
      <c r="W177" s="12"/>
      <c r="X177" s="12"/>
      <c r="Z177" s="26"/>
      <c r="AA177" s="26"/>
      <c r="AB177" s="26"/>
      <c r="AC177" s="26"/>
      <c r="AD177" s="26"/>
      <c r="AE177" s="26"/>
      <c r="AG177" s="50"/>
      <c r="AH177" s="50"/>
      <c r="AI177" s="50"/>
      <c r="AJ177" s="50"/>
      <c r="AK177" s="50"/>
      <c r="AL177" s="50"/>
    </row>
    <row r="178" spans="11:38">
      <c r="K178" s="42">
        <v>174</v>
      </c>
      <c r="L178" s="50"/>
      <c r="M178" s="50"/>
      <c r="N178" s="50"/>
      <c r="O178" s="50"/>
      <c r="P178" s="50"/>
      <c r="Q178" s="50"/>
      <c r="S178" s="12"/>
      <c r="T178" s="12"/>
      <c r="U178" s="12"/>
      <c r="V178" s="12"/>
      <c r="W178" s="12"/>
      <c r="X178" s="12"/>
      <c r="Z178" s="26"/>
      <c r="AA178" s="26"/>
      <c r="AB178" s="26"/>
      <c r="AC178" s="26"/>
      <c r="AD178" s="26"/>
      <c r="AE178" s="26"/>
      <c r="AG178" s="50"/>
      <c r="AH178" s="50"/>
      <c r="AI178" s="50"/>
      <c r="AJ178" s="50"/>
      <c r="AK178" s="50"/>
      <c r="AL178" s="50"/>
    </row>
    <row r="179" spans="11:38">
      <c r="K179" s="42">
        <v>175</v>
      </c>
      <c r="L179" s="50"/>
      <c r="M179" s="50"/>
      <c r="N179" s="50"/>
      <c r="O179" s="50"/>
      <c r="P179" s="50"/>
      <c r="Q179" s="50"/>
      <c r="S179" s="12"/>
      <c r="T179" s="12"/>
      <c r="U179" s="12"/>
      <c r="V179" s="12"/>
      <c r="W179" s="12"/>
      <c r="X179" s="12"/>
      <c r="Z179" s="26"/>
      <c r="AA179" s="26"/>
      <c r="AB179" s="26"/>
      <c r="AC179" s="26"/>
      <c r="AD179" s="26"/>
      <c r="AE179" s="26"/>
      <c r="AG179" s="50"/>
      <c r="AH179" s="50"/>
      <c r="AI179" s="50"/>
      <c r="AJ179" s="50"/>
      <c r="AK179" s="50"/>
      <c r="AL179" s="50"/>
    </row>
    <row r="180" spans="11:38">
      <c r="K180" s="42">
        <v>176</v>
      </c>
      <c r="L180" s="50"/>
      <c r="M180" s="50"/>
      <c r="N180" s="50"/>
      <c r="O180" s="50"/>
      <c r="P180" s="50"/>
      <c r="Q180" s="50"/>
      <c r="S180" s="12"/>
      <c r="T180" s="12"/>
      <c r="U180" s="12"/>
      <c r="V180" s="12"/>
      <c r="W180" s="12"/>
      <c r="X180" s="12"/>
      <c r="Z180" s="26"/>
      <c r="AA180" s="26"/>
      <c r="AB180" s="26"/>
      <c r="AC180" s="26"/>
      <c r="AD180" s="26"/>
      <c r="AE180" s="26"/>
      <c r="AG180" s="50"/>
      <c r="AH180" s="50"/>
      <c r="AI180" s="50"/>
      <c r="AJ180" s="50"/>
      <c r="AK180" s="50"/>
      <c r="AL180" s="50"/>
    </row>
    <row r="181" spans="11:38">
      <c r="K181" s="42">
        <v>177</v>
      </c>
      <c r="L181" s="50"/>
      <c r="M181" s="50"/>
      <c r="N181" s="50"/>
      <c r="O181" s="50"/>
      <c r="P181" s="50"/>
      <c r="Q181" s="50"/>
      <c r="S181" s="12"/>
      <c r="T181" s="12"/>
      <c r="U181" s="12"/>
      <c r="V181" s="12"/>
      <c r="W181" s="12"/>
      <c r="X181" s="12"/>
      <c r="Z181" s="26"/>
      <c r="AA181" s="26"/>
      <c r="AB181" s="26"/>
      <c r="AC181" s="26"/>
      <c r="AD181" s="26"/>
      <c r="AE181" s="26"/>
      <c r="AG181" s="50"/>
      <c r="AH181" s="50"/>
      <c r="AI181" s="50"/>
      <c r="AJ181" s="50"/>
      <c r="AK181" s="50"/>
      <c r="AL181" s="50"/>
    </row>
    <row r="182" spans="11:38">
      <c r="K182" s="42">
        <v>178</v>
      </c>
      <c r="L182" s="50"/>
      <c r="M182" s="50"/>
      <c r="N182" s="50"/>
      <c r="O182" s="50"/>
      <c r="P182" s="50"/>
      <c r="Q182" s="50"/>
      <c r="S182" s="12"/>
      <c r="T182" s="12"/>
      <c r="U182" s="12"/>
      <c r="V182" s="12"/>
      <c r="W182" s="12"/>
      <c r="X182" s="12"/>
      <c r="Z182" s="26"/>
      <c r="AA182" s="26"/>
      <c r="AB182" s="26"/>
      <c r="AC182" s="26"/>
      <c r="AD182" s="26"/>
      <c r="AE182" s="26"/>
      <c r="AG182" s="50"/>
      <c r="AH182" s="50"/>
      <c r="AI182" s="50"/>
      <c r="AJ182" s="50"/>
      <c r="AK182" s="50"/>
      <c r="AL182" s="50"/>
    </row>
    <row r="183" spans="11:38">
      <c r="K183" s="42">
        <v>179</v>
      </c>
      <c r="L183" s="50"/>
      <c r="M183" s="50"/>
      <c r="N183" s="50"/>
      <c r="O183" s="50"/>
      <c r="P183" s="50"/>
      <c r="Q183" s="50"/>
      <c r="S183" s="12"/>
      <c r="T183" s="12"/>
      <c r="U183" s="12"/>
      <c r="V183" s="12"/>
      <c r="W183" s="12"/>
      <c r="X183" s="12"/>
      <c r="Z183" s="26"/>
      <c r="AA183" s="26"/>
      <c r="AB183" s="26"/>
      <c r="AC183" s="26"/>
      <c r="AD183" s="26"/>
      <c r="AE183" s="26"/>
      <c r="AG183" s="50"/>
      <c r="AH183" s="50"/>
      <c r="AI183" s="50"/>
      <c r="AJ183" s="50"/>
      <c r="AK183" s="50"/>
      <c r="AL183" s="50"/>
    </row>
    <row r="184" spans="11:38">
      <c r="K184" s="42">
        <v>180</v>
      </c>
      <c r="L184" s="50"/>
      <c r="M184" s="50"/>
      <c r="N184" s="50"/>
      <c r="O184" s="50"/>
      <c r="P184" s="50"/>
      <c r="Q184" s="50"/>
      <c r="S184" s="12"/>
      <c r="T184" s="12"/>
      <c r="U184" s="12"/>
      <c r="V184" s="12"/>
      <c r="W184" s="12"/>
      <c r="X184" s="12"/>
      <c r="Z184" s="26"/>
      <c r="AA184" s="26"/>
      <c r="AB184" s="26"/>
      <c r="AC184" s="26"/>
      <c r="AD184" s="26"/>
      <c r="AE184" s="26"/>
      <c r="AG184" s="50"/>
      <c r="AH184" s="50"/>
      <c r="AI184" s="50"/>
      <c r="AJ184" s="50"/>
      <c r="AK184" s="50"/>
      <c r="AL184" s="50"/>
    </row>
    <row r="185" spans="11:38">
      <c r="K185" s="42">
        <v>181</v>
      </c>
      <c r="L185" s="50"/>
      <c r="M185" s="50"/>
      <c r="N185" s="50"/>
      <c r="O185" s="50"/>
      <c r="P185" s="50"/>
      <c r="Q185" s="50"/>
      <c r="S185" s="12"/>
      <c r="T185" s="12"/>
      <c r="U185" s="12"/>
      <c r="V185" s="12"/>
      <c r="W185" s="12"/>
      <c r="X185" s="12"/>
      <c r="Z185" s="26"/>
      <c r="AA185" s="26"/>
      <c r="AB185" s="26"/>
      <c r="AC185" s="26"/>
      <c r="AD185" s="26"/>
      <c r="AE185" s="26"/>
      <c r="AG185" s="50"/>
      <c r="AH185" s="50"/>
      <c r="AI185" s="50"/>
      <c r="AJ185" s="50"/>
      <c r="AK185" s="50"/>
      <c r="AL185" s="50"/>
    </row>
    <row r="186" spans="11:38">
      <c r="K186" s="42">
        <v>182</v>
      </c>
      <c r="L186" s="50"/>
      <c r="M186" s="50"/>
      <c r="N186" s="50"/>
      <c r="O186" s="50"/>
      <c r="P186" s="50"/>
      <c r="Q186" s="50"/>
      <c r="S186" s="12"/>
      <c r="T186" s="12"/>
      <c r="U186" s="12"/>
      <c r="V186" s="12"/>
      <c r="W186" s="12"/>
      <c r="X186" s="12"/>
      <c r="Z186" s="26"/>
      <c r="AA186" s="26"/>
      <c r="AB186" s="26"/>
      <c r="AC186" s="26"/>
      <c r="AD186" s="26"/>
      <c r="AE186" s="26"/>
      <c r="AG186" s="50"/>
      <c r="AH186" s="50"/>
      <c r="AI186" s="50"/>
      <c r="AJ186" s="50"/>
      <c r="AK186" s="50"/>
      <c r="AL186" s="50"/>
    </row>
    <row r="187" spans="11:38">
      <c r="K187" s="42">
        <v>183</v>
      </c>
      <c r="L187" s="50"/>
      <c r="M187" s="50"/>
      <c r="N187" s="50"/>
      <c r="O187" s="50"/>
      <c r="P187" s="50"/>
      <c r="Q187" s="50"/>
      <c r="S187" s="12"/>
      <c r="T187" s="12"/>
      <c r="U187" s="12"/>
      <c r="V187" s="12"/>
      <c r="W187" s="12"/>
      <c r="X187" s="12"/>
      <c r="Z187" s="26"/>
      <c r="AA187" s="26"/>
      <c r="AB187" s="26"/>
      <c r="AC187" s="26"/>
      <c r="AD187" s="26"/>
      <c r="AE187" s="26"/>
      <c r="AG187" s="50"/>
      <c r="AH187" s="50"/>
      <c r="AI187" s="50"/>
      <c r="AJ187" s="50"/>
      <c r="AK187" s="50"/>
      <c r="AL187" s="50"/>
    </row>
    <row r="188" spans="11:38">
      <c r="K188" s="42">
        <v>184</v>
      </c>
      <c r="L188" s="50"/>
      <c r="M188" s="50"/>
      <c r="N188" s="50"/>
      <c r="O188" s="50"/>
      <c r="P188" s="50"/>
      <c r="Q188" s="50"/>
      <c r="S188" s="12"/>
      <c r="T188" s="12"/>
      <c r="U188" s="12"/>
      <c r="V188" s="12"/>
      <c r="W188" s="12"/>
      <c r="X188" s="12"/>
      <c r="Z188" s="26"/>
      <c r="AA188" s="26"/>
      <c r="AB188" s="26"/>
      <c r="AC188" s="26"/>
      <c r="AD188" s="26"/>
      <c r="AE188" s="26"/>
      <c r="AG188" s="50"/>
      <c r="AH188" s="50"/>
      <c r="AI188" s="50"/>
      <c r="AJ188" s="50"/>
      <c r="AK188" s="50"/>
      <c r="AL188" s="50"/>
    </row>
    <row r="189" spans="11:38">
      <c r="K189" s="42">
        <v>185</v>
      </c>
      <c r="L189" s="50"/>
      <c r="M189" s="50"/>
      <c r="N189" s="50"/>
      <c r="O189" s="50"/>
      <c r="P189" s="50"/>
      <c r="Q189" s="50"/>
      <c r="S189" s="12"/>
      <c r="T189" s="12"/>
      <c r="U189" s="12"/>
      <c r="V189" s="12"/>
      <c r="W189" s="12"/>
      <c r="X189" s="12"/>
      <c r="Z189" s="26"/>
      <c r="AA189" s="26"/>
      <c r="AB189" s="26"/>
      <c r="AC189" s="26"/>
      <c r="AD189" s="26"/>
      <c r="AE189" s="26"/>
      <c r="AG189" s="50"/>
      <c r="AH189" s="50"/>
      <c r="AI189" s="50"/>
      <c r="AJ189" s="50"/>
      <c r="AK189" s="50"/>
      <c r="AL189" s="50"/>
    </row>
    <row r="190" spans="11:38">
      <c r="K190" s="42">
        <v>186</v>
      </c>
      <c r="L190" s="50"/>
      <c r="M190" s="50"/>
      <c r="N190" s="50"/>
      <c r="O190" s="50"/>
      <c r="P190" s="50"/>
      <c r="Q190" s="50"/>
      <c r="S190" s="12"/>
      <c r="T190" s="12"/>
      <c r="U190" s="12"/>
      <c r="V190" s="12"/>
      <c r="W190" s="12"/>
      <c r="X190" s="12"/>
      <c r="Z190" s="26"/>
      <c r="AA190" s="26"/>
      <c r="AB190" s="26"/>
      <c r="AC190" s="26"/>
      <c r="AD190" s="26"/>
      <c r="AE190" s="26"/>
      <c r="AG190" s="50"/>
      <c r="AH190" s="50"/>
      <c r="AI190" s="50"/>
      <c r="AJ190" s="50"/>
      <c r="AK190" s="50"/>
      <c r="AL190" s="50"/>
    </row>
    <row r="191" spans="11:38">
      <c r="K191" s="42">
        <v>187</v>
      </c>
      <c r="L191" s="50"/>
      <c r="M191" s="50"/>
      <c r="N191" s="50"/>
      <c r="O191" s="50"/>
      <c r="P191" s="50"/>
      <c r="Q191" s="50"/>
      <c r="S191" s="12"/>
      <c r="T191" s="12"/>
      <c r="U191" s="12"/>
      <c r="V191" s="12"/>
      <c r="W191" s="12"/>
      <c r="X191" s="12"/>
      <c r="Z191" s="26"/>
      <c r="AA191" s="26"/>
      <c r="AB191" s="26"/>
      <c r="AC191" s="26"/>
      <c r="AD191" s="26"/>
      <c r="AE191" s="26"/>
      <c r="AG191" s="50"/>
      <c r="AH191" s="50"/>
      <c r="AI191" s="50"/>
      <c r="AJ191" s="50"/>
      <c r="AK191" s="50"/>
      <c r="AL191" s="50"/>
    </row>
    <row r="192" spans="11:38">
      <c r="K192" s="42">
        <v>188</v>
      </c>
      <c r="L192" s="50"/>
      <c r="M192" s="50"/>
      <c r="N192" s="50"/>
      <c r="O192" s="50"/>
      <c r="P192" s="50"/>
      <c r="Q192" s="50"/>
      <c r="S192" s="12"/>
      <c r="T192" s="12"/>
      <c r="U192" s="12"/>
      <c r="V192" s="12"/>
      <c r="W192" s="12"/>
      <c r="X192" s="12"/>
      <c r="Z192" s="26"/>
      <c r="AA192" s="26"/>
      <c r="AB192" s="26"/>
      <c r="AC192" s="26"/>
      <c r="AD192" s="26"/>
      <c r="AE192" s="26"/>
      <c r="AG192" s="50"/>
      <c r="AH192" s="50"/>
      <c r="AI192" s="50"/>
      <c r="AJ192" s="50"/>
      <c r="AK192" s="50"/>
      <c r="AL192" s="50"/>
    </row>
    <row r="193" spans="11:38">
      <c r="K193" s="42">
        <v>189</v>
      </c>
      <c r="L193" s="50"/>
      <c r="M193" s="50"/>
      <c r="N193" s="50"/>
      <c r="O193" s="50"/>
      <c r="P193" s="50"/>
      <c r="Q193" s="50"/>
      <c r="S193" s="12"/>
      <c r="T193" s="12"/>
      <c r="U193" s="12"/>
      <c r="V193" s="12"/>
      <c r="W193" s="12"/>
      <c r="X193" s="12"/>
      <c r="Z193" s="26"/>
      <c r="AA193" s="26"/>
      <c r="AB193" s="26"/>
      <c r="AC193" s="26"/>
      <c r="AD193" s="26"/>
      <c r="AE193" s="26"/>
      <c r="AG193" s="50"/>
      <c r="AH193" s="50"/>
      <c r="AI193" s="50"/>
      <c r="AJ193" s="50"/>
      <c r="AK193" s="50"/>
      <c r="AL193" s="50"/>
    </row>
    <row r="194" spans="11:38">
      <c r="K194" s="42">
        <v>190</v>
      </c>
      <c r="L194" s="50"/>
      <c r="M194" s="50"/>
      <c r="N194" s="50"/>
      <c r="O194" s="50"/>
      <c r="P194" s="50"/>
      <c r="Q194" s="50"/>
      <c r="S194" s="12"/>
      <c r="T194" s="12"/>
      <c r="U194" s="12"/>
      <c r="V194" s="12"/>
      <c r="W194" s="12"/>
      <c r="X194" s="12"/>
      <c r="Z194" s="26"/>
      <c r="AA194" s="26"/>
      <c r="AB194" s="26"/>
      <c r="AC194" s="26"/>
      <c r="AD194" s="26"/>
      <c r="AE194" s="26"/>
      <c r="AG194" s="50"/>
      <c r="AH194" s="50"/>
      <c r="AI194" s="50"/>
      <c r="AJ194" s="50"/>
      <c r="AK194" s="50"/>
      <c r="AL194" s="50"/>
    </row>
    <row r="195" spans="11:38">
      <c r="K195" s="42">
        <v>191</v>
      </c>
      <c r="L195" s="50"/>
      <c r="M195" s="50"/>
      <c r="N195" s="50"/>
      <c r="O195" s="50"/>
      <c r="P195" s="50"/>
      <c r="Q195" s="50"/>
      <c r="S195" s="12"/>
      <c r="T195" s="12"/>
      <c r="U195" s="12"/>
      <c r="V195" s="12"/>
      <c r="W195" s="12"/>
      <c r="X195" s="12"/>
      <c r="Z195" s="26"/>
      <c r="AA195" s="26"/>
      <c r="AB195" s="26"/>
      <c r="AC195" s="26"/>
      <c r="AD195" s="26"/>
      <c r="AE195" s="26"/>
      <c r="AG195" s="50"/>
      <c r="AH195" s="50"/>
      <c r="AI195" s="50"/>
      <c r="AJ195" s="50"/>
      <c r="AK195" s="50"/>
      <c r="AL195" s="50"/>
    </row>
    <row r="196" spans="11:38">
      <c r="K196" s="42">
        <v>192</v>
      </c>
      <c r="L196" s="50"/>
      <c r="M196" s="50"/>
      <c r="N196" s="50"/>
      <c r="O196" s="50"/>
      <c r="P196" s="50"/>
      <c r="Q196" s="50"/>
      <c r="S196" s="12"/>
      <c r="T196" s="12"/>
      <c r="U196" s="12"/>
      <c r="V196" s="12"/>
      <c r="W196" s="12"/>
      <c r="X196" s="12"/>
      <c r="Z196" s="26"/>
      <c r="AA196" s="26"/>
      <c r="AB196" s="26"/>
      <c r="AC196" s="26"/>
      <c r="AD196" s="26"/>
      <c r="AE196" s="26"/>
      <c r="AG196" s="50"/>
      <c r="AH196" s="50"/>
      <c r="AI196" s="50"/>
      <c r="AJ196" s="50"/>
      <c r="AK196" s="50"/>
      <c r="AL196" s="50"/>
    </row>
    <row r="197" spans="11:38">
      <c r="K197" s="42">
        <v>193</v>
      </c>
      <c r="L197" s="50"/>
      <c r="M197" s="50"/>
      <c r="N197" s="50"/>
      <c r="O197" s="50"/>
      <c r="P197" s="50"/>
      <c r="Q197" s="50"/>
      <c r="S197" s="12"/>
      <c r="T197" s="12"/>
      <c r="U197" s="12"/>
      <c r="V197" s="12"/>
      <c r="W197" s="12"/>
      <c r="X197" s="12"/>
      <c r="Z197" s="26"/>
      <c r="AA197" s="26"/>
      <c r="AB197" s="26"/>
      <c r="AC197" s="26"/>
      <c r="AD197" s="26"/>
      <c r="AE197" s="26"/>
      <c r="AG197" s="50"/>
      <c r="AH197" s="50"/>
      <c r="AI197" s="50"/>
      <c r="AJ197" s="50"/>
      <c r="AK197" s="50"/>
      <c r="AL197" s="50"/>
    </row>
    <row r="198" spans="11:38">
      <c r="K198" s="42">
        <v>194</v>
      </c>
      <c r="L198" s="50"/>
      <c r="M198" s="50"/>
      <c r="N198" s="50"/>
      <c r="O198" s="50"/>
      <c r="P198" s="50"/>
      <c r="Q198" s="50"/>
      <c r="S198" s="12"/>
      <c r="T198" s="12"/>
      <c r="U198" s="12"/>
      <c r="V198" s="12"/>
      <c r="W198" s="12"/>
      <c r="X198" s="12"/>
      <c r="Z198" s="26"/>
      <c r="AA198" s="26"/>
      <c r="AB198" s="26"/>
      <c r="AC198" s="26"/>
      <c r="AD198" s="26"/>
      <c r="AE198" s="26"/>
      <c r="AG198" s="11"/>
      <c r="AH198" s="11"/>
      <c r="AI198" s="11"/>
      <c r="AJ198" s="11"/>
      <c r="AK198" s="11"/>
      <c r="AL198" s="11"/>
    </row>
    <row r="199" spans="11:38">
      <c r="K199" s="42">
        <v>195</v>
      </c>
      <c r="L199" s="50"/>
      <c r="M199" s="50"/>
      <c r="N199" s="50"/>
      <c r="O199" s="50"/>
      <c r="P199" s="50"/>
      <c r="Q199" s="50"/>
      <c r="S199" s="12"/>
      <c r="T199" s="12"/>
      <c r="U199" s="12"/>
      <c r="V199" s="12"/>
      <c r="W199" s="12"/>
      <c r="X199" s="12"/>
      <c r="Z199" s="26"/>
      <c r="AA199" s="26"/>
      <c r="AB199" s="26"/>
      <c r="AC199" s="26"/>
      <c r="AD199" s="26"/>
      <c r="AE199" s="26"/>
      <c r="AG199" s="11"/>
      <c r="AH199" s="11"/>
      <c r="AI199" s="11"/>
      <c r="AJ199" s="11"/>
      <c r="AK199" s="11"/>
      <c r="AL199" s="11"/>
    </row>
    <row r="200" spans="11:38">
      <c r="K200" s="42">
        <v>196</v>
      </c>
      <c r="L200" s="50"/>
      <c r="M200" s="50"/>
      <c r="N200" s="50"/>
      <c r="O200" s="50"/>
      <c r="P200" s="50"/>
      <c r="Q200" s="50"/>
      <c r="S200" s="12"/>
      <c r="T200" s="12"/>
      <c r="U200" s="12"/>
      <c r="V200" s="12"/>
      <c r="W200" s="12"/>
      <c r="X200" s="12"/>
      <c r="Z200" s="26"/>
      <c r="AA200" s="26"/>
      <c r="AB200" s="26"/>
      <c r="AC200" s="26"/>
      <c r="AD200" s="26"/>
      <c r="AE200" s="26"/>
      <c r="AG200" s="11"/>
      <c r="AH200" s="11"/>
      <c r="AI200" s="11"/>
      <c r="AJ200" s="11"/>
      <c r="AK200" s="11"/>
      <c r="AL200" s="11"/>
    </row>
    <row r="201" spans="11:38">
      <c r="K201" s="42">
        <v>197</v>
      </c>
      <c r="L201" s="50"/>
      <c r="M201" s="50"/>
      <c r="N201" s="50"/>
      <c r="O201" s="50"/>
      <c r="P201" s="50"/>
      <c r="Q201" s="50"/>
      <c r="S201" s="12"/>
      <c r="T201" s="12"/>
      <c r="U201" s="12"/>
      <c r="V201" s="12"/>
      <c r="W201" s="12"/>
      <c r="X201" s="12"/>
      <c r="Z201" s="26"/>
      <c r="AA201" s="26"/>
      <c r="AB201" s="26"/>
      <c r="AC201" s="26"/>
      <c r="AD201" s="26"/>
      <c r="AE201" s="26"/>
      <c r="AG201" s="11"/>
      <c r="AH201" s="11"/>
      <c r="AI201" s="11"/>
      <c r="AJ201" s="11"/>
      <c r="AK201" s="11"/>
      <c r="AL201" s="11"/>
    </row>
    <row r="202" spans="11:38">
      <c r="K202" s="42">
        <v>198</v>
      </c>
      <c r="L202" s="50"/>
      <c r="M202" s="50"/>
      <c r="N202" s="50"/>
      <c r="O202" s="50"/>
      <c r="P202" s="50"/>
      <c r="Q202" s="50"/>
      <c r="S202" s="12"/>
      <c r="T202" s="12"/>
      <c r="U202" s="12"/>
      <c r="V202" s="12"/>
      <c r="W202" s="12"/>
      <c r="X202" s="12"/>
      <c r="Z202" s="26"/>
      <c r="AA202" s="26"/>
      <c r="AB202" s="26"/>
      <c r="AC202" s="26"/>
      <c r="AD202" s="26"/>
      <c r="AE202" s="26"/>
      <c r="AG202" s="11"/>
      <c r="AH202" s="11"/>
      <c r="AI202" s="11"/>
      <c r="AJ202" s="11"/>
      <c r="AK202" s="11"/>
      <c r="AL202" s="11"/>
    </row>
    <row r="203" spans="11:38">
      <c r="K203" s="42">
        <v>199</v>
      </c>
      <c r="L203" s="50"/>
      <c r="M203" s="50"/>
      <c r="N203" s="50"/>
      <c r="O203" s="50"/>
      <c r="P203" s="50"/>
      <c r="Q203" s="50"/>
      <c r="S203" s="12"/>
      <c r="T203" s="12"/>
      <c r="U203" s="12"/>
      <c r="V203" s="12"/>
      <c r="W203" s="12"/>
      <c r="X203" s="12"/>
      <c r="Z203" s="26"/>
      <c r="AA203" s="26"/>
      <c r="AB203" s="26"/>
      <c r="AC203" s="26"/>
      <c r="AD203" s="26"/>
      <c r="AE203" s="26"/>
      <c r="AG203" s="11"/>
      <c r="AH203" s="11"/>
      <c r="AI203" s="11"/>
      <c r="AJ203" s="11"/>
      <c r="AK203" s="11"/>
      <c r="AL203" s="11"/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35" priority="1" operator="equal">
      <formula>"TE"</formula>
    </cfRule>
    <cfRule type="cellIs" dxfId="34" priority="2" operator="equal">
      <formula>"J"</formula>
    </cfRule>
    <cfRule type="cellIs" dxfId="33" priority="3" operator="equal">
      <formula>"Q"</formula>
    </cfRule>
    <cfRule type="cellIs" dxfId="32" priority="4" operator="equal">
      <formula>"K"</formula>
    </cfRule>
    <cfRule type="cellIs" dxfId="31" priority="5" operator="equal">
      <formula>"A"</formula>
    </cfRule>
    <cfRule type="cellIs" dxfId="30" priority="6" operator="equal">
      <formula>"M4"</formula>
    </cfRule>
    <cfRule type="cellIs" dxfId="29" priority="7" operator="equal">
      <formula>"M3"</formula>
    </cfRule>
    <cfRule type="cellIs" dxfId="28" priority="8" operator="equal">
      <formula>"M2"</formula>
    </cfRule>
    <cfRule type="cellIs" dxfId="27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1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637D38F6-E480-4B55-A8F8-32C44F868248}">
  <sheetPr codeName="工作表17"/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120</v>
      </c>
      <c r="D2" s="35">
        <f t="shared" si="0"/>
        <v>120</v>
      </c>
      <c r="E2" s="35">
        <f t="shared" si="0"/>
        <v>120</v>
      </c>
      <c r="F2" s="35">
        <f t="shared" si="0"/>
        <v>120</v>
      </c>
      <c r="G2" s="35">
        <f t="shared" si="0"/>
        <v>120</v>
      </c>
      <c r="H2" s="35">
        <f t="shared" si="0"/>
        <v>120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41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23</v>
      </c>
      <c r="M4" s="49" t="s">
        <v>27</v>
      </c>
      <c r="N4" s="49" t="s">
        <v>33</v>
      </c>
      <c r="O4" s="49" t="s">
        <v>27</v>
      </c>
      <c r="P4" s="49" t="s">
        <v>26</v>
      </c>
      <c r="Q4" s="49" t="s">
        <v>34</v>
      </c>
      <c r="S4" s="46">
        <f>VLOOKUP(L4,$A$4:$I$15,9,FALSE)</f>
        <v>5</v>
      </c>
      <c r="T4" s="46">
        <f t="shared" ref="T4:X19" si="2">VLOOKUP(M4,$A$4:$I$15,9,FALSE)</f>
        <v>4</v>
      </c>
      <c r="U4" s="46">
        <f t="shared" si="2"/>
        <v>9</v>
      </c>
      <c r="V4" s="46">
        <f t="shared" si="2"/>
        <v>4</v>
      </c>
      <c r="W4" s="46">
        <f t="shared" si="2"/>
        <v>3</v>
      </c>
      <c r="X4" s="46">
        <f t="shared" si="2"/>
        <v>10</v>
      </c>
      <c r="Z4" s="47" t="str">
        <f t="shared" ref="Z4:AE46" si="3">VLOOKUP(L4,$A$4:$I$15,2,FALSE)</f>
        <v>pentagon</v>
      </c>
      <c r="AA4" s="47" t="str">
        <f t="shared" si="3"/>
        <v>Square</v>
      </c>
      <c r="AB4" s="47" t="str">
        <f t="shared" si="3"/>
        <v>Watermelon</v>
      </c>
      <c r="AC4" s="47" t="str">
        <f t="shared" si="3"/>
        <v>Square</v>
      </c>
      <c r="AD4" s="47" t="str">
        <f t="shared" si="3"/>
        <v>Heart</v>
      </c>
      <c r="AE4" s="47" t="str">
        <f t="shared" si="3"/>
        <v>Grapes</v>
      </c>
      <c r="AG4" s="49">
        <v>0</v>
      </c>
      <c r="AH4" s="49">
        <v>0</v>
      </c>
      <c r="AI4" s="49">
        <v>1</v>
      </c>
      <c r="AJ4" s="49">
        <v>0</v>
      </c>
      <c r="AK4" s="49">
        <v>0</v>
      </c>
      <c r="AL4" s="49">
        <v>0</v>
      </c>
      <c r="AN4" s="34" t="s">
        <v>44</v>
      </c>
      <c r="AO4" s="91" cm="1">
        <f t="array" ref="AO4:AO17">Parameter!F27:F40</f>
        <v>1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0</v>
      </c>
      <c r="D5" s="36">
        <f t="shared" si="1"/>
        <v>0</v>
      </c>
      <c r="E5" s="36">
        <f t="shared" si="1"/>
        <v>0</v>
      </c>
      <c r="F5" s="36">
        <f t="shared" si="1"/>
        <v>0</v>
      </c>
      <c r="G5" s="36">
        <f t="shared" si="1"/>
        <v>0</v>
      </c>
      <c r="H5" s="36">
        <f t="shared" si="1"/>
        <v>0</v>
      </c>
      <c r="I5" s="11">
        <v>1</v>
      </c>
      <c r="J5" s="10"/>
      <c r="K5" s="42">
        <v>1</v>
      </c>
      <c r="L5" s="50" t="s">
        <v>23</v>
      </c>
      <c r="M5" s="50" t="s">
        <v>27</v>
      </c>
      <c r="N5" s="50" t="s">
        <v>33</v>
      </c>
      <c r="O5" s="50" t="s">
        <v>27</v>
      </c>
      <c r="P5" s="50" t="s">
        <v>26</v>
      </c>
      <c r="Q5" s="50" t="s">
        <v>34</v>
      </c>
      <c r="S5" s="12">
        <f t="shared" ref="S5:X59" si="5">VLOOKUP(L5,$A$4:$I$15,9,FALSE)</f>
        <v>5</v>
      </c>
      <c r="T5" s="12">
        <f t="shared" si="2"/>
        <v>4</v>
      </c>
      <c r="U5" s="12">
        <f t="shared" si="2"/>
        <v>9</v>
      </c>
      <c r="V5" s="12">
        <f t="shared" si="2"/>
        <v>4</v>
      </c>
      <c r="W5" s="12">
        <f t="shared" si="2"/>
        <v>3</v>
      </c>
      <c r="X5" s="12">
        <f t="shared" si="2"/>
        <v>10</v>
      </c>
      <c r="Z5" s="26" t="str">
        <f t="shared" si="3"/>
        <v>pentagon</v>
      </c>
      <c r="AA5" s="26" t="str">
        <f t="shared" si="3"/>
        <v>Square</v>
      </c>
      <c r="AB5" s="26" t="str">
        <f t="shared" si="3"/>
        <v>Watermelon</v>
      </c>
      <c r="AC5" s="26" t="str">
        <f t="shared" si="3"/>
        <v>Square</v>
      </c>
      <c r="AD5" s="26" t="str">
        <f t="shared" si="3"/>
        <v>Heart</v>
      </c>
      <c r="AE5" s="26" t="str">
        <f t="shared" si="3"/>
        <v>Grapes</v>
      </c>
      <c r="AG5" s="50">
        <v>0</v>
      </c>
      <c r="AH5" s="50">
        <v>0</v>
      </c>
      <c r="AI5" s="50">
        <v>1</v>
      </c>
      <c r="AJ5" s="50">
        <v>0</v>
      </c>
      <c r="AK5" s="50">
        <v>0</v>
      </c>
      <c r="AL5" s="50">
        <v>0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6</v>
      </c>
      <c r="D6" s="36">
        <f t="shared" si="1"/>
        <v>6</v>
      </c>
      <c r="E6" s="36">
        <f t="shared" si="1"/>
        <v>6</v>
      </c>
      <c r="F6" s="36">
        <f t="shared" si="1"/>
        <v>6</v>
      </c>
      <c r="G6" s="36">
        <f t="shared" si="1"/>
        <v>6</v>
      </c>
      <c r="H6" s="36">
        <f t="shared" si="1"/>
        <v>6</v>
      </c>
      <c r="I6" s="11">
        <v>2</v>
      </c>
      <c r="J6" s="13"/>
      <c r="K6" s="42">
        <v>2</v>
      </c>
      <c r="L6" s="50" t="s">
        <v>30</v>
      </c>
      <c r="M6" s="50" t="s">
        <v>24</v>
      </c>
      <c r="N6" s="50" t="s">
        <v>35</v>
      </c>
      <c r="O6" s="50" t="s">
        <v>24</v>
      </c>
      <c r="P6" s="50" t="s">
        <v>23</v>
      </c>
      <c r="Q6" s="50" t="s">
        <v>27</v>
      </c>
      <c r="S6" s="12">
        <f t="shared" si="5"/>
        <v>7</v>
      </c>
      <c r="T6" s="12">
        <f t="shared" si="2"/>
        <v>6</v>
      </c>
      <c r="U6" s="12">
        <f t="shared" si="2"/>
        <v>11</v>
      </c>
      <c r="V6" s="12">
        <f t="shared" si="2"/>
        <v>6</v>
      </c>
      <c r="W6" s="12">
        <f t="shared" si="2"/>
        <v>5</v>
      </c>
      <c r="X6" s="12">
        <f t="shared" si="2"/>
        <v>4</v>
      </c>
      <c r="Z6" s="26" t="str">
        <f t="shared" si="3"/>
        <v>Apples</v>
      </c>
      <c r="AA6" s="26" t="str">
        <f t="shared" si="3"/>
        <v>Rectangle</v>
      </c>
      <c r="AB6" s="26" t="str">
        <f t="shared" si="3"/>
        <v>Bananas</v>
      </c>
      <c r="AC6" s="26" t="str">
        <f t="shared" si="3"/>
        <v>Rectangle</v>
      </c>
      <c r="AD6" s="26" t="str">
        <f t="shared" si="3"/>
        <v>pentagon</v>
      </c>
      <c r="AE6" s="26" t="str">
        <f t="shared" si="3"/>
        <v>Square</v>
      </c>
      <c r="AG6" s="50">
        <v>0</v>
      </c>
      <c r="AH6" s="50">
        <v>0</v>
      </c>
      <c r="AI6" s="50">
        <v>1</v>
      </c>
      <c r="AJ6" s="50">
        <v>0</v>
      </c>
      <c r="AK6" s="50">
        <v>0</v>
      </c>
      <c r="AL6" s="50">
        <v>0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18</v>
      </c>
      <c r="D7" s="36">
        <f t="shared" si="1"/>
        <v>4</v>
      </c>
      <c r="E7" s="36">
        <f t="shared" si="1"/>
        <v>6</v>
      </c>
      <c r="F7" s="36">
        <f t="shared" si="1"/>
        <v>0</v>
      </c>
      <c r="G7" s="36">
        <f t="shared" si="1"/>
        <v>10</v>
      </c>
      <c r="H7" s="36">
        <f t="shared" si="1"/>
        <v>0</v>
      </c>
      <c r="I7" s="11">
        <v>3</v>
      </c>
      <c r="K7" s="42">
        <v>3</v>
      </c>
      <c r="L7" s="50" t="s">
        <v>30</v>
      </c>
      <c r="M7" s="50" t="s">
        <v>24</v>
      </c>
      <c r="N7" s="50" t="s">
        <v>35</v>
      </c>
      <c r="O7" s="50" t="s">
        <v>24</v>
      </c>
      <c r="P7" s="50" t="s">
        <v>23</v>
      </c>
      <c r="Q7" s="50" t="s">
        <v>27</v>
      </c>
      <c r="S7" s="12">
        <f t="shared" si="5"/>
        <v>7</v>
      </c>
      <c r="T7" s="12">
        <f t="shared" si="2"/>
        <v>6</v>
      </c>
      <c r="U7" s="12">
        <f t="shared" si="2"/>
        <v>11</v>
      </c>
      <c r="V7" s="12">
        <f t="shared" si="2"/>
        <v>6</v>
      </c>
      <c r="W7" s="12">
        <f t="shared" si="2"/>
        <v>5</v>
      </c>
      <c r="X7" s="12">
        <f t="shared" si="2"/>
        <v>4</v>
      </c>
      <c r="Z7" s="26" t="str">
        <f t="shared" si="3"/>
        <v>Apples</v>
      </c>
      <c r="AA7" s="26" t="str">
        <f t="shared" si="3"/>
        <v>Rectangle</v>
      </c>
      <c r="AB7" s="26" t="str">
        <f t="shared" si="3"/>
        <v>Bananas</v>
      </c>
      <c r="AC7" s="26" t="str">
        <f t="shared" si="3"/>
        <v>Rectangle</v>
      </c>
      <c r="AD7" s="26" t="str">
        <f t="shared" si="3"/>
        <v>pentagon</v>
      </c>
      <c r="AE7" s="26" t="str">
        <f t="shared" si="3"/>
        <v>Square</v>
      </c>
      <c r="AG7" s="50">
        <v>0</v>
      </c>
      <c r="AH7" s="50">
        <v>1</v>
      </c>
      <c r="AI7" s="50">
        <v>1</v>
      </c>
      <c r="AJ7" s="50">
        <v>1</v>
      </c>
      <c r="AK7" s="50">
        <v>0</v>
      </c>
      <c r="AL7" s="50">
        <v>0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2</v>
      </c>
      <c r="D8" s="36">
        <f t="shared" si="1"/>
        <v>6</v>
      </c>
      <c r="E8" s="36">
        <f t="shared" si="1"/>
        <v>2</v>
      </c>
      <c r="F8" s="36">
        <f t="shared" si="1"/>
        <v>22</v>
      </c>
      <c r="G8" s="36">
        <f t="shared" si="1"/>
        <v>4</v>
      </c>
      <c r="H8" s="36">
        <f t="shared" si="1"/>
        <v>22</v>
      </c>
      <c r="I8" s="11">
        <v>4</v>
      </c>
      <c r="K8" s="42">
        <v>4</v>
      </c>
      <c r="L8" s="50" t="s">
        <v>26</v>
      </c>
      <c r="M8" s="50" t="s">
        <v>32</v>
      </c>
      <c r="N8" s="50" t="s">
        <v>33</v>
      </c>
      <c r="O8" s="50" t="s">
        <v>32</v>
      </c>
      <c r="P8" s="50" t="s">
        <v>30</v>
      </c>
      <c r="Q8" s="50" t="s">
        <v>32</v>
      </c>
      <c r="S8" s="12">
        <f t="shared" si="5"/>
        <v>3</v>
      </c>
      <c r="T8" s="12">
        <f t="shared" si="2"/>
        <v>8</v>
      </c>
      <c r="U8" s="12">
        <f t="shared" si="2"/>
        <v>9</v>
      </c>
      <c r="V8" s="12">
        <f t="shared" si="2"/>
        <v>8</v>
      </c>
      <c r="W8" s="12">
        <f t="shared" si="2"/>
        <v>7</v>
      </c>
      <c r="X8" s="12">
        <f t="shared" si="2"/>
        <v>8</v>
      </c>
      <c r="Z8" s="26" t="str">
        <f t="shared" si="3"/>
        <v>Heart</v>
      </c>
      <c r="AA8" s="26" t="str">
        <f t="shared" si="3"/>
        <v>Peaches</v>
      </c>
      <c r="AB8" s="26" t="str">
        <f t="shared" si="3"/>
        <v>Watermelon</v>
      </c>
      <c r="AC8" s="26" t="str">
        <f t="shared" si="3"/>
        <v>Peaches</v>
      </c>
      <c r="AD8" s="26" t="str">
        <f t="shared" si="3"/>
        <v>Apples</v>
      </c>
      <c r="AE8" s="26" t="str">
        <f t="shared" si="3"/>
        <v>Peaches</v>
      </c>
      <c r="AG8" s="50">
        <v>0</v>
      </c>
      <c r="AH8" s="50">
        <v>1</v>
      </c>
      <c r="AI8" s="50">
        <v>1</v>
      </c>
      <c r="AJ8" s="50">
        <v>1</v>
      </c>
      <c r="AK8" s="50">
        <v>0</v>
      </c>
      <c r="AL8" s="50">
        <v>0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32</v>
      </c>
      <c r="D9" s="36">
        <f t="shared" si="1"/>
        <v>0</v>
      </c>
      <c r="E9" s="36">
        <f t="shared" si="1"/>
        <v>8</v>
      </c>
      <c r="F9" s="36">
        <f t="shared" si="1"/>
        <v>0</v>
      </c>
      <c r="G9" s="36">
        <f t="shared" si="1"/>
        <v>20</v>
      </c>
      <c r="H9" s="36">
        <f t="shared" si="1"/>
        <v>4</v>
      </c>
      <c r="I9" s="11">
        <v>5</v>
      </c>
      <c r="K9" s="42">
        <v>5</v>
      </c>
      <c r="L9" s="50" t="s">
        <v>26</v>
      </c>
      <c r="M9" s="50" t="s">
        <v>32</v>
      </c>
      <c r="N9" s="50" t="s">
        <v>33</v>
      </c>
      <c r="O9" s="50" t="s">
        <v>32</v>
      </c>
      <c r="P9" s="50" t="s">
        <v>30</v>
      </c>
      <c r="Q9" s="50" t="s">
        <v>32</v>
      </c>
      <c r="S9" s="12">
        <f t="shared" si="5"/>
        <v>3</v>
      </c>
      <c r="T9" s="12">
        <f t="shared" si="2"/>
        <v>8</v>
      </c>
      <c r="U9" s="12">
        <f t="shared" si="2"/>
        <v>9</v>
      </c>
      <c r="V9" s="12">
        <f t="shared" si="2"/>
        <v>8</v>
      </c>
      <c r="W9" s="12">
        <f t="shared" si="2"/>
        <v>7</v>
      </c>
      <c r="X9" s="12">
        <f t="shared" si="2"/>
        <v>8</v>
      </c>
      <c r="Z9" s="26" t="str">
        <f t="shared" si="3"/>
        <v>Heart</v>
      </c>
      <c r="AA9" s="26" t="str">
        <f t="shared" si="3"/>
        <v>Peaches</v>
      </c>
      <c r="AB9" s="26" t="str">
        <f t="shared" si="3"/>
        <v>Watermelon</v>
      </c>
      <c r="AC9" s="26" t="str">
        <f t="shared" si="3"/>
        <v>Peaches</v>
      </c>
      <c r="AD9" s="26" t="str">
        <f t="shared" si="3"/>
        <v>Apples</v>
      </c>
      <c r="AE9" s="26" t="str">
        <f t="shared" si="3"/>
        <v>Peaches</v>
      </c>
      <c r="AG9" s="50">
        <v>0</v>
      </c>
      <c r="AH9" s="50">
        <v>1</v>
      </c>
      <c r="AI9" s="50">
        <v>1</v>
      </c>
      <c r="AJ9" s="50">
        <v>1</v>
      </c>
      <c r="AK9" s="50">
        <v>0</v>
      </c>
      <c r="AL9" s="50">
        <v>0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0</v>
      </c>
      <c r="D10" s="36">
        <f t="shared" si="1"/>
        <v>30</v>
      </c>
      <c r="E10" s="36">
        <f t="shared" si="1"/>
        <v>4</v>
      </c>
      <c r="F10" s="36">
        <f t="shared" si="1"/>
        <v>22</v>
      </c>
      <c r="G10" s="36">
        <f t="shared" si="1"/>
        <v>4</v>
      </c>
      <c r="H10" s="36">
        <f t="shared" si="1"/>
        <v>28</v>
      </c>
      <c r="I10" s="11">
        <v>6</v>
      </c>
      <c r="K10" s="42">
        <v>6</v>
      </c>
      <c r="L10" s="50" t="s">
        <v>23</v>
      </c>
      <c r="M10" s="50" t="s">
        <v>34</v>
      </c>
      <c r="N10" s="50" t="s">
        <v>23</v>
      </c>
      <c r="O10" s="50" t="s">
        <v>34</v>
      </c>
      <c r="P10" s="50" t="s">
        <v>33</v>
      </c>
      <c r="Q10" s="50" t="s">
        <v>24</v>
      </c>
      <c r="S10" s="12">
        <f t="shared" si="5"/>
        <v>5</v>
      </c>
      <c r="T10" s="12">
        <f t="shared" si="2"/>
        <v>10</v>
      </c>
      <c r="U10" s="12">
        <f t="shared" si="2"/>
        <v>5</v>
      </c>
      <c r="V10" s="12">
        <f t="shared" si="2"/>
        <v>10</v>
      </c>
      <c r="W10" s="12">
        <f t="shared" si="2"/>
        <v>9</v>
      </c>
      <c r="X10" s="12">
        <f t="shared" si="2"/>
        <v>6</v>
      </c>
      <c r="Z10" s="26" t="str">
        <f t="shared" si="3"/>
        <v>pentagon</v>
      </c>
      <c r="AA10" s="26" t="str">
        <f t="shared" si="3"/>
        <v>Grapes</v>
      </c>
      <c r="AB10" s="26" t="str">
        <f t="shared" si="3"/>
        <v>pentagon</v>
      </c>
      <c r="AC10" s="26" t="str">
        <f t="shared" si="3"/>
        <v>Grapes</v>
      </c>
      <c r="AD10" s="26" t="str">
        <f t="shared" si="3"/>
        <v>Watermelon</v>
      </c>
      <c r="AE10" s="26" t="str">
        <f t="shared" si="3"/>
        <v>Rectangle</v>
      </c>
      <c r="AG10" s="50">
        <v>0</v>
      </c>
      <c r="AH10" s="50">
        <v>1</v>
      </c>
      <c r="AI10" s="50">
        <v>1</v>
      </c>
      <c r="AJ10" s="50">
        <v>1</v>
      </c>
      <c r="AK10" s="50">
        <v>0</v>
      </c>
      <c r="AL10" s="50">
        <v>0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24</v>
      </c>
      <c r="D11" s="36">
        <f t="shared" si="1"/>
        <v>2</v>
      </c>
      <c r="E11" s="36">
        <f t="shared" si="1"/>
        <v>20</v>
      </c>
      <c r="F11" s="36">
        <f t="shared" si="1"/>
        <v>6</v>
      </c>
      <c r="G11" s="36">
        <f t="shared" si="1"/>
        <v>14</v>
      </c>
      <c r="H11" s="36">
        <f t="shared" si="1"/>
        <v>6</v>
      </c>
      <c r="I11" s="11">
        <v>7</v>
      </c>
      <c r="K11" s="42">
        <v>7</v>
      </c>
      <c r="L11" s="50" t="s">
        <v>23</v>
      </c>
      <c r="M11" s="50" t="s">
        <v>34</v>
      </c>
      <c r="N11" s="50" t="s">
        <v>23</v>
      </c>
      <c r="O11" s="50" t="s">
        <v>34</v>
      </c>
      <c r="P11" s="50" t="s">
        <v>33</v>
      </c>
      <c r="Q11" s="50" t="s">
        <v>24</v>
      </c>
      <c r="S11" s="12">
        <f t="shared" si="5"/>
        <v>5</v>
      </c>
      <c r="T11" s="12">
        <f t="shared" si="2"/>
        <v>10</v>
      </c>
      <c r="U11" s="12">
        <f t="shared" si="2"/>
        <v>5</v>
      </c>
      <c r="V11" s="12">
        <f t="shared" si="2"/>
        <v>10</v>
      </c>
      <c r="W11" s="12">
        <f t="shared" si="2"/>
        <v>9</v>
      </c>
      <c r="X11" s="12">
        <f t="shared" si="2"/>
        <v>6</v>
      </c>
      <c r="Z11" s="26" t="str">
        <f t="shared" si="3"/>
        <v>pentagon</v>
      </c>
      <c r="AA11" s="26" t="str">
        <f t="shared" si="3"/>
        <v>Grapes</v>
      </c>
      <c r="AB11" s="26" t="str">
        <f t="shared" si="3"/>
        <v>pentagon</v>
      </c>
      <c r="AC11" s="26" t="str">
        <f t="shared" si="3"/>
        <v>Grapes</v>
      </c>
      <c r="AD11" s="26" t="str">
        <f t="shared" si="3"/>
        <v>Watermelon</v>
      </c>
      <c r="AE11" s="26" t="str">
        <f t="shared" si="3"/>
        <v>Rectangle</v>
      </c>
      <c r="AG11" s="50">
        <v>0</v>
      </c>
      <c r="AH11" s="50">
        <v>0</v>
      </c>
      <c r="AI11" s="50">
        <v>1</v>
      </c>
      <c r="AJ11" s="50">
        <v>0</v>
      </c>
      <c r="AK11" s="50">
        <v>0</v>
      </c>
      <c r="AL11" s="50">
        <v>0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4</v>
      </c>
      <c r="D12" s="36">
        <f t="shared" si="1"/>
        <v>38</v>
      </c>
      <c r="E12" s="36">
        <f t="shared" si="1"/>
        <v>2</v>
      </c>
      <c r="F12" s="36">
        <f t="shared" si="1"/>
        <v>30</v>
      </c>
      <c r="G12" s="36">
        <f t="shared" si="1"/>
        <v>0</v>
      </c>
      <c r="H12" s="36">
        <f t="shared" si="1"/>
        <v>26</v>
      </c>
      <c r="I12" s="11">
        <v>8</v>
      </c>
      <c r="K12" s="42">
        <v>8</v>
      </c>
      <c r="L12" s="50" t="s">
        <v>55</v>
      </c>
      <c r="M12" s="50" t="s">
        <v>55</v>
      </c>
      <c r="N12" s="50" t="s">
        <v>55</v>
      </c>
      <c r="O12" s="50" t="s">
        <v>55</v>
      </c>
      <c r="P12" s="50" t="s">
        <v>55</v>
      </c>
      <c r="Q12" s="50" t="s">
        <v>55</v>
      </c>
      <c r="S12" s="12">
        <f t="shared" si="5"/>
        <v>2</v>
      </c>
      <c r="T12" s="12">
        <f t="shared" si="2"/>
        <v>2</v>
      </c>
      <c r="U12" s="12">
        <f t="shared" si="2"/>
        <v>2</v>
      </c>
      <c r="V12" s="12">
        <f t="shared" si="2"/>
        <v>2</v>
      </c>
      <c r="W12" s="12">
        <f t="shared" si="2"/>
        <v>2</v>
      </c>
      <c r="X12" s="12">
        <f t="shared" si="2"/>
        <v>2</v>
      </c>
      <c r="Z12" s="26" t="str">
        <f t="shared" si="3"/>
        <v>Multiplier</v>
      </c>
      <c r="AA12" s="26" t="str">
        <f t="shared" si="3"/>
        <v>Multiplier</v>
      </c>
      <c r="AB12" s="26" t="str">
        <f t="shared" si="3"/>
        <v>Multiplier</v>
      </c>
      <c r="AC12" s="26" t="str">
        <f t="shared" si="3"/>
        <v>Multiplier</v>
      </c>
      <c r="AD12" s="26" t="str">
        <f t="shared" si="3"/>
        <v>Multiplier</v>
      </c>
      <c r="AE12" s="26" t="str">
        <f t="shared" si="3"/>
        <v>Multiplier</v>
      </c>
      <c r="AG12" s="50">
        <v>0</v>
      </c>
      <c r="AH12" s="50">
        <v>0</v>
      </c>
      <c r="AI12" s="50">
        <v>1</v>
      </c>
      <c r="AJ12" s="50">
        <v>0</v>
      </c>
      <c r="AK12" s="50">
        <v>1</v>
      </c>
      <c r="AL12" s="50">
        <v>0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8</v>
      </c>
      <c r="D13" s="36">
        <f t="shared" si="1"/>
        <v>4</v>
      </c>
      <c r="E13" s="36">
        <f t="shared" si="1"/>
        <v>44</v>
      </c>
      <c r="F13" s="36">
        <f t="shared" si="1"/>
        <v>6</v>
      </c>
      <c r="G13" s="36">
        <f t="shared" si="1"/>
        <v>16</v>
      </c>
      <c r="H13" s="36">
        <f t="shared" si="1"/>
        <v>2</v>
      </c>
      <c r="I13" s="11">
        <v>9</v>
      </c>
      <c r="K13" s="42">
        <v>9</v>
      </c>
      <c r="L13" s="50" t="s">
        <v>35</v>
      </c>
      <c r="M13" s="50" t="s">
        <v>24</v>
      </c>
      <c r="N13" s="50" t="s">
        <v>35</v>
      </c>
      <c r="O13" s="50" t="s">
        <v>27</v>
      </c>
      <c r="P13" s="50" t="s">
        <v>35</v>
      </c>
      <c r="Q13" s="50" t="s">
        <v>27</v>
      </c>
      <c r="S13" s="12">
        <f t="shared" si="5"/>
        <v>11</v>
      </c>
      <c r="T13" s="12">
        <f t="shared" si="2"/>
        <v>6</v>
      </c>
      <c r="U13" s="12">
        <f t="shared" si="2"/>
        <v>11</v>
      </c>
      <c r="V13" s="12">
        <f t="shared" si="2"/>
        <v>4</v>
      </c>
      <c r="W13" s="12">
        <f t="shared" si="2"/>
        <v>11</v>
      </c>
      <c r="X13" s="12">
        <f t="shared" si="2"/>
        <v>4</v>
      </c>
      <c r="Z13" s="26" t="str">
        <f t="shared" si="3"/>
        <v>Bananas</v>
      </c>
      <c r="AA13" s="26" t="str">
        <f t="shared" si="3"/>
        <v>Rectangle</v>
      </c>
      <c r="AB13" s="26" t="str">
        <f t="shared" si="3"/>
        <v>Bananas</v>
      </c>
      <c r="AC13" s="26" t="str">
        <f t="shared" si="3"/>
        <v>Square</v>
      </c>
      <c r="AD13" s="26" t="str">
        <f t="shared" si="3"/>
        <v>Bananas</v>
      </c>
      <c r="AE13" s="26" t="str">
        <f t="shared" si="3"/>
        <v>Square</v>
      </c>
      <c r="AG13" s="50">
        <v>0</v>
      </c>
      <c r="AH13" s="50">
        <v>0</v>
      </c>
      <c r="AI13" s="50">
        <v>1</v>
      </c>
      <c r="AJ13" s="50">
        <v>0</v>
      </c>
      <c r="AK13" s="50">
        <v>1</v>
      </c>
      <c r="AL13" s="50">
        <v>0</v>
      </c>
      <c r="AN13" s="34" t="s">
        <v>50</v>
      </c>
      <c r="AO13" s="91">
        <v>0</v>
      </c>
    </row>
    <row r="14" spans="1:41" ht="15.9" customHeight="1">
      <c r="A14" s="12" t="str">
        <v>J</v>
      </c>
      <c r="B14" s="54" t="str">
        <v>Grapes</v>
      </c>
      <c r="C14" s="36">
        <f t="shared" si="4"/>
        <v>8</v>
      </c>
      <c r="D14" s="36">
        <f t="shared" si="1"/>
        <v>26</v>
      </c>
      <c r="E14" s="36">
        <f t="shared" si="1"/>
        <v>0</v>
      </c>
      <c r="F14" s="36">
        <f t="shared" si="1"/>
        <v>20</v>
      </c>
      <c r="G14" s="36">
        <f t="shared" si="1"/>
        <v>8</v>
      </c>
      <c r="H14" s="36">
        <f t="shared" si="1"/>
        <v>18</v>
      </c>
      <c r="I14" s="11">
        <v>10</v>
      </c>
      <c r="K14" s="42">
        <v>10</v>
      </c>
      <c r="L14" s="50" t="s">
        <v>35</v>
      </c>
      <c r="M14" s="50" t="s">
        <v>24</v>
      </c>
      <c r="N14" s="50" t="s">
        <v>35</v>
      </c>
      <c r="O14" s="50" t="s">
        <v>27</v>
      </c>
      <c r="P14" s="50" t="s">
        <v>35</v>
      </c>
      <c r="Q14" s="50" t="s">
        <v>27</v>
      </c>
      <c r="S14" s="12">
        <f t="shared" si="5"/>
        <v>11</v>
      </c>
      <c r="T14" s="12">
        <f t="shared" si="2"/>
        <v>6</v>
      </c>
      <c r="U14" s="12">
        <f t="shared" si="2"/>
        <v>11</v>
      </c>
      <c r="V14" s="12">
        <f t="shared" si="2"/>
        <v>4</v>
      </c>
      <c r="W14" s="12">
        <f t="shared" si="2"/>
        <v>11</v>
      </c>
      <c r="X14" s="12">
        <f t="shared" si="2"/>
        <v>4</v>
      </c>
      <c r="Z14" s="26" t="str">
        <f t="shared" si="3"/>
        <v>Bananas</v>
      </c>
      <c r="AA14" s="26" t="str">
        <f t="shared" si="3"/>
        <v>Rectangle</v>
      </c>
      <c r="AB14" s="26" t="str">
        <f t="shared" si="3"/>
        <v>Bananas</v>
      </c>
      <c r="AC14" s="26" t="str">
        <f t="shared" si="3"/>
        <v>Square</v>
      </c>
      <c r="AD14" s="26" t="str">
        <f t="shared" si="3"/>
        <v>Bananas</v>
      </c>
      <c r="AE14" s="26" t="str">
        <f t="shared" si="3"/>
        <v>Square</v>
      </c>
      <c r="AG14" s="50">
        <v>0</v>
      </c>
      <c r="AH14" s="50">
        <v>1</v>
      </c>
      <c r="AI14" s="50">
        <v>1</v>
      </c>
      <c r="AJ14" s="50">
        <v>0</v>
      </c>
      <c r="AK14" s="50">
        <v>1</v>
      </c>
      <c r="AL14" s="50">
        <v>0</v>
      </c>
      <c r="AN14" s="34" t="s">
        <v>51</v>
      </c>
      <c r="AO14" s="91">
        <v>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18</v>
      </c>
      <c r="D15" s="36">
        <f t="shared" si="1"/>
        <v>4</v>
      </c>
      <c r="E15" s="36">
        <f t="shared" si="1"/>
        <v>28</v>
      </c>
      <c r="F15" s="36">
        <f t="shared" si="1"/>
        <v>8</v>
      </c>
      <c r="G15" s="36">
        <f t="shared" si="1"/>
        <v>38</v>
      </c>
      <c r="H15" s="36">
        <f t="shared" si="1"/>
        <v>8</v>
      </c>
      <c r="I15" s="11">
        <v>11</v>
      </c>
      <c r="K15" s="42">
        <v>11</v>
      </c>
      <c r="L15" s="50" t="s">
        <v>33</v>
      </c>
      <c r="M15" s="50" t="s">
        <v>32</v>
      </c>
      <c r="N15" s="50" t="s">
        <v>33</v>
      </c>
      <c r="O15" s="50" t="s">
        <v>35</v>
      </c>
      <c r="P15" s="50" t="s">
        <v>34</v>
      </c>
      <c r="Q15" s="50" t="s">
        <v>35</v>
      </c>
      <c r="S15" s="12">
        <f t="shared" si="5"/>
        <v>9</v>
      </c>
      <c r="T15" s="12">
        <f t="shared" si="2"/>
        <v>8</v>
      </c>
      <c r="U15" s="12">
        <f t="shared" si="2"/>
        <v>9</v>
      </c>
      <c r="V15" s="12">
        <f t="shared" si="2"/>
        <v>11</v>
      </c>
      <c r="W15" s="12">
        <f t="shared" si="2"/>
        <v>10</v>
      </c>
      <c r="X15" s="12">
        <f t="shared" si="2"/>
        <v>11</v>
      </c>
      <c r="Z15" s="26" t="str">
        <f t="shared" si="3"/>
        <v>Watermelon</v>
      </c>
      <c r="AA15" s="26" t="str">
        <f t="shared" si="3"/>
        <v>Peaches</v>
      </c>
      <c r="AB15" s="26" t="str">
        <f t="shared" si="3"/>
        <v>Watermelon</v>
      </c>
      <c r="AC15" s="26" t="str">
        <f t="shared" si="3"/>
        <v>Bananas</v>
      </c>
      <c r="AD15" s="26" t="str">
        <f t="shared" si="3"/>
        <v>Grapes</v>
      </c>
      <c r="AE15" s="26" t="str">
        <f t="shared" si="3"/>
        <v>Bananas</v>
      </c>
      <c r="AG15" s="50">
        <v>0</v>
      </c>
      <c r="AH15" s="50">
        <v>1</v>
      </c>
      <c r="AI15" s="50">
        <v>1</v>
      </c>
      <c r="AJ15" s="50">
        <v>0</v>
      </c>
      <c r="AK15" s="50">
        <v>1</v>
      </c>
      <c r="AL15" s="50">
        <v>0</v>
      </c>
      <c r="AN15" s="34" t="s">
        <v>52</v>
      </c>
      <c r="AO15" s="91">
        <v>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33</v>
      </c>
      <c r="M16" s="50" t="s">
        <v>32</v>
      </c>
      <c r="N16" s="50" t="s">
        <v>33</v>
      </c>
      <c r="O16" s="50" t="s">
        <v>35</v>
      </c>
      <c r="P16" s="50" t="s">
        <v>34</v>
      </c>
      <c r="Q16" s="50" t="s">
        <v>35</v>
      </c>
      <c r="S16" s="12">
        <f t="shared" si="5"/>
        <v>9</v>
      </c>
      <c r="T16" s="12">
        <f t="shared" si="2"/>
        <v>8</v>
      </c>
      <c r="U16" s="12">
        <f t="shared" si="2"/>
        <v>9</v>
      </c>
      <c r="V16" s="12">
        <f t="shared" si="2"/>
        <v>11</v>
      </c>
      <c r="W16" s="12">
        <f t="shared" si="2"/>
        <v>10</v>
      </c>
      <c r="X16" s="12">
        <f t="shared" si="2"/>
        <v>11</v>
      </c>
      <c r="Z16" s="26" t="str">
        <f t="shared" si="3"/>
        <v>Watermelon</v>
      </c>
      <c r="AA16" s="26" t="str">
        <f t="shared" si="3"/>
        <v>Peaches</v>
      </c>
      <c r="AB16" s="26" t="str">
        <f t="shared" si="3"/>
        <v>Watermelon</v>
      </c>
      <c r="AC16" s="26" t="str">
        <f t="shared" si="3"/>
        <v>Bananas</v>
      </c>
      <c r="AD16" s="26" t="str">
        <f t="shared" si="3"/>
        <v>Grapes</v>
      </c>
      <c r="AE16" s="26" t="str">
        <f t="shared" si="3"/>
        <v>Bananas</v>
      </c>
      <c r="AG16" s="50">
        <v>0</v>
      </c>
      <c r="AH16" s="50">
        <v>1</v>
      </c>
      <c r="AI16" s="50">
        <v>1</v>
      </c>
      <c r="AJ16" s="50">
        <v>1</v>
      </c>
      <c r="AK16" s="50">
        <v>0</v>
      </c>
      <c r="AL16" s="50">
        <v>0</v>
      </c>
      <c r="AN16" s="34" t="s">
        <v>53</v>
      </c>
      <c r="AO16" s="91">
        <v>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35</v>
      </c>
      <c r="M17" s="50" t="s">
        <v>34</v>
      </c>
      <c r="N17" s="50" t="s">
        <v>30</v>
      </c>
      <c r="O17" s="50" t="s">
        <v>30</v>
      </c>
      <c r="P17" s="50" t="s">
        <v>35</v>
      </c>
      <c r="Q17" s="50" t="s">
        <v>32</v>
      </c>
      <c r="S17" s="12">
        <f t="shared" si="5"/>
        <v>11</v>
      </c>
      <c r="T17" s="12">
        <f t="shared" si="2"/>
        <v>10</v>
      </c>
      <c r="U17" s="12">
        <f t="shared" si="2"/>
        <v>7</v>
      </c>
      <c r="V17" s="12">
        <f t="shared" si="2"/>
        <v>7</v>
      </c>
      <c r="W17" s="12">
        <f t="shared" si="2"/>
        <v>11</v>
      </c>
      <c r="X17" s="12">
        <f t="shared" si="2"/>
        <v>8</v>
      </c>
      <c r="Z17" s="26" t="str">
        <f t="shared" si="3"/>
        <v>Bananas</v>
      </c>
      <c r="AA17" s="26" t="str">
        <f t="shared" si="3"/>
        <v>Grapes</v>
      </c>
      <c r="AB17" s="26" t="str">
        <f t="shared" si="3"/>
        <v>Apples</v>
      </c>
      <c r="AC17" s="26" t="str">
        <f t="shared" si="3"/>
        <v>Apples</v>
      </c>
      <c r="AD17" s="26" t="str">
        <f t="shared" si="3"/>
        <v>Bananas</v>
      </c>
      <c r="AE17" s="26" t="str">
        <f t="shared" si="3"/>
        <v>Peaches</v>
      </c>
      <c r="AG17" s="50">
        <v>0</v>
      </c>
      <c r="AH17" s="50">
        <v>1</v>
      </c>
      <c r="AI17" s="50">
        <v>1</v>
      </c>
      <c r="AJ17" s="50">
        <v>1</v>
      </c>
      <c r="AK17" s="50">
        <v>0</v>
      </c>
      <c r="AL17" s="50">
        <v>0</v>
      </c>
      <c r="AN17" s="34" t="s">
        <v>116</v>
      </c>
      <c r="AO17" s="91">
        <v>0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35</v>
      </c>
      <c r="M18" s="50" t="s">
        <v>34</v>
      </c>
      <c r="N18" s="50" t="s">
        <v>30</v>
      </c>
      <c r="O18" s="50" t="s">
        <v>30</v>
      </c>
      <c r="P18" s="50" t="s">
        <v>35</v>
      </c>
      <c r="Q18" s="50" t="s">
        <v>32</v>
      </c>
      <c r="S18" s="12">
        <f t="shared" si="5"/>
        <v>11</v>
      </c>
      <c r="T18" s="12">
        <f t="shared" si="2"/>
        <v>10</v>
      </c>
      <c r="U18" s="12">
        <f t="shared" si="2"/>
        <v>7</v>
      </c>
      <c r="V18" s="12">
        <f t="shared" si="2"/>
        <v>7</v>
      </c>
      <c r="W18" s="12">
        <f t="shared" si="2"/>
        <v>11</v>
      </c>
      <c r="X18" s="12">
        <f t="shared" si="2"/>
        <v>8</v>
      </c>
      <c r="Z18" s="26" t="str">
        <f t="shared" si="3"/>
        <v>Bananas</v>
      </c>
      <c r="AA18" s="26" t="str">
        <f t="shared" si="3"/>
        <v>Grapes</v>
      </c>
      <c r="AB18" s="26" t="str">
        <f t="shared" si="3"/>
        <v>Apples</v>
      </c>
      <c r="AC18" s="26" t="str">
        <f t="shared" si="3"/>
        <v>Apples</v>
      </c>
      <c r="AD18" s="26" t="str">
        <f t="shared" si="3"/>
        <v>Bananas</v>
      </c>
      <c r="AE18" s="26" t="str">
        <f t="shared" si="3"/>
        <v>Peaches</v>
      </c>
      <c r="AF18" s="1"/>
      <c r="AG18" s="50">
        <v>0</v>
      </c>
      <c r="AH18" s="50">
        <v>0</v>
      </c>
      <c r="AI18" s="50">
        <v>1</v>
      </c>
      <c r="AJ18" s="50">
        <v>1</v>
      </c>
      <c r="AK18" s="50">
        <v>0</v>
      </c>
      <c r="AL18" s="50">
        <v>0</v>
      </c>
      <c r="AN18" s="34" t="inlineStr">
        <is>
          <t>2500x</t>
        </is>
      </c>
      <c r="AO18" s="91" t="n">
        <v>0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32</v>
      </c>
      <c r="M19" s="50" t="s">
        <v>35</v>
      </c>
      <c r="N19" s="50" t="s">
        <v>33</v>
      </c>
      <c r="O19" s="50" t="s">
        <v>34</v>
      </c>
      <c r="P19" s="50" t="s">
        <v>30</v>
      </c>
      <c r="Q19" s="50" t="s">
        <v>30</v>
      </c>
      <c r="S19" s="12">
        <f t="shared" si="5"/>
        <v>8</v>
      </c>
      <c r="T19" s="12">
        <f t="shared" si="2"/>
        <v>11</v>
      </c>
      <c r="U19" s="12">
        <f t="shared" si="2"/>
        <v>9</v>
      </c>
      <c r="V19" s="12">
        <f t="shared" si="2"/>
        <v>10</v>
      </c>
      <c r="W19" s="12">
        <f t="shared" si="2"/>
        <v>7</v>
      </c>
      <c r="X19" s="12">
        <f t="shared" si="2"/>
        <v>7</v>
      </c>
      <c r="Z19" s="26" t="str">
        <f t="shared" si="3"/>
        <v>Peaches</v>
      </c>
      <c r="AA19" s="26" t="str">
        <f t="shared" si="3"/>
        <v>Bananas</v>
      </c>
      <c r="AB19" s="26" t="str">
        <f t="shared" si="3"/>
        <v>Watermelon</v>
      </c>
      <c r="AC19" s="26" t="str">
        <f t="shared" si="3"/>
        <v>Grapes</v>
      </c>
      <c r="AD19" s="26" t="str">
        <f t="shared" si="3"/>
        <v>Apples</v>
      </c>
      <c r="AE19" s="26" t="str">
        <f t="shared" si="3"/>
        <v>Apples</v>
      </c>
      <c r="AG19" s="50">
        <v>0</v>
      </c>
      <c r="AH19" s="50">
        <v>0</v>
      </c>
      <c r="AI19" s="50">
        <v>1</v>
      </c>
      <c r="AJ19" s="50">
        <v>1</v>
      </c>
      <c r="AK19" s="50">
        <v>0</v>
      </c>
      <c r="AL19" s="50">
        <v>0</v>
      </c>
    </row>
    <row r="20" spans="1:41" ht="15.9" customHeight="1">
      <c r="I20" s="14"/>
      <c r="K20" s="42">
        <v>16</v>
      </c>
      <c r="L20" s="50" t="s">
        <v>32</v>
      </c>
      <c r="M20" s="50" t="s">
        <v>35</v>
      </c>
      <c r="N20" s="50" t="s">
        <v>33</v>
      </c>
      <c r="O20" s="50" t="s">
        <v>34</v>
      </c>
      <c r="P20" s="50" t="s">
        <v>30</v>
      </c>
      <c r="Q20" s="50" t="s">
        <v>30</v>
      </c>
      <c r="S20" s="12">
        <f t="shared" si="5"/>
        <v>8</v>
      </c>
      <c r="T20" s="12">
        <f t="shared" si="5"/>
        <v>11</v>
      </c>
      <c r="U20" s="12">
        <f t="shared" si="5"/>
        <v>9</v>
      </c>
      <c r="V20" s="12">
        <f t="shared" si="5"/>
        <v>10</v>
      </c>
      <c r="W20" s="12">
        <f t="shared" si="5"/>
        <v>7</v>
      </c>
      <c r="X20" s="12">
        <f t="shared" si="5"/>
        <v>7</v>
      </c>
      <c r="Z20" s="26" t="str">
        <f t="shared" si="3"/>
        <v>Peaches</v>
      </c>
      <c r="AA20" s="26" t="str">
        <f t="shared" si="3"/>
        <v>Bananas</v>
      </c>
      <c r="AB20" s="26" t="str">
        <f t="shared" si="3"/>
        <v>Watermelon</v>
      </c>
      <c r="AC20" s="26" t="str">
        <f t="shared" si="3"/>
        <v>Grapes</v>
      </c>
      <c r="AD20" s="26" t="str">
        <f t="shared" si="3"/>
        <v>Apples</v>
      </c>
      <c r="AE20" s="26" t="str">
        <f t="shared" si="3"/>
        <v>Apples</v>
      </c>
      <c r="AG20" s="50">
        <v>0</v>
      </c>
      <c r="AH20" s="50">
        <v>0</v>
      </c>
      <c r="AI20" s="50">
        <v>1</v>
      </c>
      <c r="AJ20" s="50">
        <v>0</v>
      </c>
      <c r="AK20" s="50">
        <v>0</v>
      </c>
      <c r="AL20" s="50">
        <v>1</v>
      </c>
    </row>
    <row r="21" spans="1:41" ht="15.9" customHeight="1">
      <c r="I21" s="14"/>
      <c r="K21" s="42">
        <v>17</v>
      </c>
      <c r="L21" s="50" t="s">
        <v>23</v>
      </c>
      <c r="M21" s="50" t="s">
        <v>24</v>
      </c>
      <c r="N21" s="50" t="s">
        <v>35</v>
      </c>
      <c r="O21" s="50" t="s">
        <v>30</v>
      </c>
      <c r="P21" s="50" t="s">
        <v>35</v>
      </c>
      <c r="Q21" s="50" t="s">
        <v>32</v>
      </c>
      <c r="S21" s="12">
        <f t="shared" si="5"/>
        <v>5</v>
      </c>
      <c r="T21" s="12">
        <f t="shared" si="5"/>
        <v>6</v>
      </c>
      <c r="U21" s="12">
        <f t="shared" si="5"/>
        <v>11</v>
      </c>
      <c r="V21" s="12">
        <f t="shared" si="5"/>
        <v>7</v>
      </c>
      <c r="W21" s="12">
        <f t="shared" si="5"/>
        <v>11</v>
      </c>
      <c r="X21" s="12">
        <f t="shared" si="5"/>
        <v>8</v>
      </c>
      <c r="Z21" s="26" t="str">
        <f t="shared" si="3"/>
        <v>pentagon</v>
      </c>
      <c r="AA21" s="26" t="str">
        <f t="shared" si="3"/>
        <v>Rectangle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Bananas</v>
      </c>
      <c r="AE21" s="26" t="str">
        <f t="shared" si="3"/>
        <v>Peaches</v>
      </c>
      <c r="AG21" s="50">
        <v>0</v>
      </c>
      <c r="AH21" s="50">
        <v>0</v>
      </c>
      <c r="AI21" s="50">
        <v>1</v>
      </c>
      <c r="AJ21" s="50">
        <v>0</v>
      </c>
      <c r="AK21" s="50">
        <v>0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23</v>
      </c>
      <c r="M22" s="50" t="s">
        <v>24</v>
      </c>
      <c r="N22" s="50" t="s">
        <v>35</v>
      </c>
      <c r="O22" s="50" t="s">
        <v>30</v>
      </c>
      <c r="P22" s="50" t="s">
        <v>35</v>
      </c>
      <c r="Q22" s="50" t="s">
        <v>32</v>
      </c>
      <c r="S22" s="12">
        <f t="shared" si="5"/>
        <v>5</v>
      </c>
      <c r="T22" s="12">
        <f t="shared" si="5"/>
        <v>6</v>
      </c>
      <c r="U22" s="12">
        <f t="shared" si="5"/>
        <v>11</v>
      </c>
      <c r="V22" s="12">
        <f t="shared" si="5"/>
        <v>7</v>
      </c>
      <c r="W22" s="12">
        <f t="shared" si="5"/>
        <v>11</v>
      </c>
      <c r="X22" s="12">
        <f t="shared" si="5"/>
        <v>8</v>
      </c>
      <c r="Z22" s="26" t="str">
        <f t="shared" si="3"/>
        <v>pentagon</v>
      </c>
      <c r="AA22" s="26" t="str">
        <f t="shared" si="3"/>
        <v>Rectangle</v>
      </c>
      <c r="AB22" s="26" t="str">
        <f t="shared" si="3"/>
        <v>Bananas</v>
      </c>
      <c r="AC22" s="26" t="str">
        <f t="shared" si="3"/>
        <v>Apples</v>
      </c>
      <c r="AD22" s="26" t="str">
        <f t="shared" si="3"/>
        <v>Bananas</v>
      </c>
      <c r="AE22" s="26" t="str">
        <f t="shared" si="3"/>
        <v>Peaches</v>
      </c>
      <c r="AG22" s="50">
        <v>0</v>
      </c>
      <c r="AH22" s="50">
        <v>1</v>
      </c>
      <c r="AI22" s="50">
        <v>1</v>
      </c>
      <c r="AJ22" s="50">
        <v>0</v>
      </c>
      <c r="AK22" s="50">
        <v>0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35</v>
      </c>
      <c r="M23" s="50" t="s">
        <v>32</v>
      </c>
      <c r="N23" s="50" t="s">
        <v>33</v>
      </c>
      <c r="O23" s="50" t="s">
        <v>27</v>
      </c>
      <c r="P23" s="50" t="s">
        <v>26</v>
      </c>
      <c r="Q23" s="50" t="s">
        <v>34</v>
      </c>
      <c r="S23" s="12">
        <f t="shared" si="5"/>
        <v>11</v>
      </c>
      <c r="T23" s="12">
        <f t="shared" si="5"/>
        <v>8</v>
      </c>
      <c r="U23" s="12">
        <f t="shared" si="5"/>
        <v>9</v>
      </c>
      <c r="V23" s="12">
        <f t="shared" si="5"/>
        <v>4</v>
      </c>
      <c r="W23" s="12">
        <f t="shared" si="5"/>
        <v>3</v>
      </c>
      <c r="X23" s="12">
        <f t="shared" si="5"/>
        <v>10</v>
      </c>
      <c r="Z23" s="26" t="str">
        <f t="shared" si="3"/>
        <v>Bananas</v>
      </c>
      <c r="AA23" s="26" t="str">
        <f t="shared" si="3"/>
        <v>Peaches</v>
      </c>
      <c r="AB23" s="26" t="str">
        <f t="shared" si="3"/>
        <v>Watermelon</v>
      </c>
      <c r="AC23" s="26" t="str">
        <f t="shared" si="3"/>
        <v>Square</v>
      </c>
      <c r="AD23" s="26" t="str">
        <f t="shared" si="3"/>
        <v>Heart</v>
      </c>
      <c r="AE23" s="26" t="str">
        <f t="shared" si="3"/>
        <v>Grapes</v>
      </c>
      <c r="AG23" s="50">
        <v>0</v>
      </c>
      <c r="AH23" s="50">
        <v>1</v>
      </c>
      <c r="AI23" s="50">
        <v>1</v>
      </c>
      <c r="AJ23" s="50">
        <v>0</v>
      </c>
      <c r="AK23" s="50">
        <v>0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35</v>
      </c>
      <c r="M24" s="50" t="s">
        <v>32</v>
      </c>
      <c r="N24" s="50" t="s">
        <v>33</v>
      </c>
      <c r="O24" s="50" t="s">
        <v>27</v>
      </c>
      <c r="P24" s="50" t="s">
        <v>26</v>
      </c>
      <c r="Q24" s="50" t="s">
        <v>34</v>
      </c>
      <c r="S24" s="12">
        <f t="shared" si="5"/>
        <v>11</v>
      </c>
      <c r="T24" s="12">
        <f t="shared" si="5"/>
        <v>8</v>
      </c>
      <c r="U24" s="12">
        <f t="shared" si="5"/>
        <v>9</v>
      </c>
      <c r="V24" s="12">
        <f t="shared" si="5"/>
        <v>4</v>
      </c>
      <c r="W24" s="12">
        <f t="shared" si="5"/>
        <v>3</v>
      </c>
      <c r="X24" s="12">
        <f t="shared" si="5"/>
        <v>10</v>
      </c>
      <c r="Z24" s="26" t="str">
        <f t="shared" si="3"/>
        <v>Bananas</v>
      </c>
      <c r="AA24" s="26" t="str">
        <f t="shared" si="3"/>
        <v>Peaches</v>
      </c>
      <c r="AB24" s="26" t="str">
        <f t="shared" si="3"/>
        <v>Watermelon</v>
      </c>
      <c r="AC24" s="26" t="str">
        <f t="shared" si="3"/>
        <v>Square</v>
      </c>
      <c r="AD24" s="26" t="str">
        <f t="shared" si="3"/>
        <v>Heart</v>
      </c>
      <c r="AE24" s="26" t="str">
        <f t="shared" si="3"/>
        <v>Grapes</v>
      </c>
      <c r="AG24" s="50">
        <v>0</v>
      </c>
      <c r="AH24" s="50">
        <v>1</v>
      </c>
      <c r="AI24" s="50">
        <v>1</v>
      </c>
      <c r="AJ24" s="50">
        <v>0</v>
      </c>
      <c r="AK24" s="50">
        <v>1</v>
      </c>
      <c r="AL24" s="50">
        <v>0</v>
      </c>
    </row>
    <row r="25" spans="1:41" ht="16.5" customHeight="1">
      <c r="B25" s="5"/>
      <c r="I25" s="39"/>
      <c r="K25" s="42">
        <v>21</v>
      </c>
      <c r="L25" s="50" t="s">
        <v>30</v>
      </c>
      <c r="M25" s="50" t="s">
        <v>34</v>
      </c>
      <c r="N25" s="50" t="s">
        <v>26</v>
      </c>
      <c r="O25" s="50" t="s">
        <v>24</v>
      </c>
      <c r="P25" s="50" t="s">
        <v>23</v>
      </c>
      <c r="Q25" s="50" t="s">
        <v>32</v>
      </c>
      <c r="S25" s="12">
        <f t="shared" si="5"/>
        <v>7</v>
      </c>
      <c r="T25" s="12">
        <f t="shared" si="5"/>
        <v>10</v>
      </c>
      <c r="U25" s="12">
        <f t="shared" si="5"/>
        <v>3</v>
      </c>
      <c r="V25" s="12">
        <f t="shared" si="5"/>
        <v>6</v>
      </c>
      <c r="W25" s="12">
        <f t="shared" si="5"/>
        <v>5</v>
      </c>
      <c r="X25" s="12">
        <f t="shared" si="5"/>
        <v>8</v>
      </c>
      <c r="Z25" s="26" t="str">
        <f t="shared" si="3"/>
        <v>Apples</v>
      </c>
      <c r="AA25" s="26" t="str">
        <f t="shared" si="3"/>
        <v>Grapes</v>
      </c>
      <c r="AB25" s="26" t="str">
        <f t="shared" si="3"/>
        <v>Heart</v>
      </c>
      <c r="AC25" s="26" t="str">
        <f t="shared" si="3"/>
        <v>Rectangle</v>
      </c>
      <c r="AD25" s="26" t="str">
        <f t="shared" si="3"/>
        <v>pentagon</v>
      </c>
      <c r="AE25" s="26" t="str">
        <f t="shared" si="3"/>
        <v>Peaches</v>
      </c>
      <c r="AG25" s="50">
        <v>0</v>
      </c>
      <c r="AH25" s="50">
        <v>1</v>
      </c>
      <c r="AI25" s="50">
        <v>1</v>
      </c>
      <c r="AJ25" s="50">
        <v>0</v>
      </c>
      <c r="AK25" s="50">
        <v>1</v>
      </c>
      <c r="AL25" s="50">
        <v>0</v>
      </c>
    </row>
    <row r="26" spans="1:41" ht="16.5" customHeight="1">
      <c r="B26" s="5"/>
      <c r="I26" s="39"/>
      <c r="K26" s="42">
        <v>22</v>
      </c>
      <c r="L26" s="50" t="s">
        <v>30</v>
      </c>
      <c r="M26" s="50" t="s">
        <v>34</v>
      </c>
      <c r="N26" s="50" t="s">
        <v>26</v>
      </c>
      <c r="O26" s="50" t="s">
        <v>24</v>
      </c>
      <c r="P26" s="50" t="s">
        <v>23</v>
      </c>
      <c r="Q26" s="50" t="s">
        <v>32</v>
      </c>
      <c r="S26" s="12">
        <f t="shared" si="5"/>
        <v>7</v>
      </c>
      <c r="T26" s="12">
        <f t="shared" si="5"/>
        <v>10</v>
      </c>
      <c r="U26" s="12">
        <f t="shared" si="5"/>
        <v>3</v>
      </c>
      <c r="V26" s="12">
        <f t="shared" si="5"/>
        <v>6</v>
      </c>
      <c r="W26" s="12">
        <f t="shared" si="5"/>
        <v>5</v>
      </c>
      <c r="X26" s="12">
        <f t="shared" si="5"/>
        <v>8</v>
      </c>
      <c r="Z26" s="26" t="str">
        <f t="shared" si="3"/>
        <v>Apples</v>
      </c>
      <c r="AA26" s="26" t="str">
        <f t="shared" si="3"/>
        <v>Grapes</v>
      </c>
      <c r="AB26" s="26" t="str">
        <f t="shared" si="3"/>
        <v>Heart</v>
      </c>
      <c r="AC26" s="26" t="str">
        <f t="shared" si="3"/>
        <v>Rectangle</v>
      </c>
      <c r="AD26" s="26" t="str">
        <f t="shared" si="3"/>
        <v>pentagon</v>
      </c>
      <c r="AE26" s="26" t="str">
        <f t="shared" si="3"/>
        <v>Peaches</v>
      </c>
      <c r="AG26" s="50">
        <v>0</v>
      </c>
      <c r="AH26" s="50">
        <v>0</v>
      </c>
      <c r="AI26" s="50">
        <v>1</v>
      </c>
      <c r="AJ26" s="50">
        <v>0</v>
      </c>
      <c r="AK26" s="50">
        <v>1</v>
      </c>
      <c r="AL26" s="50">
        <v>0</v>
      </c>
    </row>
    <row r="27" spans="1:41" ht="16.5" customHeight="1">
      <c r="B27" s="5"/>
      <c r="I27" s="39"/>
      <c r="K27" s="42">
        <v>23</v>
      </c>
      <c r="L27" s="50" t="s">
        <v>55</v>
      </c>
      <c r="M27" s="50" t="s">
        <v>55</v>
      </c>
      <c r="N27" s="50" t="s">
        <v>33</v>
      </c>
      <c r="O27" s="50" t="s">
        <v>35</v>
      </c>
      <c r="P27" s="50" t="s">
        <v>34</v>
      </c>
      <c r="Q27" s="50" t="s">
        <v>35</v>
      </c>
      <c r="S27" s="12">
        <f t="shared" si="5"/>
        <v>2</v>
      </c>
      <c r="T27" s="12">
        <f t="shared" si="5"/>
        <v>2</v>
      </c>
      <c r="U27" s="12">
        <f t="shared" si="5"/>
        <v>9</v>
      </c>
      <c r="V27" s="12">
        <f t="shared" si="5"/>
        <v>11</v>
      </c>
      <c r="W27" s="12">
        <f t="shared" si="5"/>
        <v>10</v>
      </c>
      <c r="X27" s="12">
        <f t="shared" si="5"/>
        <v>11</v>
      </c>
      <c r="Z27" s="26" t="str">
        <f t="shared" si="3"/>
        <v>Multiplier</v>
      </c>
      <c r="AA27" s="26" t="str">
        <f t="shared" si="3"/>
        <v>Multiplier</v>
      </c>
      <c r="AB27" s="26" t="str">
        <f t="shared" si="3"/>
        <v>Watermelon</v>
      </c>
      <c r="AC27" s="26" t="str">
        <f t="shared" si="3"/>
        <v>Bananas</v>
      </c>
      <c r="AD27" s="26" t="str">
        <f t="shared" si="3"/>
        <v>Grapes</v>
      </c>
      <c r="AE27" s="26" t="str">
        <f t="shared" si="3"/>
        <v>Bananas</v>
      </c>
      <c r="AG27" s="50">
        <v>1</v>
      </c>
      <c r="AH27" s="50">
        <v>0</v>
      </c>
      <c r="AI27" s="50">
        <v>1</v>
      </c>
      <c r="AJ27" s="50">
        <v>0</v>
      </c>
      <c r="AK27" s="50">
        <v>1</v>
      </c>
      <c r="AL27" s="50">
        <v>0</v>
      </c>
    </row>
    <row r="28" spans="1:41" ht="16.5" customHeight="1">
      <c r="B28" s="5"/>
      <c r="I28" s="39"/>
      <c r="K28" s="42">
        <v>24</v>
      </c>
      <c r="L28" s="50" t="s">
        <v>33</v>
      </c>
      <c r="M28" s="50" t="s">
        <v>32</v>
      </c>
      <c r="N28" s="50" t="s">
        <v>33</v>
      </c>
      <c r="O28" s="50" t="s">
        <v>35</v>
      </c>
      <c r="P28" s="50" t="s">
        <v>34</v>
      </c>
      <c r="Q28" s="50" t="s">
        <v>35</v>
      </c>
      <c r="S28" s="12">
        <f t="shared" si="5"/>
        <v>9</v>
      </c>
      <c r="T28" s="12">
        <f t="shared" si="5"/>
        <v>8</v>
      </c>
      <c r="U28" s="12">
        <f t="shared" si="5"/>
        <v>9</v>
      </c>
      <c r="V28" s="12">
        <f t="shared" si="5"/>
        <v>11</v>
      </c>
      <c r="W28" s="12">
        <f t="shared" si="5"/>
        <v>10</v>
      </c>
      <c r="X28" s="12">
        <f t="shared" si="5"/>
        <v>11</v>
      </c>
      <c r="Z28" s="26" t="str">
        <f t="shared" si="3"/>
        <v>Watermelon</v>
      </c>
      <c r="AA28" s="26" t="str">
        <f t="shared" si="3"/>
        <v>Peaches</v>
      </c>
      <c r="AB28" s="26" t="str">
        <f t="shared" si="3"/>
        <v>Watermelon</v>
      </c>
      <c r="AC28" s="26" t="str">
        <f t="shared" si="3"/>
        <v>Bananas</v>
      </c>
      <c r="AD28" s="26" t="str">
        <f t="shared" si="3"/>
        <v>Grapes</v>
      </c>
      <c r="AE28" s="26" t="str">
        <f t="shared" si="3"/>
        <v>Bananas</v>
      </c>
      <c r="AG28" s="50">
        <v>1</v>
      </c>
      <c r="AH28" s="50">
        <v>0</v>
      </c>
      <c r="AI28" s="50">
        <v>1</v>
      </c>
      <c r="AJ28" s="50">
        <v>0</v>
      </c>
      <c r="AK28" s="50">
        <v>0</v>
      </c>
      <c r="AL28" s="50">
        <v>0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32</v>
      </c>
      <c r="N29" s="50" t="s">
        <v>24</v>
      </c>
      <c r="O29" s="50" t="s">
        <v>30</v>
      </c>
      <c r="P29" s="50" t="s">
        <v>24</v>
      </c>
      <c r="Q29" s="50" t="s">
        <v>35</v>
      </c>
      <c r="S29" s="12">
        <f t="shared" si="5"/>
        <v>9</v>
      </c>
      <c r="T29" s="12">
        <f t="shared" si="5"/>
        <v>8</v>
      </c>
      <c r="U29" s="12">
        <f t="shared" si="5"/>
        <v>6</v>
      </c>
      <c r="V29" s="12">
        <f t="shared" si="5"/>
        <v>7</v>
      </c>
      <c r="W29" s="12">
        <f t="shared" si="5"/>
        <v>6</v>
      </c>
      <c r="X29" s="12">
        <f t="shared" si="5"/>
        <v>11</v>
      </c>
      <c r="Z29" s="26" t="str">
        <f t="shared" si="3"/>
        <v>Watermelon</v>
      </c>
      <c r="AA29" s="26" t="str">
        <f t="shared" si="3"/>
        <v>Peaches</v>
      </c>
      <c r="AB29" s="26" t="str">
        <f t="shared" si="3"/>
        <v>Rectangle</v>
      </c>
      <c r="AC29" s="26" t="str">
        <f t="shared" si="3"/>
        <v>Apples</v>
      </c>
      <c r="AD29" s="26" t="str">
        <f t="shared" si="3"/>
        <v>Rectangle</v>
      </c>
      <c r="AE29" s="26" t="str">
        <f t="shared" si="3"/>
        <v>Bananas</v>
      </c>
      <c r="AG29" s="50">
        <v>1</v>
      </c>
      <c r="AH29" s="50">
        <v>0</v>
      </c>
      <c r="AI29" s="50">
        <v>1</v>
      </c>
      <c r="AJ29" s="50">
        <v>0</v>
      </c>
      <c r="AK29" s="50">
        <v>0</v>
      </c>
      <c r="AL29" s="50">
        <v>0</v>
      </c>
    </row>
    <row r="30" spans="1:41" ht="16.5" customHeight="1">
      <c r="B30" s="5"/>
      <c r="I30" s="39"/>
      <c r="K30" s="42">
        <v>26</v>
      </c>
      <c r="L30" s="50" t="s">
        <v>34</v>
      </c>
      <c r="M30" s="50" t="s">
        <v>33</v>
      </c>
      <c r="N30" s="50" t="s">
        <v>24</v>
      </c>
      <c r="O30" s="50" t="s">
        <v>30</v>
      </c>
      <c r="P30" s="50" t="s">
        <v>24</v>
      </c>
      <c r="Q30" s="50" t="s">
        <v>35</v>
      </c>
      <c r="S30" s="12">
        <f t="shared" si="5"/>
        <v>10</v>
      </c>
      <c r="T30" s="12">
        <f t="shared" si="5"/>
        <v>9</v>
      </c>
      <c r="U30" s="12">
        <f t="shared" si="5"/>
        <v>6</v>
      </c>
      <c r="V30" s="12">
        <f t="shared" si="5"/>
        <v>7</v>
      </c>
      <c r="W30" s="12">
        <f t="shared" si="5"/>
        <v>6</v>
      </c>
      <c r="X30" s="12">
        <f t="shared" si="5"/>
        <v>11</v>
      </c>
      <c r="Z30" s="26" t="str">
        <f t="shared" si="3"/>
        <v>Grapes</v>
      </c>
      <c r="AA30" s="26" t="str">
        <f t="shared" si="3"/>
        <v>Watermelon</v>
      </c>
      <c r="AB30" s="26" t="str">
        <f t="shared" si="3"/>
        <v>Rectangle</v>
      </c>
      <c r="AC30" s="26" t="str">
        <f t="shared" si="3"/>
        <v>Apples</v>
      </c>
      <c r="AD30" s="26" t="str">
        <f t="shared" si="3"/>
        <v>Rectangle</v>
      </c>
      <c r="AE30" s="26" t="str">
        <f t="shared" si="3"/>
        <v>Bananas</v>
      </c>
      <c r="AG30" s="50">
        <v>1</v>
      </c>
      <c r="AH30" s="50">
        <v>0</v>
      </c>
      <c r="AI30" s="50">
        <v>1</v>
      </c>
      <c r="AJ30" s="50">
        <v>0</v>
      </c>
      <c r="AK30" s="50">
        <v>0</v>
      </c>
      <c r="AL30" s="50">
        <v>0</v>
      </c>
    </row>
    <row r="31" spans="1:41" ht="16.5" customHeight="1">
      <c r="B31" s="5"/>
      <c r="I31" s="39"/>
      <c r="K31" s="42">
        <v>27</v>
      </c>
      <c r="L31" s="50" t="s">
        <v>34</v>
      </c>
      <c r="M31" s="50" t="s">
        <v>33</v>
      </c>
      <c r="N31" s="50" t="s">
        <v>27</v>
      </c>
      <c r="O31" s="50" t="s">
        <v>33</v>
      </c>
      <c r="P31" s="50" t="s">
        <v>27</v>
      </c>
      <c r="Q31" s="50" t="s">
        <v>30</v>
      </c>
      <c r="S31" s="12">
        <f t="shared" si="5"/>
        <v>10</v>
      </c>
      <c r="T31" s="12">
        <f t="shared" si="5"/>
        <v>9</v>
      </c>
      <c r="U31" s="12">
        <f t="shared" si="5"/>
        <v>4</v>
      </c>
      <c r="V31" s="12">
        <f t="shared" si="5"/>
        <v>9</v>
      </c>
      <c r="W31" s="12">
        <f t="shared" si="5"/>
        <v>4</v>
      </c>
      <c r="X31" s="12">
        <f t="shared" si="5"/>
        <v>7</v>
      </c>
      <c r="Z31" s="26" t="str">
        <f t="shared" si="3"/>
        <v>Grapes</v>
      </c>
      <c r="AA31" s="26" t="str">
        <f t="shared" si="3"/>
        <v>Watermelon</v>
      </c>
      <c r="AB31" s="26" t="str">
        <f t="shared" si="3"/>
        <v>Square</v>
      </c>
      <c r="AC31" s="26" t="str">
        <f t="shared" si="3"/>
        <v>Watermelon</v>
      </c>
      <c r="AD31" s="26" t="str">
        <f t="shared" si="3"/>
        <v>Square</v>
      </c>
      <c r="AE31" s="26" t="str">
        <f t="shared" si="3"/>
        <v>Apples</v>
      </c>
      <c r="AG31" s="50">
        <v>0</v>
      </c>
      <c r="AH31" s="50">
        <v>0</v>
      </c>
      <c r="AI31" s="50">
        <v>1</v>
      </c>
      <c r="AJ31" s="50">
        <v>0</v>
      </c>
      <c r="AK31" s="50">
        <v>0</v>
      </c>
      <c r="AL31" s="50">
        <v>0</v>
      </c>
    </row>
    <row r="32" spans="1:41" ht="16.5" customHeight="1">
      <c r="K32" s="42">
        <v>28</v>
      </c>
      <c r="L32" s="50" t="s">
        <v>33</v>
      </c>
      <c r="M32" s="50" t="s">
        <v>26</v>
      </c>
      <c r="N32" s="50" t="s">
        <v>27</v>
      </c>
      <c r="O32" s="50" t="s">
        <v>33</v>
      </c>
      <c r="P32" s="50" t="s">
        <v>27</v>
      </c>
      <c r="Q32" s="50" t="s">
        <v>30</v>
      </c>
      <c r="S32" s="12">
        <f t="shared" si="5"/>
        <v>9</v>
      </c>
      <c r="T32" s="12">
        <f t="shared" si="5"/>
        <v>3</v>
      </c>
      <c r="U32" s="12">
        <f t="shared" si="5"/>
        <v>4</v>
      </c>
      <c r="V32" s="12">
        <f t="shared" si="5"/>
        <v>9</v>
      </c>
      <c r="W32" s="12">
        <f t="shared" si="5"/>
        <v>4</v>
      </c>
      <c r="X32" s="12">
        <f t="shared" si="5"/>
        <v>7</v>
      </c>
      <c r="Z32" s="26" t="str">
        <f t="shared" si="3"/>
        <v>Watermelon</v>
      </c>
      <c r="AA32" s="26" t="str">
        <f t="shared" si="3"/>
        <v>Heart</v>
      </c>
      <c r="AB32" s="26" t="str">
        <f t="shared" si="3"/>
        <v>Square</v>
      </c>
      <c r="AC32" s="26" t="str">
        <f t="shared" si="3"/>
        <v>Watermelon</v>
      </c>
      <c r="AD32" s="26" t="str">
        <f t="shared" si="3"/>
        <v>Square</v>
      </c>
      <c r="AE32" s="26" t="str">
        <f t="shared" si="3"/>
        <v>Apples</v>
      </c>
      <c r="AG32" s="50">
        <v>0</v>
      </c>
      <c r="AH32" s="50">
        <v>0</v>
      </c>
      <c r="AI32" s="50">
        <v>1</v>
      </c>
      <c r="AJ32" s="50">
        <v>0</v>
      </c>
      <c r="AK32" s="50">
        <v>1</v>
      </c>
      <c r="AL32" s="50">
        <v>0</v>
      </c>
    </row>
    <row r="33" spans="11:38" ht="16.5" customHeight="1">
      <c r="K33" s="42">
        <v>29</v>
      </c>
      <c r="L33" s="50" t="s">
        <v>33</v>
      </c>
      <c r="M33" s="50" t="s">
        <v>26</v>
      </c>
      <c r="N33" s="50" t="s">
        <v>33</v>
      </c>
      <c r="O33" s="50" t="s">
        <v>32</v>
      </c>
      <c r="P33" s="50" t="s">
        <v>35</v>
      </c>
      <c r="Q33" s="50" t="s">
        <v>24</v>
      </c>
      <c r="S33" s="12">
        <f t="shared" si="5"/>
        <v>9</v>
      </c>
      <c r="T33" s="12">
        <f t="shared" si="5"/>
        <v>3</v>
      </c>
      <c r="U33" s="12">
        <f t="shared" si="5"/>
        <v>9</v>
      </c>
      <c r="V33" s="12">
        <f t="shared" si="5"/>
        <v>8</v>
      </c>
      <c r="W33" s="12">
        <f t="shared" si="5"/>
        <v>11</v>
      </c>
      <c r="X33" s="12">
        <f t="shared" si="5"/>
        <v>6</v>
      </c>
      <c r="Z33" s="26" t="str">
        <f t="shared" si="3"/>
        <v>Watermelon</v>
      </c>
      <c r="AA33" s="26" t="str">
        <f t="shared" si="3"/>
        <v>Heart</v>
      </c>
      <c r="AB33" s="26" t="str">
        <f t="shared" si="3"/>
        <v>Watermelon</v>
      </c>
      <c r="AC33" s="26" t="str">
        <f t="shared" si="3"/>
        <v>Peaches</v>
      </c>
      <c r="AD33" s="26" t="str">
        <f t="shared" si="3"/>
        <v>Bananas</v>
      </c>
      <c r="AE33" s="26" t="str">
        <f t="shared" si="3"/>
        <v>Rectangle</v>
      </c>
      <c r="AG33" s="50">
        <v>0</v>
      </c>
      <c r="AH33" s="50">
        <v>0</v>
      </c>
      <c r="AI33" s="50">
        <v>1</v>
      </c>
      <c r="AJ33" s="50">
        <v>0</v>
      </c>
      <c r="AK33" s="50">
        <v>1</v>
      </c>
      <c r="AL33" s="50">
        <v>0</v>
      </c>
    </row>
    <row r="34" spans="11:38" ht="16.5" customHeight="1">
      <c r="K34" s="42">
        <v>30</v>
      </c>
      <c r="L34" s="50" t="s">
        <v>35</v>
      </c>
      <c r="M34" s="50" t="s">
        <v>24</v>
      </c>
      <c r="N34" s="50" t="s">
        <v>33</v>
      </c>
      <c r="O34" s="50" t="s">
        <v>32</v>
      </c>
      <c r="P34" s="50" t="s">
        <v>35</v>
      </c>
      <c r="Q34" s="50" t="s">
        <v>24</v>
      </c>
      <c r="S34" s="12">
        <f t="shared" si="5"/>
        <v>11</v>
      </c>
      <c r="T34" s="12">
        <f t="shared" si="5"/>
        <v>6</v>
      </c>
      <c r="U34" s="12">
        <f t="shared" si="5"/>
        <v>9</v>
      </c>
      <c r="V34" s="12">
        <f t="shared" si="5"/>
        <v>8</v>
      </c>
      <c r="W34" s="12">
        <f t="shared" si="5"/>
        <v>11</v>
      </c>
      <c r="X34" s="12">
        <f t="shared" si="5"/>
        <v>6</v>
      </c>
      <c r="Z34" s="26" t="str">
        <f t="shared" si="3"/>
        <v>Bananas</v>
      </c>
      <c r="AA34" s="26" t="str">
        <f t="shared" si="3"/>
        <v>Rectangle</v>
      </c>
      <c r="AB34" s="26" t="str">
        <f t="shared" si="3"/>
        <v>Watermelon</v>
      </c>
      <c r="AC34" s="26" t="str">
        <f t="shared" si="3"/>
        <v>Peaches</v>
      </c>
      <c r="AD34" s="26" t="str">
        <f t="shared" si="3"/>
        <v>Bananas</v>
      </c>
      <c r="AE34" s="26" t="str">
        <f t="shared" si="3"/>
        <v>Rectangle</v>
      </c>
      <c r="AG34" s="50">
        <v>0</v>
      </c>
      <c r="AH34" s="50">
        <v>0</v>
      </c>
      <c r="AI34" s="50">
        <v>1</v>
      </c>
      <c r="AJ34" s="50">
        <v>0</v>
      </c>
      <c r="AK34" s="50">
        <v>1</v>
      </c>
      <c r="AL34" s="50">
        <v>0</v>
      </c>
    </row>
    <row r="35" spans="11:38" ht="16.5" customHeight="1">
      <c r="K35" s="42">
        <v>31</v>
      </c>
      <c r="L35" s="50" t="s">
        <v>35</v>
      </c>
      <c r="M35" s="50" t="s">
        <v>24</v>
      </c>
      <c r="N35" s="50" t="s">
        <v>30</v>
      </c>
      <c r="O35" s="50" t="s">
        <v>33</v>
      </c>
      <c r="P35" s="50" t="s">
        <v>34</v>
      </c>
      <c r="Q35" s="50" t="s">
        <v>23</v>
      </c>
      <c r="S35" s="12">
        <f t="shared" si="5"/>
        <v>11</v>
      </c>
      <c r="T35" s="12">
        <f t="shared" si="5"/>
        <v>6</v>
      </c>
      <c r="U35" s="12">
        <f t="shared" si="5"/>
        <v>7</v>
      </c>
      <c r="V35" s="12">
        <f t="shared" si="5"/>
        <v>9</v>
      </c>
      <c r="W35" s="12">
        <f t="shared" si="5"/>
        <v>10</v>
      </c>
      <c r="X35" s="12">
        <f t="shared" si="5"/>
        <v>5</v>
      </c>
      <c r="Z35" s="26" t="str">
        <f t="shared" si="3"/>
        <v>Bananas</v>
      </c>
      <c r="AA35" s="26" t="str">
        <f t="shared" si="3"/>
        <v>Rectangle</v>
      </c>
      <c r="AB35" s="26" t="str">
        <f t="shared" si="3"/>
        <v>Apples</v>
      </c>
      <c r="AC35" s="26" t="str">
        <f t="shared" si="3"/>
        <v>Watermelon</v>
      </c>
      <c r="AD35" s="26" t="str">
        <f t="shared" si="3"/>
        <v>Grapes</v>
      </c>
      <c r="AE35" s="26" t="str">
        <f t="shared" si="3"/>
        <v>pentagon</v>
      </c>
      <c r="AG35" s="50">
        <v>0</v>
      </c>
      <c r="AH35" s="50">
        <v>0</v>
      </c>
      <c r="AI35" s="50">
        <v>1</v>
      </c>
      <c r="AJ35" s="50">
        <v>0</v>
      </c>
      <c r="AK35" s="50">
        <v>1</v>
      </c>
      <c r="AL35" s="50">
        <v>0</v>
      </c>
    </row>
    <row r="36" spans="11:38" ht="16.5" customHeight="1">
      <c r="K36" s="42">
        <v>32</v>
      </c>
      <c r="L36" s="50" t="s">
        <v>27</v>
      </c>
      <c r="M36" s="50" t="s">
        <v>26</v>
      </c>
      <c r="N36" s="50" t="s">
        <v>30</v>
      </c>
      <c r="O36" s="50" t="s">
        <v>33</v>
      </c>
      <c r="P36" s="50" t="s">
        <v>34</v>
      </c>
      <c r="Q36" s="50" t="s">
        <v>23</v>
      </c>
      <c r="S36" s="12">
        <f t="shared" si="5"/>
        <v>4</v>
      </c>
      <c r="T36" s="12">
        <f t="shared" si="5"/>
        <v>3</v>
      </c>
      <c r="U36" s="12">
        <f t="shared" si="5"/>
        <v>7</v>
      </c>
      <c r="V36" s="12">
        <f t="shared" si="5"/>
        <v>9</v>
      </c>
      <c r="W36" s="12">
        <f t="shared" si="5"/>
        <v>10</v>
      </c>
      <c r="X36" s="12">
        <f t="shared" si="5"/>
        <v>5</v>
      </c>
      <c r="Z36" s="26" t="str">
        <f t="shared" si="3"/>
        <v>Square</v>
      </c>
      <c r="AA36" s="26" t="str">
        <f t="shared" si="3"/>
        <v>Heart</v>
      </c>
      <c r="AB36" s="26" t="str">
        <f t="shared" si="3"/>
        <v>Apples</v>
      </c>
      <c r="AC36" s="26" t="str">
        <f t="shared" si="3"/>
        <v>Watermelon</v>
      </c>
      <c r="AD36" s="26" t="str">
        <f t="shared" si="3"/>
        <v>Grapes</v>
      </c>
      <c r="AE36" s="26" t="str">
        <f t="shared" si="3"/>
        <v>pentagon</v>
      </c>
      <c r="AG36" s="50">
        <v>0</v>
      </c>
      <c r="AH36" s="50">
        <v>0</v>
      </c>
      <c r="AI36" s="50">
        <v>1</v>
      </c>
      <c r="AJ36" s="50">
        <v>0</v>
      </c>
      <c r="AK36" s="50">
        <v>0</v>
      </c>
      <c r="AL36" s="50">
        <v>0</v>
      </c>
    </row>
    <row r="37" spans="11:38" ht="16.5" customHeight="1">
      <c r="K37" s="42">
        <v>33</v>
      </c>
      <c r="L37" s="50" t="s">
        <v>27</v>
      </c>
      <c r="M37" s="50" t="s">
        <v>26</v>
      </c>
      <c r="N37" s="50" t="s">
        <v>55</v>
      </c>
      <c r="O37" s="50" t="s">
        <v>55</v>
      </c>
      <c r="P37" s="50" t="s">
        <v>55</v>
      </c>
      <c r="Q37" s="50" t="s">
        <v>55</v>
      </c>
      <c r="S37" s="12">
        <f t="shared" si="5"/>
        <v>4</v>
      </c>
      <c r="T37" s="12">
        <f t="shared" si="5"/>
        <v>3</v>
      </c>
      <c r="U37" s="12">
        <f t="shared" si="5"/>
        <v>2</v>
      </c>
      <c r="V37" s="12">
        <f t="shared" si="5"/>
        <v>2</v>
      </c>
      <c r="W37" s="12">
        <f t="shared" si="5"/>
        <v>2</v>
      </c>
      <c r="X37" s="12">
        <f t="shared" si="5"/>
        <v>2</v>
      </c>
      <c r="Z37" s="26" t="str">
        <f t="shared" si="3"/>
        <v>Square</v>
      </c>
      <c r="AA37" s="26" t="str">
        <f t="shared" si="3"/>
        <v>Heart</v>
      </c>
      <c r="AB37" s="26" t="str">
        <f t="shared" si="3"/>
        <v>Multiplier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Multiplier</v>
      </c>
      <c r="AG37" s="50">
        <v>0</v>
      </c>
      <c r="AH37" s="50">
        <v>1</v>
      </c>
      <c r="AI37" s="50">
        <v>1</v>
      </c>
      <c r="AJ37" s="50">
        <v>0</v>
      </c>
      <c r="AK37" s="50">
        <v>0</v>
      </c>
      <c r="AL37" s="50">
        <v>0</v>
      </c>
    </row>
    <row r="38" spans="11:38" ht="16.5" customHeight="1">
      <c r="K38" s="42">
        <v>34</v>
      </c>
      <c r="L38" s="50" t="s">
        <v>23</v>
      </c>
      <c r="M38" s="50" t="s">
        <v>35</v>
      </c>
      <c r="N38" s="50" t="s">
        <v>33</v>
      </c>
      <c r="O38" s="50" t="s">
        <v>35</v>
      </c>
      <c r="P38" s="50" t="s">
        <v>35</v>
      </c>
      <c r="Q38" s="50" t="s">
        <v>24</v>
      </c>
      <c r="S38" s="12">
        <f t="shared" si="5"/>
        <v>5</v>
      </c>
      <c r="T38" s="12">
        <f t="shared" si="5"/>
        <v>11</v>
      </c>
      <c r="U38" s="12">
        <f t="shared" si="5"/>
        <v>9</v>
      </c>
      <c r="V38" s="12">
        <f t="shared" si="5"/>
        <v>11</v>
      </c>
      <c r="W38" s="12">
        <f t="shared" si="5"/>
        <v>11</v>
      </c>
      <c r="X38" s="12">
        <f t="shared" si="5"/>
        <v>6</v>
      </c>
      <c r="Z38" s="26" t="str">
        <f t="shared" si="3"/>
        <v>pentagon</v>
      </c>
      <c r="AA38" s="26" t="str">
        <f t="shared" si="3"/>
        <v>Bananas</v>
      </c>
      <c r="AB38" s="26" t="str">
        <f t="shared" si="3"/>
        <v>Watermelon</v>
      </c>
      <c r="AC38" s="26" t="str">
        <f t="shared" si="3"/>
        <v>Bananas</v>
      </c>
      <c r="AD38" s="26" t="str">
        <f t="shared" si="3"/>
        <v>Bananas</v>
      </c>
      <c r="AE38" s="26" t="str">
        <f t="shared" si="3"/>
        <v>Rectangle</v>
      </c>
      <c r="AG38" s="50">
        <v>0</v>
      </c>
      <c r="AH38" s="50">
        <v>1</v>
      </c>
      <c r="AI38" s="50">
        <v>1</v>
      </c>
      <c r="AJ38" s="50">
        <v>0</v>
      </c>
      <c r="AK38" s="50">
        <v>0</v>
      </c>
      <c r="AL38" s="50">
        <v>0</v>
      </c>
    </row>
    <row r="39" spans="11:38" ht="16.5" customHeight="1">
      <c r="K39" s="42">
        <v>35</v>
      </c>
      <c r="L39" s="50" t="s">
        <v>23</v>
      </c>
      <c r="M39" s="50" t="s">
        <v>35</v>
      </c>
      <c r="N39" s="50" t="s">
        <v>33</v>
      </c>
      <c r="O39" s="50" t="s">
        <v>35</v>
      </c>
      <c r="P39" s="50" t="s">
        <v>35</v>
      </c>
      <c r="Q39" s="50" t="s">
        <v>24</v>
      </c>
      <c r="S39" s="12">
        <f t="shared" si="5"/>
        <v>5</v>
      </c>
      <c r="T39" s="12">
        <f t="shared" si="5"/>
        <v>11</v>
      </c>
      <c r="U39" s="12">
        <f t="shared" si="5"/>
        <v>9</v>
      </c>
      <c r="V39" s="12">
        <f t="shared" si="5"/>
        <v>11</v>
      </c>
      <c r="W39" s="12">
        <f t="shared" si="5"/>
        <v>11</v>
      </c>
      <c r="X39" s="12">
        <f t="shared" si="5"/>
        <v>6</v>
      </c>
      <c r="Z39" s="26" t="str">
        <f t="shared" si="3"/>
        <v>pentagon</v>
      </c>
      <c r="AA39" s="26" t="str">
        <f t="shared" si="3"/>
        <v>Bananas</v>
      </c>
      <c r="AB39" s="26" t="str">
        <f t="shared" si="3"/>
        <v>Watermelon</v>
      </c>
      <c r="AC39" s="26" t="str">
        <f t="shared" si="3"/>
        <v>Bananas</v>
      </c>
      <c r="AD39" s="26" t="str">
        <f t="shared" si="3"/>
        <v>Bananas</v>
      </c>
      <c r="AE39" s="26" t="str">
        <f t="shared" si="3"/>
        <v>Rectangle</v>
      </c>
      <c r="AG39" s="50">
        <v>0</v>
      </c>
      <c r="AH39" s="50">
        <v>1</v>
      </c>
      <c r="AI39" s="50">
        <v>1</v>
      </c>
      <c r="AJ39" s="50">
        <v>0</v>
      </c>
      <c r="AK39" s="50">
        <v>0</v>
      </c>
      <c r="AL39" s="50">
        <v>0</v>
      </c>
    </row>
    <row r="40" spans="11:38" ht="16.5" customHeight="1">
      <c r="K40" s="42">
        <v>36</v>
      </c>
      <c r="L40" s="50" t="s">
        <v>30</v>
      </c>
      <c r="M40" s="50" t="s">
        <v>34</v>
      </c>
      <c r="N40" s="50" t="s">
        <v>35</v>
      </c>
      <c r="O40" s="50" t="s">
        <v>32</v>
      </c>
      <c r="P40" s="50" t="s">
        <v>24</v>
      </c>
      <c r="Q40" s="50" t="s">
        <v>33</v>
      </c>
      <c r="S40" s="12">
        <f t="shared" si="5"/>
        <v>7</v>
      </c>
      <c r="T40" s="12">
        <f t="shared" si="5"/>
        <v>10</v>
      </c>
      <c r="U40" s="12">
        <f t="shared" si="5"/>
        <v>11</v>
      </c>
      <c r="V40" s="12">
        <f t="shared" si="5"/>
        <v>8</v>
      </c>
      <c r="W40" s="12">
        <f t="shared" si="5"/>
        <v>6</v>
      </c>
      <c r="X40" s="12">
        <f t="shared" si="5"/>
        <v>9</v>
      </c>
      <c r="Z40" s="26" t="str">
        <f t="shared" si="3"/>
        <v>Apples</v>
      </c>
      <c r="AA40" s="26" t="str">
        <f t="shared" si="3"/>
        <v>Grapes</v>
      </c>
      <c r="AB40" s="26" t="str">
        <f t="shared" si="3"/>
        <v>Bananas</v>
      </c>
      <c r="AC40" s="26" t="str">
        <f t="shared" si="3"/>
        <v>Peaches</v>
      </c>
      <c r="AD40" s="26" t="str">
        <f t="shared" si="3"/>
        <v>Rectangle</v>
      </c>
      <c r="AE40" s="26" t="str">
        <f t="shared" si="3"/>
        <v>Watermelon</v>
      </c>
      <c r="AG40" s="50">
        <v>0</v>
      </c>
      <c r="AH40" s="50">
        <v>1</v>
      </c>
      <c r="AI40" s="50">
        <v>1</v>
      </c>
      <c r="AJ40" s="50">
        <v>0</v>
      </c>
      <c r="AK40" s="50">
        <v>0</v>
      </c>
      <c r="AL40" s="50">
        <v>0</v>
      </c>
    </row>
    <row r="41" spans="11:38" ht="16.5" customHeight="1">
      <c r="K41" s="42">
        <v>37</v>
      </c>
      <c r="L41" s="50" t="s">
        <v>30</v>
      </c>
      <c r="M41" s="50" t="s">
        <v>34</v>
      </c>
      <c r="N41" s="50" t="s">
        <v>35</v>
      </c>
      <c r="O41" s="50" t="s">
        <v>32</v>
      </c>
      <c r="P41" s="50" t="s">
        <v>24</v>
      </c>
      <c r="Q41" s="50" t="s">
        <v>33</v>
      </c>
      <c r="S41" s="12">
        <f t="shared" si="5"/>
        <v>7</v>
      </c>
      <c r="T41" s="12">
        <f t="shared" si="5"/>
        <v>10</v>
      </c>
      <c r="U41" s="12">
        <f t="shared" si="5"/>
        <v>11</v>
      </c>
      <c r="V41" s="12">
        <f t="shared" si="5"/>
        <v>8</v>
      </c>
      <c r="W41" s="12">
        <f t="shared" si="5"/>
        <v>6</v>
      </c>
      <c r="X41" s="12">
        <f t="shared" si="5"/>
        <v>9</v>
      </c>
      <c r="Z41" s="26" t="str">
        <f t="shared" si="3"/>
        <v>Apples</v>
      </c>
      <c r="AA41" s="26" t="str">
        <f t="shared" si="3"/>
        <v>Grapes</v>
      </c>
      <c r="AB41" s="26" t="str">
        <f t="shared" si="3"/>
        <v>Bananas</v>
      </c>
      <c r="AC41" s="26" t="str">
        <f t="shared" si="3"/>
        <v>Peaches</v>
      </c>
      <c r="AD41" s="26" t="str">
        <f t="shared" si="3"/>
        <v>Rectangle</v>
      </c>
      <c r="AE41" s="26" t="str">
        <f t="shared" si="3"/>
        <v>Watermelon</v>
      </c>
      <c r="AG41" s="50">
        <v>0</v>
      </c>
      <c r="AH41" s="50">
        <v>0</v>
      </c>
      <c r="AI41" s="50">
        <v>1</v>
      </c>
      <c r="AJ41" s="50">
        <v>0</v>
      </c>
      <c r="AK41" s="50">
        <v>0</v>
      </c>
      <c r="AL41" s="50">
        <v>1</v>
      </c>
    </row>
    <row r="42" spans="11:38" ht="16.5" customHeight="1">
      <c r="K42" s="42">
        <v>38</v>
      </c>
      <c r="L42" s="50" t="s">
        <v>33</v>
      </c>
      <c r="M42" s="50" t="s">
        <v>30</v>
      </c>
      <c r="N42" s="50" t="s">
        <v>32</v>
      </c>
      <c r="O42" s="50" t="s">
        <v>35</v>
      </c>
      <c r="P42" s="50" t="s">
        <v>27</v>
      </c>
      <c r="Q42" s="50" t="s">
        <v>35</v>
      </c>
      <c r="S42" s="12">
        <f t="shared" si="5"/>
        <v>9</v>
      </c>
      <c r="T42" s="12">
        <f t="shared" si="5"/>
        <v>7</v>
      </c>
      <c r="U42" s="12">
        <f t="shared" si="5"/>
        <v>8</v>
      </c>
      <c r="V42" s="12">
        <f t="shared" si="5"/>
        <v>11</v>
      </c>
      <c r="W42" s="12">
        <f t="shared" si="5"/>
        <v>4</v>
      </c>
      <c r="X42" s="12">
        <f t="shared" si="5"/>
        <v>11</v>
      </c>
      <c r="Z42" s="26" t="str">
        <f t="shared" si="3"/>
        <v>Watermelon</v>
      </c>
      <c r="AA42" s="26" t="str">
        <f t="shared" si="3"/>
        <v>Apples</v>
      </c>
      <c r="AB42" s="26" t="str">
        <f t="shared" si="3"/>
        <v>Peaches</v>
      </c>
      <c r="AC42" s="26" t="str">
        <f t="shared" si="3"/>
        <v>Bananas</v>
      </c>
      <c r="AD42" s="26" t="str">
        <f t="shared" si="3"/>
        <v>Square</v>
      </c>
      <c r="AE42" s="26" t="str">
        <f t="shared" si="3"/>
        <v>Bananas</v>
      </c>
      <c r="AG42" s="50">
        <v>0</v>
      </c>
      <c r="AH42" s="50">
        <v>0</v>
      </c>
      <c r="AI42" s="50">
        <v>1</v>
      </c>
      <c r="AJ42" s="50">
        <v>0</v>
      </c>
      <c r="AK42" s="50">
        <v>0</v>
      </c>
      <c r="AL42" s="50">
        <v>1</v>
      </c>
    </row>
    <row r="43" spans="11:38" ht="16.5" customHeight="1">
      <c r="K43" s="42">
        <v>39</v>
      </c>
      <c r="L43" s="50" t="s">
        <v>33</v>
      </c>
      <c r="M43" s="50" t="s">
        <v>30</v>
      </c>
      <c r="N43" s="50" t="s">
        <v>32</v>
      </c>
      <c r="O43" s="50" t="s">
        <v>35</v>
      </c>
      <c r="P43" s="50" t="s">
        <v>27</v>
      </c>
      <c r="Q43" s="50" t="s">
        <v>35</v>
      </c>
      <c r="S43" s="12">
        <f t="shared" si="5"/>
        <v>9</v>
      </c>
      <c r="T43" s="12">
        <f t="shared" si="5"/>
        <v>7</v>
      </c>
      <c r="U43" s="12">
        <f t="shared" si="5"/>
        <v>8</v>
      </c>
      <c r="V43" s="12">
        <f t="shared" si="5"/>
        <v>11</v>
      </c>
      <c r="W43" s="12">
        <f t="shared" si="5"/>
        <v>4</v>
      </c>
      <c r="X43" s="12">
        <f t="shared" si="5"/>
        <v>11</v>
      </c>
      <c r="Z43" s="26" t="str">
        <f t="shared" si="3"/>
        <v>Watermelon</v>
      </c>
      <c r="AA43" s="26" t="str">
        <f t="shared" si="3"/>
        <v>Apples</v>
      </c>
      <c r="AB43" s="26" t="str">
        <f t="shared" si="3"/>
        <v>Peaches</v>
      </c>
      <c r="AC43" s="26" t="str">
        <f t="shared" si="3"/>
        <v>Bananas</v>
      </c>
      <c r="AD43" s="26" t="str">
        <f t="shared" si="3"/>
        <v>Square</v>
      </c>
      <c r="AE43" s="26" t="str">
        <f t="shared" si="3"/>
        <v>Bananas</v>
      </c>
      <c r="AG43" s="50">
        <v>0</v>
      </c>
      <c r="AH43" s="50">
        <v>0</v>
      </c>
      <c r="AI43" s="50">
        <v>1</v>
      </c>
      <c r="AJ43" s="50">
        <v>0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32</v>
      </c>
      <c r="M44" s="50" t="s">
        <v>32</v>
      </c>
      <c r="N44" s="50" t="s">
        <v>33</v>
      </c>
      <c r="O44" s="50" t="s">
        <v>33</v>
      </c>
      <c r="P44" s="50" t="s">
        <v>30</v>
      </c>
      <c r="Q44" s="50" t="s">
        <v>34</v>
      </c>
      <c r="S44" s="12">
        <f t="shared" si="5"/>
        <v>8</v>
      </c>
      <c r="T44" s="12">
        <f t="shared" si="5"/>
        <v>8</v>
      </c>
      <c r="U44" s="12">
        <f t="shared" si="5"/>
        <v>9</v>
      </c>
      <c r="V44" s="12">
        <f t="shared" si="5"/>
        <v>9</v>
      </c>
      <c r="W44" s="12">
        <f t="shared" si="5"/>
        <v>7</v>
      </c>
      <c r="X44" s="12">
        <f t="shared" si="5"/>
        <v>10</v>
      </c>
      <c r="Z44" s="26" t="str">
        <f t="shared" si="3"/>
        <v>Peaches</v>
      </c>
      <c r="AA44" s="26" t="str">
        <f t="shared" si="3"/>
        <v>Peaches</v>
      </c>
      <c r="AB44" s="26" t="str">
        <f t="shared" si="3"/>
        <v>Watermelon</v>
      </c>
      <c r="AC44" s="26" t="str">
        <f t="shared" si="3"/>
        <v>Watermelon</v>
      </c>
      <c r="AD44" s="26" t="str">
        <f t="shared" si="3"/>
        <v>Apples</v>
      </c>
      <c r="AE44" s="26" t="str">
        <f t="shared" si="3"/>
        <v>Grapes</v>
      </c>
      <c r="AG44" s="50">
        <v>0</v>
      </c>
      <c r="AH44" s="50">
        <v>0</v>
      </c>
      <c r="AI44" s="50">
        <v>1</v>
      </c>
      <c r="AJ44" s="50">
        <v>0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32</v>
      </c>
      <c r="M45" s="50" t="s">
        <v>32</v>
      </c>
      <c r="N45" s="50" t="s">
        <v>33</v>
      </c>
      <c r="O45" s="50" t="s">
        <v>33</v>
      </c>
      <c r="P45" s="50" t="s">
        <v>30</v>
      </c>
      <c r="Q45" s="50" t="s">
        <v>34</v>
      </c>
      <c r="S45" s="12">
        <f t="shared" si="5"/>
        <v>8</v>
      </c>
      <c r="T45" s="12">
        <f t="shared" si="5"/>
        <v>8</v>
      </c>
      <c r="U45" s="12">
        <f t="shared" si="5"/>
        <v>9</v>
      </c>
      <c r="V45" s="12">
        <f t="shared" si="5"/>
        <v>9</v>
      </c>
      <c r="W45" s="12">
        <f t="shared" si="5"/>
        <v>7</v>
      </c>
      <c r="X45" s="12">
        <f t="shared" si="5"/>
        <v>10</v>
      </c>
      <c r="Z45" s="26" t="str">
        <f t="shared" si="3"/>
        <v>Peaches</v>
      </c>
      <c r="AA45" s="26" t="str">
        <f t="shared" si="3"/>
        <v>Peaches</v>
      </c>
      <c r="AB45" s="26" t="str">
        <f t="shared" si="3"/>
        <v>Watermelon</v>
      </c>
      <c r="AC45" s="26" t="str">
        <f t="shared" si="3"/>
        <v>Watermelon</v>
      </c>
      <c r="AD45" s="26" t="str">
        <f t="shared" si="3"/>
        <v>Apples</v>
      </c>
      <c r="AE45" s="26" t="str">
        <f t="shared" si="3"/>
        <v>Grapes</v>
      </c>
      <c r="AG45" s="50">
        <v>0</v>
      </c>
      <c r="AH45" s="50">
        <v>0</v>
      </c>
      <c r="AI45" s="50">
        <v>1</v>
      </c>
      <c r="AJ45" s="50">
        <v>0</v>
      </c>
      <c r="AK45" s="50">
        <v>1</v>
      </c>
      <c r="AL45" s="50">
        <v>0</v>
      </c>
    </row>
    <row r="46" spans="11:38" ht="16.5" customHeight="1">
      <c r="K46" s="42">
        <v>42</v>
      </c>
      <c r="L46" s="50" t="s">
        <v>30</v>
      </c>
      <c r="M46" s="50" t="s">
        <v>33</v>
      </c>
      <c r="N46" s="50" t="s">
        <v>24</v>
      </c>
      <c r="O46" s="50" t="s">
        <v>32</v>
      </c>
      <c r="P46" s="50" t="s">
        <v>34</v>
      </c>
      <c r="Q46" s="50" t="s">
        <v>30</v>
      </c>
      <c r="S46" s="12">
        <f t="shared" si="5"/>
        <v>7</v>
      </c>
      <c r="T46" s="12">
        <f t="shared" si="5"/>
        <v>9</v>
      </c>
      <c r="U46" s="12">
        <f t="shared" si="5"/>
        <v>6</v>
      </c>
      <c r="V46" s="12">
        <f t="shared" si="5"/>
        <v>8</v>
      </c>
      <c r="W46" s="12">
        <f t="shared" si="5"/>
        <v>10</v>
      </c>
      <c r="X46" s="12">
        <f t="shared" si="5"/>
        <v>7</v>
      </c>
      <c r="Z46" s="26" t="str">
        <f t="shared" si="3"/>
        <v>Apples</v>
      </c>
      <c r="AA46" s="26" t="str">
        <f t="shared" si="3"/>
        <v>Watermelon</v>
      </c>
      <c r="AB46" s="26" t="str">
        <f t="shared" si="3"/>
        <v>Rectangle</v>
      </c>
      <c r="AC46" s="26" t="str">
        <f t="shared" ref="AC46:AE109" si="6">VLOOKUP(O46,$A$4:$I$15,2,FALSE)</f>
        <v>Peaches</v>
      </c>
      <c r="AD46" s="26" t="str">
        <f t="shared" si="6"/>
        <v>Grapes</v>
      </c>
      <c r="AE46" s="26" t="str">
        <f t="shared" si="6"/>
        <v>Apples</v>
      </c>
      <c r="AG46" s="50">
        <v>0</v>
      </c>
      <c r="AH46" s="50">
        <v>0</v>
      </c>
      <c r="AI46" s="50">
        <v>1</v>
      </c>
      <c r="AJ46" s="50">
        <v>0</v>
      </c>
      <c r="AK46" s="50">
        <v>1</v>
      </c>
      <c r="AL46" s="50">
        <v>0</v>
      </c>
    </row>
    <row r="47" spans="11:38" ht="16.5" customHeight="1">
      <c r="K47" s="42">
        <v>43</v>
      </c>
      <c r="L47" s="50" t="s">
        <v>30</v>
      </c>
      <c r="M47" s="50" t="s">
        <v>33</v>
      </c>
      <c r="N47" s="50" t="s">
        <v>24</v>
      </c>
      <c r="O47" s="50" t="s">
        <v>32</v>
      </c>
      <c r="P47" s="50" t="s">
        <v>34</v>
      </c>
      <c r="Q47" s="50" t="s">
        <v>30</v>
      </c>
      <c r="S47" s="12">
        <f t="shared" si="5"/>
        <v>7</v>
      </c>
      <c r="T47" s="12">
        <f t="shared" si="5"/>
        <v>9</v>
      </c>
      <c r="U47" s="12">
        <f t="shared" si="5"/>
        <v>6</v>
      </c>
      <c r="V47" s="12">
        <f t="shared" si="5"/>
        <v>8</v>
      </c>
      <c r="W47" s="12">
        <f t="shared" si="5"/>
        <v>10</v>
      </c>
      <c r="X47" s="12">
        <f t="shared" si="5"/>
        <v>7</v>
      </c>
      <c r="Z47" s="26" t="str">
        <f t="shared" ref="Z47:AE110" si="7">VLOOKUP(L47,$A$4:$I$15,2,FALSE)</f>
        <v>Apples</v>
      </c>
      <c r="AA47" s="26" t="str">
        <f t="shared" si="7"/>
        <v>Watermelon</v>
      </c>
      <c r="AB47" s="26" t="str">
        <f t="shared" si="7"/>
        <v>Rectangle</v>
      </c>
      <c r="AC47" s="26" t="str">
        <f t="shared" si="6"/>
        <v>Peaches</v>
      </c>
      <c r="AD47" s="26" t="str">
        <f t="shared" si="6"/>
        <v>Grapes</v>
      </c>
      <c r="AE47" s="26" t="str">
        <f t="shared" si="6"/>
        <v>Apples</v>
      </c>
      <c r="AG47" s="50">
        <v>0</v>
      </c>
      <c r="AH47" s="50">
        <v>0</v>
      </c>
      <c r="AI47" s="50">
        <v>1</v>
      </c>
      <c r="AJ47" s="50">
        <v>0</v>
      </c>
      <c r="AK47" s="50">
        <v>0</v>
      </c>
      <c r="AL47" s="50">
        <v>0</v>
      </c>
    </row>
    <row r="48" spans="11:38" ht="16.5" customHeight="1">
      <c r="K48" s="42">
        <v>44</v>
      </c>
      <c r="L48" s="50" t="s">
        <v>55</v>
      </c>
      <c r="M48" s="50" t="s">
        <v>55</v>
      </c>
      <c r="N48" s="50" t="s">
        <v>55</v>
      </c>
      <c r="O48" s="50" t="s">
        <v>55</v>
      </c>
      <c r="P48" s="50" t="s">
        <v>55</v>
      </c>
      <c r="Q48" s="50" t="s">
        <v>55</v>
      </c>
      <c r="S48" s="12">
        <f t="shared" si="5"/>
        <v>2</v>
      </c>
      <c r="T48" s="12">
        <f t="shared" si="5"/>
        <v>2</v>
      </c>
      <c r="U48" s="12">
        <f t="shared" si="5"/>
        <v>2</v>
      </c>
      <c r="V48" s="12">
        <f t="shared" si="5"/>
        <v>2</v>
      </c>
      <c r="W48" s="12">
        <f t="shared" si="5"/>
        <v>2</v>
      </c>
      <c r="X48" s="12">
        <f t="shared" si="5"/>
        <v>2</v>
      </c>
      <c r="Z48" s="26" t="str">
        <f t="shared" si="7"/>
        <v>Multiplier</v>
      </c>
      <c r="AA48" s="26" t="str">
        <f t="shared" si="7"/>
        <v>Multiplier</v>
      </c>
      <c r="AB48" s="26" t="str">
        <f t="shared" si="7"/>
        <v>Multiplier</v>
      </c>
      <c r="AC48" s="26" t="str">
        <f t="shared" si="6"/>
        <v>Multiplier</v>
      </c>
      <c r="AD48" s="26" t="str">
        <f t="shared" si="6"/>
        <v>Multiplier</v>
      </c>
      <c r="AE48" s="26" t="str">
        <f t="shared" si="6"/>
        <v>Multiplier</v>
      </c>
      <c r="AG48" s="50">
        <v>0</v>
      </c>
      <c r="AH48" s="50">
        <v>1</v>
      </c>
      <c r="AI48" s="50">
        <v>1</v>
      </c>
      <c r="AJ48" s="50">
        <v>0</v>
      </c>
      <c r="AK48" s="50">
        <v>0</v>
      </c>
      <c r="AL48" s="50">
        <v>0</v>
      </c>
    </row>
    <row r="49" spans="11:38" ht="16.5" customHeight="1">
      <c r="K49" s="42">
        <v>45</v>
      </c>
      <c r="L49" s="50" t="s">
        <v>35</v>
      </c>
      <c r="M49" s="50" t="s">
        <v>32</v>
      </c>
      <c r="N49" s="50" t="s">
        <v>35</v>
      </c>
      <c r="O49" s="50" t="s">
        <v>27</v>
      </c>
      <c r="P49" s="50" t="s">
        <v>35</v>
      </c>
      <c r="Q49" s="50" t="s">
        <v>34</v>
      </c>
      <c r="S49" s="12">
        <f t="shared" si="5"/>
        <v>11</v>
      </c>
      <c r="T49" s="12">
        <f t="shared" si="5"/>
        <v>8</v>
      </c>
      <c r="U49" s="12">
        <f t="shared" si="5"/>
        <v>11</v>
      </c>
      <c r="V49" s="12">
        <f t="shared" si="5"/>
        <v>4</v>
      </c>
      <c r="W49" s="12">
        <f t="shared" si="5"/>
        <v>11</v>
      </c>
      <c r="X49" s="12">
        <f t="shared" si="5"/>
        <v>10</v>
      </c>
      <c r="Z49" s="26" t="str">
        <f t="shared" si="7"/>
        <v>Bananas</v>
      </c>
      <c r="AA49" s="26" t="str">
        <f t="shared" si="7"/>
        <v>Peaches</v>
      </c>
      <c r="AB49" s="26" t="str">
        <f t="shared" si="7"/>
        <v>Bananas</v>
      </c>
      <c r="AC49" s="26" t="str">
        <f t="shared" si="6"/>
        <v>Square</v>
      </c>
      <c r="AD49" s="26" t="str">
        <f t="shared" si="6"/>
        <v>Bananas</v>
      </c>
      <c r="AE49" s="26" t="str">
        <f t="shared" si="6"/>
        <v>Grapes</v>
      </c>
      <c r="AG49" s="50">
        <v>0</v>
      </c>
      <c r="AH49" s="50">
        <v>1</v>
      </c>
      <c r="AI49" s="50">
        <v>1</v>
      </c>
      <c r="AJ49" s="50">
        <v>0</v>
      </c>
      <c r="AK49" s="50">
        <v>0</v>
      </c>
      <c r="AL49" s="50">
        <v>0</v>
      </c>
    </row>
    <row r="50" spans="11:38" ht="16.5" customHeight="1">
      <c r="K50" s="42">
        <v>46</v>
      </c>
      <c r="L50" s="50" t="s">
        <v>35</v>
      </c>
      <c r="M50" s="50" t="s">
        <v>32</v>
      </c>
      <c r="N50" s="50" t="s">
        <v>35</v>
      </c>
      <c r="O50" s="50" t="s">
        <v>27</v>
      </c>
      <c r="P50" s="50" t="s">
        <v>35</v>
      </c>
      <c r="Q50" s="50" t="s">
        <v>34</v>
      </c>
      <c r="S50" s="12">
        <f t="shared" si="5"/>
        <v>11</v>
      </c>
      <c r="T50" s="12">
        <f t="shared" si="5"/>
        <v>8</v>
      </c>
      <c r="U50" s="12">
        <f t="shared" si="5"/>
        <v>11</v>
      </c>
      <c r="V50" s="12">
        <f t="shared" si="5"/>
        <v>4</v>
      </c>
      <c r="W50" s="12">
        <f t="shared" si="5"/>
        <v>11</v>
      </c>
      <c r="X50" s="12">
        <f t="shared" si="5"/>
        <v>10</v>
      </c>
      <c r="Z50" s="26" t="str">
        <f t="shared" si="7"/>
        <v>Bananas</v>
      </c>
      <c r="AA50" s="26" t="str">
        <f t="shared" si="7"/>
        <v>Peaches</v>
      </c>
      <c r="AB50" s="26" t="str">
        <f t="shared" si="7"/>
        <v>Bananas</v>
      </c>
      <c r="AC50" s="26" t="str">
        <f t="shared" si="6"/>
        <v>Square</v>
      </c>
      <c r="AD50" s="26" t="str">
        <f t="shared" si="6"/>
        <v>Bananas</v>
      </c>
      <c r="AE50" s="26" t="str">
        <f t="shared" si="6"/>
        <v>Grapes</v>
      </c>
      <c r="AG50" s="50">
        <v>0</v>
      </c>
      <c r="AH50" s="50">
        <v>1</v>
      </c>
      <c r="AI50" s="50">
        <v>1</v>
      </c>
      <c r="AJ50" s="50">
        <v>0</v>
      </c>
      <c r="AK50" s="50">
        <v>0</v>
      </c>
      <c r="AL50" s="50">
        <v>0</v>
      </c>
    </row>
    <row r="51" spans="11:38" ht="16.5" customHeight="1">
      <c r="K51" s="42">
        <v>47</v>
      </c>
      <c r="L51" s="50" t="s">
        <v>30</v>
      </c>
      <c r="M51" s="50" t="s">
        <v>34</v>
      </c>
      <c r="N51" s="50" t="s">
        <v>33</v>
      </c>
      <c r="O51" s="50" t="s">
        <v>24</v>
      </c>
      <c r="P51" s="50" t="s">
        <v>23</v>
      </c>
      <c r="Q51" s="50" t="s">
        <v>32</v>
      </c>
      <c r="S51" s="12">
        <f t="shared" si="5"/>
        <v>7</v>
      </c>
      <c r="T51" s="12">
        <f t="shared" si="5"/>
        <v>10</v>
      </c>
      <c r="U51" s="12">
        <f t="shared" si="5"/>
        <v>9</v>
      </c>
      <c r="V51" s="12">
        <f t="shared" si="5"/>
        <v>6</v>
      </c>
      <c r="W51" s="12">
        <f t="shared" si="5"/>
        <v>5</v>
      </c>
      <c r="X51" s="12">
        <f t="shared" si="5"/>
        <v>8</v>
      </c>
      <c r="Z51" s="26" t="str">
        <f t="shared" si="7"/>
        <v>Apples</v>
      </c>
      <c r="AA51" s="26" t="str">
        <f t="shared" si="7"/>
        <v>Grapes</v>
      </c>
      <c r="AB51" s="26" t="str">
        <f t="shared" si="7"/>
        <v>Watermelon</v>
      </c>
      <c r="AC51" s="26" t="str">
        <f t="shared" si="6"/>
        <v>Rectangle</v>
      </c>
      <c r="AD51" s="26" t="str">
        <f t="shared" si="6"/>
        <v>pentagon</v>
      </c>
      <c r="AE51" s="26" t="str">
        <f t="shared" si="6"/>
        <v>Peaches</v>
      </c>
      <c r="AG51" s="50">
        <v>0</v>
      </c>
      <c r="AH51" s="50">
        <v>1</v>
      </c>
      <c r="AI51" s="50">
        <v>1</v>
      </c>
      <c r="AJ51" s="50">
        <v>0</v>
      </c>
      <c r="AK51" s="50">
        <v>0</v>
      </c>
      <c r="AL51" s="50">
        <v>0</v>
      </c>
    </row>
    <row r="52" spans="11:38" ht="16.5" customHeight="1">
      <c r="K52" s="42">
        <v>48</v>
      </c>
      <c r="L52" s="50" t="s">
        <v>30</v>
      </c>
      <c r="M52" s="50" t="s">
        <v>34</v>
      </c>
      <c r="N52" s="50" t="s">
        <v>33</v>
      </c>
      <c r="O52" s="50" t="s">
        <v>24</v>
      </c>
      <c r="P52" s="50" t="s">
        <v>23</v>
      </c>
      <c r="Q52" s="50" t="s">
        <v>32</v>
      </c>
      <c r="S52" s="12">
        <f t="shared" si="5"/>
        <v>7</v>
      </c>
      <c r="T52" s="12">
        <f t="shared" si="5"/>
        <v>10</v>
      </c>
      <c r="U52" s="12">
        <f t="shared" si="5"/>
        <v>9</v>
      </c>
      <c r="V52" s="12">
        <f t="shared" si="5"/>
        <v>6</v>
      </c>
      <c r="W52" s="12">
        <f t="shared" si="5"/>
        <v>5</v>
      </c>
      <c r="X52" s="12">
        <f t="shared" si="5"/>
        <v>8</v>
      </c>
      <c r="Z52" s="26" t="str">
        <f t="shared" si="7"/>
        <v>Apples</v>
      </c>
      <c r="AA52" s="26" t="str">
        <f t="shared" si="7"/>
        <v>Grapes</v>
      </c>
      <c r="AB52" s="26" t="str">
        <f t="shared" si="7"/>
        <v>Watermelon</v>
      </c>
      <c r="AC52" s="26" t="str">
        <f t="shared" si="6"/>
        <v>Rectangle</v>
      </c>
      <c r="AD52" s="26" t="str">
        <f t="shared" si="6"/>
        <v>pentagon</v>
      </c>
      <c r="AE52" s="26" t="str">
        <f t="shared" si="6"/>
        <v>Peaches</v>
      </c>
      <c r="AG52" s="50">
        <v>0</v>
      </c>
      <c r="AH52" s="50">
        <v>0</v>
      </c>
      <c r="AI52" s="50">
        <v>1</v>
      </c>
      <c r="AJ52" s="50">
        <v>0</v>
      </c>
      <c r="AK52" s="50">
        <v>0</v>
      </c>
      <c r="AL52" s="50">
        <v>0</v>
      </c>
    </row>
    <row r="53" spans="11:38" ht="16.5" customHeight="1">
      <c r="K53" s="42">
        <v>49</v>
      </c>
      <c r="L53" s="50" t="s">
        <v>23</v>
      </c>
      <c r="M53" s="50" t="s">
        <v>24</v>
      </c>
      <c r="N53" s="50" t="s">
        <v>30</v>
      </c>
      <c r="O53" s="50" t="s">
        <v>32</v>
      </c>
      <c r="P53" s="50" t="s">
        <v>35</v>
      </c>
      <c r="Q53" s="50" t="s">
        <v>24</v>
      </c>
      <c r="S53" s="12">
        <f t="shared" si="5"/>
        <v>5</v>
      </c>
      <c r="T53" s="12">
        <f t="shared" si="5"/>
        <v>6</v>
      </c>
      <c r="U53" s="12">
        <f t="shared" si="5"/>
        <v>7</v>
      </c>
      <c r="V53" s="12">
        <f t="shared" si="5"/>
        <v>8</v>
      </c>
      <c r="W53" s="12">
        <f t="shared" si="5"/>
        <v>11</v>
      </c>
      <c r="X53" s="12">
        <f t="shared" si="5"/>
        <v>6</v>
      </c>
      <c r="Z53" s="26" t="str">
        <f t="shared" si="7"/>
        <v>pentagon</v>
      </c>
      <c r="AA53" s="26" t="str">
        <f t="shared" si="7"/>
        <v>Rectangle</v>
      </c>
      <c r="AB53" s="26" t="str">
        <f t="shared" si="7"/>
        <v>Apples</v>
      </c>
      <c r="AC53" s="26" t="str">
        <f t="shared" si="6"/>
        <v>Peaches</v>
      </c>
      <c r="AD53" s="26" t="str">
        <f t="shared" si="6"/>
        <v>Bananas</v>
      </c>
      <c r="AE53" s="26" t="str">
        <f t="shared" si="6"/>
        <v>Rectangle</v>
      </c>
      <c r="AG53" s="50">
        <v>0</v>
      </c>
      <c r="AH53" s="50">
        <v>0</v>
      </c>
      <c r="AI53" s="50">
        <v>1</v>
      </c>
      <c r="AJ53" s="50">
        <v>0</v>
      </c>
      <c r="AK53" s="50">
        <v>0</v>
      </c>
      <c r="AL53" s="50">
        <v>0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30</v>
      </c>
      <c r="O54" s="50" t="s">
        <v>32</v>
      </c>
      <c r="P54" s="50" t="s">
        <v>35</v>
      </c>
      <c r="Q54" s="50" t="s">
        <v>24</v>
      </c>
      <c r="S54" s="12">
        <f t="shared" si="5"/>
        <v>5</v>
      </c>
      <c r="T54" s="12">
        <f t="shared" si="5"/>
        <v>6</v>
      </c>
      <c r="U54" s="12">
        <f t="shared" si="5"/>
        <v>7</v>
      </c>
      <c r="V54" s="12">
        <f t="shared" si="5"/>
        <v>8</v>
      </c>
      <c r="W54" s="12">
        <f t="shared" si="5"/>
        <v>11</v>
      </c>
      <c r="X54" s="12">
        <f t="shared" si="5"/>
        <v>6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Apples</v>
      </c>
      <c r="AC54" s="26" t="str">
        <f t="shared" si="6"/>
        <v>Peaches</v>
      </c>
      <c r="AD54" s="26" t="str">
        <f t="shared" si="6"/>
        <v>Bananas</v>
      </c>
      <c r="AE54" s="26" t="str">
        <f t="shared" si="6"/>
        <v>Rectangle</v>
      </c>
      <c r="AG54" s="50">
        <v>0</v>
      </c>
      <c r="AH54" s="50">
        <v>0</v>
      </c>
      <c r="AI54" s="50">
        <v>1</v>
      </c>
      <c r="AJ54" s="50">
        <v>0</v>
      </c>
      <c r="AK54" s="50">
        <v>0</v>
      </c>
      <c r="AL54" s="50">
        <v>1</v>
      </c>
    </row>
    <row r="55" spans="11:38" ht="16.5" customHeight="1">
      <c r="K55" s="42">
        <v>51</v>
      </c>
      <c r="L55" s="50" t="s">
        <v>26</v>
      </c>
      <c r="M55" s="50" t="s">
        <v>32</v>
      </c>
      <c r="N55" s="50" t="s">
        <v>35</v>
      </c>
      <c r="O55" s="50" t="s">
        <v>24</v>
      </c>
      <c r="P55" s="50" t="s">
        <v>23</v>
      </c>
      <c r="Q55" s="50" t="s">
        <v>27</v>
      </c>
      <c r="S55" s="12">
        <f t="shared" si="5"/>
        <v>3</v>
      </c>
      <c r="T55" s="12">
        <f t="shared" si="5"/>
        <v>8</v>
      </c>
      <c r="U55" s="12">
        <f t="shared" si="5"/>
        <v>11</v>
      </c>
      <c r="V55" s="12">
        <f t="shared" si="5"/>
        <v>6</v>
      </c>
      <c r="W55" s="12">
        <f t="shared" si="5"/>
        <v>5</v>
      </c>
      <c r="X55" s="12">
        <f t="shared" si="5"/>
        <v>4</v>
      </c>
      <c r="Z55" s="26" t="str">
        <f t="shared" si="7"/>
        <v>Heart</v>
      </c>
      <c r="AA55" s="26" t="str">
        <f t="shared" si="7"/>
        <v>Peaches</v>
      </c>
      <c r="AB55" s="26" t="str">
        <f t="shared" si="7"/>
        <v>Bananas</v>
      </c>
      <c r="AC55" s="26" t="str">
        <f t="shared" si="6"/>
        <v>Rectangle</v>
      </c>
      <c r="AD55" s="26" t="str">
        <f t="shared" si="6"/>
        <v>pentagon</v>
      </c>
      <c r="AE55" s="26" t="str">
        <f t="shared" si="6"/>
        <v>Square</v>
      </c>
      <c r="AG55" s="50">
        <v>0</v>
      </c>
      <c r="AH55" s="50">
        <v>0</v>
      </c>
      <c r="AI55" s="50">
        <v>1</v>
      </c>
      <c r="AJ55" s="50">
        <v>0</v>
      </c>
      <c r="AK55" s="50">
        <v>0</v>
      </c>
      <c r="AL55" s="50">
        <v>1</v>
      </c>
    </row>
    <row r="56" spans="11:38" ht="16.5" customHeight="1">
      <c r="K56" s="42">
        <v>52</v>
      </c>
      <c r="L56" s="50" t="s">
        <v>26</v>
      </c>
      <c r="M56" s="50" t="s">
        <v>32</v>
      </c>
      <c r="N56" s="50" t="s">
        <v>35</v>
      </c>
      <c r="O56" s="50" t="s">
        <v>24</v>
      </c>
      <c r="P56" s="50" t="s">
        <v>23</v>
      </c>
      <c r="Q56" s="50" t="s">
        <v>27</v>
      </c>
      <c r="S56" s="12">
        <f t="shared" si="5"/>
        <v>3</v>
      </c>
      <c r="T56" s="12">
        <f t="shared" si="5"/>
        <v>8</v>
      </c>
      <c r="U56" s="12">
        <f t="shared" si="5"/>
        <v>11</v>
      </c>
      <c r="V56" s="12">
        <f t="shared" si="5"/>
        <v>6</v>
      </c>
      <c r="W56" s="12">
        <f t="shared" si="5"/>
        <v>5</v>
      </c>
      <c r="X56" s="12">
        <f t="shared" si="5"/>
        <v>4</v>
      </c>
      <c r="Z56" s="26" t="str">
        <f t="shared" si="7"/>
        <v>Heart</v>
      </c>
      <c r="AA56" s="26" t="str">
        <f t="shared" si="7"/>
        <v>Peaches</v>
      </c>
      <c r="AB56" s="26" t="str">
        <f t="shared" si="7"/>
        <v>Bananas</v>
      </c>
      <c r="AC56" s="26" t="str">
        <f t="shared" si="6"/>
        <v>Rectangle</v>
      </c>
      <c r="AD56" s="26" t="str">
        <f t="shared" si="6"/>
        <v>pentagon</v>
      </c>
      <c r="AE56" s="26" t="str">
        <f t="shared" si="6"/>
        <v>Square</v>
      </c>
      <c r="AG56" s="50">
        <v>0</v>
      </c>
      <c r="AH56" s="50">
        <v>0</v>
      </c>
      <c r="AI56" s="50">
        <v>1</v>
      </c>
      <c r="AJ56" s="50">
        <v>0</v>
      </c>
      <c r="AK56" s="50">
        <v>0</v>
      </c>
      <c r="AL56" s="50">
        <v>1</v>
      </c>
    </row>
    <row r="57" spans="11:38" ht="16.5" customHeight="1">
      <c r="K57" s="42">
        <v>53</v>
      </c>
      <c r="L57" s="50" t="s">
        <v>23</v>
      </c>
      <c r="M57" s="50" t="s">
        <v>27</v>
      </c>
      <c r="N57" s="50" t="s">
        <v>33</v>
      </c>
      <c r="O57" s="50" t="s">
        <v>27</v>
      </c>
      <c r="P57" s="50" t="s">
        <v>26</v>
      </c>
      <c r="Q57" s="50" t="s">
        <v>34</v>
      </c>
      <c r="S57" s="12">
        <f t="shared" si="5"/>
        <v>5</v>
      </c>
      <c r="T57" s="12">
        <f t="shared" si="5"/>
        <v>4</v>
      </c>
      <c r="U57" s="12">
        <f t="shared" si="5"/>
        <v>9</v>
      </c>
      <c r="V57" s="12">
        <f t="shared" si="5"/>
        <v>4</v>
      </c>
      <c r="W57" s="12">
        <f t="shared" si="5"/>
        <v>3</v>
      </c>
      <c r="X57" s="12">
        <f t="shared" si="5"/>
        <v>10</v>
      </c>
      <c r="Z57" s="26" t="str">
        <f t="shared" si="7"/>
        <v>pentagon</v>
      </c>
      <c r="AA57" s="26" t="str">
        <f t="shared" si="7"/>
        <v>Square</v>
      </c>
      <c r="AB57" s="26" t="str">
        <f t="shared" si="7"/>
        <v>Watermelon</v>
      </c>
      <c r="AC57" s="26" t="str">
        <f t="shared" si="6"/>
        <v>Square</v>
      </c>
      <c r="AD57" s="26" t="str">
        <f t="shared" si="6"/>
        <v>Heart</v>
      </c>
      <c r="AE57" s="26" t="str">
        <f t="shared" si="6"/>
        <v>Grapes</v>
      </c>
      <c r="AG57" s="50">
        <v>0</v>
      </c>
      <c r="AH57" s="50">
        <v>0</v>
      </c>
      <c r="AI57" s="50">
        <v>1</v>
      </c>
      <c r="AJ57" s="50">
        <v>0</v>
      </c>
      <c r="AK57" s="50">
        <v>0</v>
      </c>
      <c r="AL57" s="50">
        <v>1</v>
      </c>
    </row>
    <row r="58" spans="11:38" ht="16.5" customHeight="1">
      <c r="K58" s="42">
        <v>54</v>
      </c>
      <c r="L58" s="50" t="s">
        <v>23</v>
      </c>
      <c r="M58" s="50" t="s">
        <v>27</v>
      </c>
      <c r="N58" s="50" t="s">
        <v>33</v>
      </c>
      <c r="O58" s="50" t="s">
        <v>27</v>
      </c>
      <c r="P58" s="50" t="s">
        <v>26</v>
      </c>
      <c r="Q58" s="50" t="s">
        <v>34</v>
      </c>
      <c r="S58" s="12">
        <f t="shared" si="5"/>
        <v>5</v>
      </c>
      <c r="T58" s="12">
        <f t="shared" si="5"/>
        <v>4</v>
      </c>
      <c r="U58" s="12">
        <f t="shared" si="5"/>
        <v>9</v>
      </c>
      <c r="V58" s="12">
        <f t="shared" si="5"/>
        <v>4</v>
      </c>
      <c r="W58" s="12">
        <f t="shared" si="5"/>
        <v>3</v>
      </c>
      <c r="X58" s="12">
        <f t="shared" si="5"/>
        <v>10</v>
      </c>
      <c r="Z58" s="26" t="str">
        <f t="shared" si="7"/>
        <v>pentagon</v>
      </c>
      <c r="AA58" s="26" t="str">
        <f t="shared" si="7"/>
        <v>Square</v>
      </c>
      <c r="AB58" s="26" t="str">
        <f t="shared" si="7"/>
        <v>Watermelon</v>
      </c>
      <c r="AC58" s="26" t="str">
        <f t="shared" si="6"/>
        <v>Square</v>
      </c>
      <c r="AD58" s="26" t="str">
        <f t="shared" si="6"/>
        <v>Heart</v>
      </c>
      <c r="AE58" s="26" t="str">
        <f t="shared" si="6"/>
        <v>Grapes</v>
      </c>
      <c r="AG58" s="50">
        <v>0</v>
      </c>
      <c r="AH58" s="50">
        <v>0</v>
      </c>
      <c r="AI58" s="50">
        <v>1</v>
      </c>
      <c r="AJ58" s="50">
        <v>0</v>
      </c>
      <c r="AK58" s="50">
        <v>0</v>
      </c>
      <c r="AL58" s="50">
        <v>0</v>
      </c>
    </row>
    <row r="59" spans="11:38" ht="16.5" customHeight="1">
      <c r="K59" s="42">
        <v>55</v>
      </c>
      <c r="L59" s="50" t="s">
        <v>30</v>
      </c>
      <c r="M59" s="50" t="s">
        <v>24</v>
      </c>
      <c r="N59" s="50" t="s">
        <v>35</v>
      </c>
      <c r="O59" s="50" t="s">
        <v>24</v>
      </c>
      <c r="P59" s="50" t="s">
        <v>23</v>
      </c>
      <c r="Q59" s="50" t="s">
        <v>27</v>
      </c>
      <c r="S59" s="12">
        <f t="shared" si="5"/>
        <v>7</v>
      </c>
      <c r="T59" s="12">
        <f t="shared" si="5"/>
        <v>6</v>
      </c>
      <c r="U59" s="12">
        <f t="shared" si="5"/>
        <v>11</v>
      </c>
      <c r="V59" s="12">
        <f t="shared" si="5"/>
        <v>6</v>
      </c>
      <c r="W59" s="12">
        <f t="shared" si="5"/>
        <v>5</v>
      </c>
      <c r="X59" s="12">
        <f t="shared" si="5"/>
        <v>4</v>
      </c>
      <c r="Z59" s="26" t="str">
        <f t="shared" si="7"/>
        <v>Apples</v>
      </c>
      <c r="AA59" s="26" t="str">
        <f t="shared" si="7"/>
        <v>Rectangle</v>
      </c>
      <c r="AB59" s="26" t="str">
        <f t="shared" si="7"/>
        <v>Bananas</v>
      </c>
      <c r="AC59" s="26" t="str">
        <f t="shared" si="6"/>
        <v>Rectangle</v>
      </c>
      <c r="AD59" s="26" t="str">
        <f t="shared" si="6"/>
        <v>pentagon</v>
      </c>
      <c r="AE59" s="26" t="str">
        <f t="shared" si="6"/>
        <v>Square</v>
      </c>
      <c r="AG59" s="50">
        <v>0</v>
      </c>
      <c r="AH59" s="50">
        <v>0</v>
      </c>
      <c r="AI59" s="50">
        <v>1</v>
      </c>
      <c r="AJ59" s="50">
        <v>0</v>
      </c>
      <c r="AK59" s="50">
        <v>0</v>
      </c>
      <c r="AL59" s="50">
        <v>0</v>
      </c>
    </row>
    <row r="60" spans="11:38" ht="16.5" customHeight="1">
      <c r="K60" s="42">
        <v>56</v>
      </c>
      <c r="L60" s="50" t="s">
        <v>30</v>
      </c>
      <c r="M60" s="50" t="s">
        <v>24</v>
      </c>
      <c r="N60" s="50" t="s">
        <v>35</v>
      </c>
      <c r="O60" s="50" t="s">
        <v>24</v>
      </c>
      <c r="P60" s="50" t="s">
        <v>23</v>
      </c>
      <c r="Q60" s="50" t="s">
        <v>27</v>
      </c>
      <c r="S60" s="12">
        <f t="shared" ref="S60:X102" si="8">VLOOKUP(L60,$A$4:$I$15,9,FALSE)</f>
        <v>7</v>
      </c>
      <c r="T60" s="12">
        <f t="shared" si="8"/>
        <v>6</v>
      </c>
      <c r="U60" s="12">
        <f t="shared" si="8"/>
        <v>11</v>
      </c>
      <c r="V60" s="12">
        <f t="shared" si="8"/>
        <v>6</v>
      </c>
      <c r="W60" s="12">
        <f t="shared" si="8"/>
        <v>5</v>
      </c>
      <c r="X60" s="12">
        <f t="shared" si="8"/>
        <v>4</v>
      </c>
      <c r="Z60" s="26" t="str">
        <f t="shared" si="7"/>
        <v>Apples</v>
      </c>
      <c r="AA60" s="26" t="str">
        <f t="shared" si="7"/>
        <v>Rectangle</v>
      </c>
      <c r="AB60" s="26" t="str">
        <f t="shared" si="7"/>
        <v>Bananas</v>
      </c>
      <c r="AC60" s="26" t="str">
        <f t="shared" si="6"/>
        <v>Rectangle</v>
      </c>
      <c r="AD60" s="26" t="str">
        <f t="shared" si="6"/>
        <v>pentagon</v>
      </c>
      <c r="AE60" s="26" t="str">
        <f t="shared" si="6"/>
        <v>Square</v>
      </c>
      <c r="AG60" s="50">
        <v>0</v>
      </c>
      <c r="AH60" s="50">
        <v>1</v>
      </c>
      <c r="AI60" s="50">
        <v>1</v>
      </c>
      <c r="AJ60" s="50">
        <v>1</v>
      </c>
      <c r="AK60" s="50">
        <v>0</v>
      </c>
      <c r="AL60" s="50">
        <v>0</v>
      </c>
    </row>
    <row r="61" spans="11:38">
      <c r="K61" s="42">
        <v>57</v>
      </c>
      <c r="L61" s="50" t="s">
        <v>26</v>
      </c>
      <c r="M61" s="50" t="s">
        <v>32</v>
      </c>
      <c r="N61" s="50" t="s">
        <v>33</v>
      </c>
      <c r="O61" s="50" t="s">
        <v>32</v>
      </c>
      <c r="P61" s="50" t="s">
        <v>30</v>
      </c>
      <c r="Q61" s="50" t="s">
        <v>32</v>
      </c>
      <c r="S61" s="12">
        <f t="shared" si="8"/>
        <v>3</v>
      </c>
      <c r="T61" s="12">
        <f t="shared" si="8"/>
        <v>8</v>
      </c>
      <c r="U61" s="12">
        <f t="shared" si="8"/>
        <v>9</v>
      </c>
      <c r="V61" s="12">
        <f t="shared" si="8"/>
        <v>8</v>
      </c>
      <c r="W61" s="12">
        <f t="shared" si="8"/>
        <v>7</v>
      </c>
      <c r="X61" s="12">
        <f t="shared" si="8"/>
        <v>8</v>
      </c>
      <c r="Z61" s="26" t="str">
        <f t="shared" si="7"/>
        <v>Heart</v>
      </c>
      <c r="AA61" s="26" t="str">
        <f t="shared" si="7"/>
        <v>Peaches</v>
      </c>
      <c r="AB61" s="26" t="str">
        <f t="shared" si="7"/>
        <v>Watermelon</v>
      </c>
      <c r="AC61" s="26" t="str">
        <f t="shared" si="6"/>
        <v>Peaches</v>
      </c>
      <c r="AD61" s="26" t="str">
        <f t="shared" si="6"/>
        <v>Apples</v>
      </c>
      <c r="AE61" s="26" t="str">
        <f t="shared" si="6"/>
        <v>Peaches</v>
      </c>
      <c r="AG61" s="50">
        <v>0</v>
      </c>
      <c r="AH61" s="50">
        <v>1</v>
      </c>
      <c r="AI61" s="50">
        <v>1</v>
      </c>
      <c r="AJ61" s="50">
        <v>1</v>
      </c>
      <c r="AK61" s="50">
        <v>0</v>
      </c>
      <c r="AL61" s="50">
        <v>0</v>
      </c>
    </row>
    <row r="62" spans="11:38">
      <c r="K62" s="42">
        <v>58</v>
      </c>
      <c r="L62" s="50" t="s">
        <v>26</v>
      </c>
      <c r="M62" s="50" t="s">
        <v>32</v>
      </c>
      <c r="N62" s="50" t="s">
        <v>33</v>
      </c>
      <c r="O62" s="50" t="s">
        <v>32</v>
      </c>
      <c r="P62" s="50" t="s">
        <v>30</v>
      </c>
      <c r="Q62" s="50" t="s">
        <v>32</v>
      </c>
      <c r="S62" s="12">
        <f t="shared" si="8"/>
        <v>3</v>
      </c>
      <c r="T62" s="12">
        <f t="shared" si="8"/>
        <v>8</v>
      </c>
      <c r="U62" s="12">
        <f t="shared" si="8"/>
        <v>9</v>
      </c>
      <c r="V62" s="12">
        <f t="shared" si="8"/>
        <v>8</v>
      </c>
      <c r="W62" s="12">
        <f t="shared" si="8"/>
        <v>7</v>
      </c>
      <c r="X62" s="12">
        <f t="shared" si="8"/>
        <v>8</v>
      </c>
      <c r="Z62" s="26" t="str">
        <f t="shared" si="7"/>
        <v>Heart</v>
      </c>
      <c r="AA62" s="26" t="str">
        <f t="shared" si="7"/>
        <v>Peaches</v>
      </c>
      <c r="AB62" s="26" t="str">
        <f t="shared" si="7"/>
        <v>Watermelon</v>
      </c>
      <c r="AC62" s="26" t="str">
        <f t="shared" si="6"/>
        <v>Peaches</v>
      </c>
      <c r="AD62" s="26" t="str">
        <f t="shared" si="6"/>
        <v>Apples</v>
      </c>
      <c r="AE62" s="26" t="str">
        <f t="shared" si="6"/>
        <v>Peaches</v>
      </c>
      <c r="AG62" s="50">
        <v>0</v>
      </c>
      <c r="AH62" s="50">
        <v>1</v>
      </c>
      <c r="AI62" s="50">
        <v>1</v>
      </c>
      <c r="AJ62" s="50">
        <v>1</v>
      </c>
      <c r="AK62" s="50">
        <v>0</v>
      </c>
      <c r="AL62" s="50">
        <v>0</v>
      </c>
    </row>
    <row r="63" spans="11:38" ht="16.5" customHeight="1">
      <c r="K63" s="42">
        <v>59</v>
      </c>
      <c r="L63" s="50" t="s">
        <v>23</v>
      </c>
      <c r="M63" s="50" t="s">
        <v>34</v>
      </c>
      <c r="N63" s="50" t="s">
        <v>23</v>
      </c>
      <c r="O63" s="50" t="s">
        <v>34</v>
      </c>
      <c r="P63" s="50" t="s">
        <v>33</v>
      </c>
      <c r="Q63" s="50" t="s">
        <v>24</v>
      </c>
      <c r="S63" s="12">
        <f t="shared" si="8"/>
        <v>5</v>
      </c>
      <c r="T63" s="12">
        <f t="shared" si="8"/>
        <v>10</v>
      </c>
      <c r="U63" s="12">
        <f t="shared" si="8"/>
        <v>5</v>
      </c>
      <c r="V63" s="12">
        <f t="shared" si="8"/>
        <v>10</v>
      </c>
      <c r="W63" s="12">
        <f t="shared" si="8"/>
        <v>9</v>
      </c>
      <c r="X63" s="12">
        <f t="shared" si="8"/>
        <v>6</v>
      </c>
      <c r="Z63" s="26" t="str">
        <f t="shared" si="7"/>
        <v>pentagon</v>
      </c>
      <c r="AA63" s="26" t="str">
        <f t="shared" si="7"/>
        <v>Grapes</v>
      </c>
      <c r="AB63" s="26" t="str">
        <f t="shared" si="7"/>
        <v>pentagon</v>
      </c>
      <c r="AC63" s="26" t="str">
        <f t="shared" si="6"/>
        <v>Grapes</v>
      </c>
      <c r="AD63" s="26" t="str">
        <f t="shared" si="6"/>
        <v>Watermelon</v>
      </c>
      <c r="AE63" s="26" t="str">
        <f t="shared" si="6"/>
        <v>Rectangle</v>
      </c>
      <c r="AG63" s="50">
        <v>0</v>
      </c>
      <c r="AH63" s="50">
        <v>1</v>
      </c>
      <c r="AI63" s="50">
        <v>1</v>
      </c>
      <c r="AJ63" s="50">
        <v>1</v>
      </c>
      <c r="AK63" s="50">
        <v>0</v>
      </c>
      <c r="AL63" s="50">
        <v>0</v>
      </c>
    </row>
    <row r="64" spans="11:38" ht="16.5" customHeight="1">
      <c r="K64" s="42">
        <v>60</v>
      </c>
      <c r="L64" s="50" t="s">
        <v>23</v>
      </c>
      <c r="M64" s="50" t="s">
        <v>34</v>
      </c>
      <c r="N64" s="50" t="s">
        <v>23</v>
      </c>
      <c r="O64" s="50" t="s">
        <v>34</v>
      </c>
      <c r="P64" s="50" t="s">
        <v>33</v>
      </c>
      <c r="Q64" s="50" t="s">
        <v>24</v>
      </c>
      <c r="S64" s="12">
        <f t="shared" si="8"/>
        <v>5</v>
      </c>
      <c r="T64" s="12">
        <f t="shared" si="8"/>
        <v>10</v>
      </c>
      <c r="U64" s="12">
        <f t="shared" si="8"/>
        <v>5</v>
      </c>
      <c r="V64" s="12">
        <f t="shared" si="8"/>
        <v>10</v>
      </c>
      <c r="W64" s="12">
        <f t="shared" si="8"/>
        <v>9</v>
      </c>
      <c r="X64" s="12">
        <f t="shared" si="8"/>
        <v>6</v>
      </c>
      <c r="Z64" s="26" t="str">
        <f t="shared" si="7"/>
        <v>pentagon</v>
      </c>
      <c r="AA64" s="26" t="str">
        <f t="shared" si="7"/>
        <v>Grapes</v>
      </c>
      <c r="AB64" s="26" t="str">
        <f t="shared" si="7"/>
        <v>pentagon</v>
      </c>
      <c r="AC64" s="26" t="str">
        <f t="shared" si="6"/>
        <v>Grapes</v>
      </c>
      <c r="AD64" s="26" t="str">
        <f t="shared" si="6"/>
        <v>Watermelon</v>
      </c>
      <c r="AE64" s="26" t="str">
        <f t="shared" si="6"/>
        <v>Rectangle</v>
      </c>
      <c r="AG64" s="50">
        <v>0</v>
      </c>
      <c r="AH64" s="50">
        <v>0</v>
      </c>
      <c r="AI64" s="50">
        <v>1</v>
      </c>
      <c r="AJ64" s="50">
        <v>0</v>
      </c>
      <c r="AK64" s="50">
        <v>0</v>
      </c>
      <c r="AL64" s="50">
        <v>0</v>
      </c>
    </row>
    <row r="65" spans="11:38" ht="16.5" customHeight="1">
      <c r="K65" s="42">
        <v>61</v>
      </c>
      <c r="L65" s="50" t="s">
        <v>34</v>
      </c>
      <c r="M65" s="50" t="s">
        <v>24</v>
      </c>
      <c r="N65" s="50" t="s">
        <v>35</v>
      </c>
      <c r="O65" s="50" t="s">
        <v>27</v>
      </c>
      <c r="P65" s="50" t="s">
        <v>35</v>
      </c>
      <c r="Q65" s="50" t="s">
        <v>27</v>
      </c>
      <c r="S65" s="12">
        <f t="shared" si="8"/>
        <v>10</v>
      </c>
      <c r="T65" s="12">
        <f t="shared" si="8"/>
        <v>6</v>
      </c>
      <c r="U65" s="12">
        <f t="shared" si="8"/>
        <v>11</v>
      </c>
      <c r="V65" s="12">
        <f t="shared" si="8"/>
        <v>4</v>
      </c>
      <c r="W65" s="12">
        <f t="shared" si="8"/>
        <v>11</v>
      </c>
      <c r="X65" s="12">
        <f t="shared" si="8"/>
        <v>4</v>
      </c>
      <c r="Z65" s="26" t="str">
        <f t="shared" si="7"/>
        <v>Grapes</v>
      </c>
      <c r="AA65" s="26" t="str">
        <f t="shared" si="7"/>
        <v>Rectangle</v>
      </c>
      <c r="AB65" s="26" t="str">
        <f t="shared" si="7"/>
        <v>Bananas</v>
      </c>
      <c r="AC65" s="26" t="str">
        <f t="shared" si="6"/>
        <v>Square</v>
      </c>
      <c r="AD65" s="26" t="str">
        <f t="shared" si="6"/>
        <v>Bananas</v>
      </c>
      <c r="AE65" s="26" t="str">
        <f t="shared" si="6"/>
        <v>Square</v>
      </c>
      <c r="AG65" s="50">
        <v>0</v>
      </c>
      <c r="AH65" s="50">
        <v>0</v>
      </c>
      <c r="AI65" s="50">
        <v>1</v>
      </c>
      <c r="AJ65" s="50">
        <v>0</v>
      </c>
      <c r="AK65" s="50">
        <v>0</v>
      </c>
      <c r="AL65" s="50">
        <v>0</v>
      </c>
    </row>
    <row r="66" spans="11:38" ht="16.5" customHeight="1">
      <c r="K66" s="42">
        <v>62</v>
      </c>
      <c r="L66" s="50" t="s">
        <v>34</v>
      </c>
      <c r="M66" s="50" t="s">
        <v>24</v>
      </c>
      <c r="N66" s="50" t="s">
        <v>35</v>
      </c>
      <c r="O66" s="50" t="s">
        <v>27</v>
      </c>
      <c r="P66" s="50" t="s">
        <v>35</v>
      </c>
      <c r="Q66" s="50" t="s">
        <v>27</v>
      </c>
      <c r="S66" s="12">
        <f t="shared" si="8"/>
        <v>10</v>
      </c>
      <c r="T66" s="12">
        <f t="shared" si="8"/>
        <v>6</v>
      </c>
      <c r="U66" s="12">
        <f t="shared" si="8"/>
        <v>11</v>
      </c>
      <c r="V66" s="12">
        <f t="shared" si="8"/>
        <v>4</v>
      </c>
      <c r="W66" s="12">
        <f t="shared" si="8"/>
        <v>11</v>
      </c>
      <c r="X66" s="12">
        <f t="shared" si="8"/>
        <v>4</v>
      </c>
      <c r="Z66" s="26" t="str">
        <f t="shared" si="7"/>
        <v>Grapes</v>
      </c>
      <c r="AA66" s="26" t="str">
        <f t="shared" si="7"/>
        <v>Rectangle</v>
      </c>
      <c r="AB66" s="26" t="str">
        <f t="shared" si="7"/>
        <v>Bananas</v>
      </c>
      <c r="AC66" s="26" t="str">
        <f t="shared" si="6"/>
        <v>Square</v>
      </c>
      <c r="AD66" s="26" t="str">
        <f t="shared" si="6"/>
        <v>Bananas</v>
      </c>
      <c r="AE66" s="26" t="str">
        <f t="shared" si="6"/>
        <v>Square</v>
      </c>
      <c r="AG66" s="50">
        <v>0</v>
      </c>
      <c r="AH66" s="50">
        <v>1</v>
      </c>
      <c r="AI66" s="50">
        <v>1</v>
      </c>
      <c r="AJ66" s="50">
        <v>1</v>
      </c>
      <c r="AK66" s="50">
        <v>0</v>
      </c>
      <c r="AL66" s="50">
        <v>0</v>
      </c>
    </row>
    <row r="67" spans="11:38" ht="16.5" customHeight="1">
      <c r="K67" s="42">
        <v>63</v>
      </c>
      <c r="L67" s="50" t="s">
        <v>26</v>
      </c>
      <c r="M67" s="50" t="s">
        <v>32</v>
      </c>
      <c r="N67" s="50" t="s">
        <v>33</v>
      </c>
      <c r="O67" s="50" t="s">
        <v>32</v>
      </c>
      <c r="P67" s="50" t="s">
        <v>33</v>
      </c>
      <c r="Q67" s="50" t="s">
        <v>24</v>
      </c>
      <c r="S67" s="12">
        <f t="shared" si="8"/>
        <v>3</v>
      </c>
      <c r="T67" s="12">
        <f t="shared" si="8"/>
        <v>8</v>
      </c>
      <c r="U67" s="12">
        <f t="shared" si="8"/>
        <v>9</v>
      </c>
      <c r="V67" s="12">
        <f t="shared" si="8"/>
        <v>8</v>
      </c>
      <c r="W67" s="12">
        <f t="shared" si="8"/>
        <v>9</v>
      </c>
      <c r="X67" s="12">
        <f t="shared" si="8"/>
        <v>6</v>
      </c>
      <c r="Z67" s="26" t="str">
        <f t="shared" si="7"/>
        <v>Heart</v>
      </c>
      <c r="AA67" s="26" t="str">
        <f t="shared" si="7"/>
        <v>Peaches</v>
      </c>
      <c r="AB67" s="26" t="str">
        <f t="shared" si="7"/>
        <v>Watermelon</v>
      </c>
      <c r="AC67" s="26" t="str">
        <f t="shared" si="6"/>
        <v>Peaches</v>
      </c>
      <c r="AD67" s="26" t="str">
        <f t="shared" si="6"/>
        <v>Watermelon</v>
      </c>
      <c r="AE67" s="26" t="str">
        <f t="shared" si="6"/>
        <v>Rectangle</v>
      </c>
      <c r="AG67" s="50">
        <v>0</v>
      </c>
      <c r="AH67" s="50">
        <v>1</v>
      </c>
      <c r="AI67" s="50">
        <v>1</v>
      </c>
      <c r="AJ67" s="50">
        <v>1</v>
      </c>
      <c r="AK67" s="50">
        <v>0</v>
      </c>
      <c r="AL67" s="50">
        <v>0</v>
      </c>
    </row>
    <row r="68" spans="11:38" ht="16.5" customHeight="1">
      <c r="K68" s="42">
        <v>64</v>
      </c>
      <c r="L68" s="50" t="s">
        <v>26</v>
      </c>
      <c r="M68" s="50" t="s">
        <v>32</v>
      </c>
      <c r="N68" s="50" t="s">
        <v>33</v>
      </c>
      <c r="O68" s="50" t="s">
        <v>32</v>
      </c>
      <c r="P68" s="50" t="s">
        <v>33</v>
      </c>
      <c r="Q68" s="50" t="s">
        <v>24</v>
      </c>
      <c r="S68" s="12">
        <f t="shared" si="8"/>
        <v>3</v>
      </c>
      <c r="T68" s="12">
        <f t="shared" si="8"/>
        <v>8</v>
      </c>
      <c r="U68" s="12">
        <f t="shared" si="8"/>
        <v>9</v>
      </c>
      <c r="V68" s="12">
        <f t="shared" si="8"/>
        <v>8</v>
      </c>
      <c r="W68" s="12">
        <f t="shared" si="8"/>
        <v>9</v>
      </c>
      <c r="X68" s="12">
        <f t="shared" si="8"/>
        <v>6</v>
      </c>
      <c r="Z68" s="26" t="str">
        <f t="shared" si="7"/>
        <v>Heart</v>
      </c>
      <c r="AA68" s="26" t="str">
        <f t="shared" si="7"/>
        <v>Peaches</v>
      </c>
      <c r="AB68" s="26" t="str">
        <f t="shared" si="7"/>
        <v>Watermelon</v>
      </c>
      <c r="AC68" s="26" t="str">
        <f t="shared" si="6"/>
        <v>Peaches</v>
      </c>
      <c r="AD68" s="26" t="str">
        <f t="shared" si="6"/>
        <v>Watermelon</v>
      </c>
      <c r="AE68" s="26" t="str">
        <f t="shared" si="6"/>
        <v>Rectangle</v>
      </c>
      <c r="AG68" s="50">
        <v>0</v>
      </c>
      <c r="AH68" s="50">
        <v>1</v>
      </c>
      <c r="AI68" s="50">
        <v>1</v>
      </c>
      <c r="AJ68" s="50">
        <v>1</v>
      </c>
      <c r="AK68" s="50">
        <v>0</v>
      </c>
      <c r="AL68" s="50">
        <v>0</v>
      </c>
    </row>
    <row r="69" spans="11:38" ht="16.5" customHeight="1">
      <c r="K69" s="42">
        <v>65</v>
      </c>
      <c r="L69" s="50" t="s">
        <v>23</v>
      </c>
      <c r="M69" s="50" t="s">
        <v>34</v>
      </c>
      <c r="N69" s="50" t="s">
        <v>23</v>
      </c>
      <c r="O69" s="50" t="s">
        <v>34</v>
      </c>
      <c r="P69" s="50" t="s">
        <v>35</v>
      </c>
      <c r="Q69" s="50" t="s">
        <v>27</v>
      </c>
      <c r="S69" s="12">
        <f t="shared" si="8"/>
        <v>5</v>
      </c>
      <c r="T69" s="12">
        <f t="shared" si="8"/>
        <v>10</v>
      </c>
      <c r="U69" s="12">
        <f t="shared" si="8"/>
        <v>5</v>
      </c>
      <c r="V69" s="12">
        <f t="shared" si="8"/>
        <v>10</v>
      </c>
      <c r="W69" s="12">
        <f t="shared" si="8"/>
        <v>11</v>
      </c>
      <c r="X69" s="12">
        <f t="shared" si="8"/>
        <v>4</v>
      </c>
      <c r="Z69" s="26" t="str">
        <f t="shared" si="7"/>
        <v>pentagon</v>
      </c>
      <c r="AA69" s="26" t="str">
        <f t="shared" si="7"/>
        <v>Grapes</v>
      </c>
      <c r="AB69" s="26" t="str">
        <f t="shared" si="7"/>
        <v>pentagon</v>
      </c>
      <c r="AC69" s="26" t="str">
        <f t="shared" si="6"/>
        <v>Grapes</v>
      </c>
      <c r="AD69" s="26" t="str">
        <f t="shared" si="6"/>
        <v>Bananas</v>
      </c>
      <c r="AE69" s="26" t="str">
        <f t="shared" si="6"/>
        <v>Square</v>
      </c>
      <c r="AG69" s="50">
        <v>0</v>
      </c>
      <c r="AH69" s="50">
        <v>1</v>
      </c>
      <c r="AI69" s="50">
        <v>1</v>
      </c>
      <c r="AJ69" s="50">
        <v>1</v>
      </c>
      <c r="AK69" s="50">
        <v>0</v>
      </c>
      <c r="AL69" s="50">
        <v>0</v>
      </c>
    </row>
    <row r="70" spans="11:38" ht="16.5" customHeight="1">
      <c r="K70" s="42">
        <v>66</v>
      </c>
      <c r="L70" s="50" t="s">
        <v>23</v>
      </c>
      <c r="M70" s="50" t="s">
        <v>34</v>
      </c>
      <c r="N70" s="50" t="s">
        <v>23</v>
      </c>
      <c r="O70" s="50" t="s">
        <v>34</v>
      </c>
      <c r="P70" s="50" t="s">
        <v>35</v>
      </c>
      <c r="Q70" s="50" t="s">
        <v>27</v>
      </c>
      <c r="S70" s="12">
        <f t="shared" si="8"/>
        <v>5</v>
      </c>
      <c r="T70" s="12">
        <f t="shared" si="8"/>
        <v>10</v>
      </c>
      <c r="U70" s="12">
        <f t="shared" si="8"/>
        <v>5</v>
      </c>
      <c r="V70" s="12">
        <f t="shared" si="8"/>
        <v>10</v>
      </c>
      <c r="W70" s="12">
        <f t="shared" si="8"/>
        <v>11</v>
      </c>
      <c r="X70" s="12">
        <f t="shared" si="8"/>
        <v>4</v>
      </c>
      <c r="Z70" s="26" t="str">
        <f t="shared" si="7"/>
        <v>pentagon</v>
      </c>
      <c r="AA70" s="26" t="str">
        <f t="shared" si="7"/>
        <v>Grapes</v>
      </c>
      <c r="AB70" s="26" t="str">
        <f t="shared" si="7"/>
        <v>pentagon</v>
      </c>
      <c r="AC70" s="26" t="str">
        <f t="shared" si="6"/>
        <v>Grapes</v>
      </c>
      <c r="AD70" s="26" t="str">
        <f t="shared" si="6"/>
        <v>Bananas</v>
      </c>
      <c r="AE70" s="26" t="str">
        <f t="shared" si="6"/>
        <v>Square</v>
      </c>
      <c r="AG70" s="50">
        <v>0</v>
      </c>
      <c r="AH70" s="50">
        <v>0</v>
      </c>
      <c r="AI70" s="50">
        <v>1</v>
      </c>
      <c r="AJ70" s="50">
        <v>0</v>
      </c>
      <c r="AK70" s="50">
        <v>0</v>
      </c>
      <c r="AL70" s="50">
        <v>0</v>
      </c>
    </row>
    <row r="71" spans="11:38" ht="16.5" customHeight="1">
      <c r="K71" s="42">
        <v>67</v>
      </c>
      <c r="L71" s="50" t="s">
        <v>30</v>
      </c>
      <c r="M71" s="50" t="s">
        <v>32</v>
      </c>
      <c r="N71" s="50" t="s">
        <v>30</v>
      </c>
      <c r="O71" s="50" t="s">
        <v>32</v>
      </c>
      <c r="P71" s="50" t="s">
        <v>33</v>
      </c>
      <c r="Q71" s="50" t="s">
        <v>24</v>
      </c>
      <c r="S71" s="12">
        <f t="shared" si="8"/>
        <v>7</v>
      </c>
      <c r="T71" s="12">
        <f t="shared" si="8"/>
        <v>8</v>
      </c>
      <c r="U71" s="12">
        <f t="shared" si="8"/>
        <v>7</v>
      </c>
      <c r="V71" s="12">
        <f t="shared" si="8"/>
        <v>8</v>
      </c>
      <c r="W71" s="12">
        <f t="shared" si="8"/>
        <v>9</v>
      </c>
      <c r="X71" s="12">
        <f t="shared" si="8"/>
        <v>6</v>
      </c>
      <c r="Z71" s="26" t="str">
        <f t="shared" si="7"/>
        <v>Apples</v>
      </c>
      <c r="AA71" s="26" t="str">
        <f t="shared" si="7"/>
        <v>Peaches</v>
      </c>
      <c r="AB71" s="26" t="str">
        <f t="shared" si="7"/>
        <v>Apples</v>
      </c>
      <c r="AC71" s="26" t="str">
        <f t="shared" si="6"/>
        <v>Peaches</v>
      </c>
      <c r="AD71" s="26" t="str">
        <f t="shared" si="6"/>
        <v>Watermelon</v>
      </c>
      <c r="AE71" s="26" t="str">
        <f t="shared" si="6"/>
        <v>Rectangle</v>
      </c>
      <c r="AG71" s="50">
        <v>0</v>
      </c>
      <c r="AH71" s="50">
        <v>0</v>
      </c>
      <c r="AI71" s="50">
        <v>1</v>
      </c>
      <c r="AJ71" s="50">
        <v>1</v>
      </c>
      <c r="AK71" s="50">
        <v>0</v>
      </c>
      <c r="AL71" s="50">
        <v>0</v>
      </c>
    </row>
    <row r="72" spans="11:38" ht="16.5" customHeight="1">
      <c r="K72" s="42">
        <v>68</v>
      </c>
      <c r="L72" s="50" t="s">
        <v>30</v>
      </c>
      <c r="M72" s="50" t="s">
        <v>32</v>
      </c>
      <c r="N72" s="50" t="s">
        <v>30</v>
      </c>
      <c r="O72" s="50" t="s">
        <v>32</v>
      </c>
      <c r="P72" s="50" t="s">
        <v>33</v>
      </c>
      <c r="Q72" s="50" t="s">
        <v>24</v>
      </c>
      <c r="S72" s="12">
        <f t="shared" si="8"/>
        <v>7</v>
      </c>
      <c r="T72" s="12">
        <f t="shared" si="8"/>
        <v>8</v>
      </c>
      <c r="U72" s="12">
        <f t="shared" si="8"/>
        <v>7</v>
      </c>
      <c r="V72" s="12">
        <f t="shared" si="8"/>
        <v>8</v>
      </c>
      <c r="W72" s="12">
        <f t="shared" si="8"/>
        <v>9</v>
      </c>
      <c r="X72" s="12">
        <f t="shared" si="8"/>
        <v>6</v>
      </c>
      <c r="Z72" s="26" t="str">
        <f t="shared" si="7"/>
        <v>Apples</v>
      </c>
      <c r="AA72" s="26" t="str">
        <f t="shared" si="7"/>
        <v>Peaches</v>
      </c>
      <c r="AB72" s="26" t="str">
        <f t="shared" si="7"/>
        <v>Apples</v>
      </c>
      <c r="AC72" s="26" t="str">
        <f t="shared" si="6"/>
        <v>Peaches</v>
      </c>
      <c r="AD72" s="26" t="str">
        <f t="shared" si="6"/>
        <v>Watermelon</v>
      </c>
      <c r="AE72" s="26" t="str">
        <f t="shared" si="6"/>
        <v>Rectangle</v>
      </c>
      <c r="AG72" s="50">
        <v>0</v>
      </c>
      <c r="AH72" s="50">
        <v>0</v>
      </c>
      <c r="AI72" s="50">
        <v>1</v>
      </c>
      <c r="AJ72" s="50">
        <v>1</v>
      </c>
      <c r="AK72" s="50">
        <v>0</v>
      </c>
      <c r="AL72" s="50">
        <v>0</v>
      </c>
    </row>
    <row r="73" spans="11:38" ht="16.5" customHeight="1">
      <c r="K73" s="42">
        <v>69</v>
      </c>
      <c r="L73" s="50" t="s">
        <v>55</v>
      </c>
      <c r="M73" s="50" t="s">
        <v>24</v>
      </c>
      <c r="N73" s="50" t="s">
        <v>33</v>
      </c>
      <c r="O73" s="50" t="s">
        <v>34</v>
      </c>
      <c r="P73" s="50" t="s">
        <v>35</v>
      </c>
      <c r="Q73" s="50" t="s">
        <v>32</v>
      </c>
      <c r="S73" s="12">
        <f t="shared" si="8"/>
        <v>2</v>
      </c>
      <c r="T73" s="12">
        <f t="shared" si="8"/>
        <v>6</v>
      </c>
      <c r="U73" s="12">
        <f t="shared" si="8"/>
        <v>9</v>
      </c>
      <c r="V73" s="12">
        <f t="shared" si="8"/>
        <v>10</v>
      </c>
      <c r="W73" s="12">
        <f t="shared" si="8"/>
        <v>11</v>
      </c>
      <c r="X73" s="12">
        <f t="shared" si="8"/>
        <v>8</v>
      </c>
      <c r="Z73" s="26" t="str">
        <f t="shared" si="7"/>
        <v>Multiplier</v>
      </c>
      <c r="AA73" s="26" t="str">
        <f t="shared" si="7"/>
        <v>Rectangle</v>
      </c>
      <c r="AB73" s="26" t="str">
        <f t="shared" si="7"/>
        <v>Watermelon</v>
      </c>
      <c r="AC73" s="26" t="str">
        <f t="shared" si="6"/>
        <v>Grapes</v>
      </c>
      <c r="AD73" s="26" t="str">
        <f t="shared" si="6"/>
        <v>Bananas</v>
      </c>
      <c r="AE73" s="26" t="str">
        <f t="shared" si="6"/>
        <v>Peaches</v>
      </c>
      <c r="AG73" s="50">
        <v>0</v>
      </c>
      <c r="AH73" s="50">
        <v>0</v>
      </c>
      <c r="AI73" s="50">
        <v>1</v>
      </c>
      <c r="AJ73" s="50">
        <v>1</v>
      </c>
      <c r="AK73" s="50">
        <v>0</v>
      </c>
      <c r="AL73" s="50">
        <v>1</v>
      </c>
    </row>
    <row r="74" spans="11:38" ht="16.5" customHeight="1">
      <c r="K74" s="42">
        <v>70</v>
      </c>
      <c r="L74" s="50" t="s">
        <v>23</v>
      </c>
      <c r="M74" s="50" t="s">
        <v>24</v>
      </c>
      <c r="N74" s="50" t="s">
        <v>33</v>
      </c>
      <c r="O74" s="50" t="s">
        <v>34</v>
      </c>
      <c r="P74" s="50" t="s">
        <v>35</v>
      </c>
      <c r="Q74" s="50" t="s">
        <v>32</v>
      </c>
      <c r="S74" s="12">
        <f t="shared" si="8"/>
        <v>5</v>
      </c>
      <c r="T74" s="12">
        <f t="shared" si="8"/>
        <v>6</v>
      </c>
      <c r="U74" s="12">
        <f t="shared" si="8"/>
        <v>9</v>
      </c>
      <c r="V74" s="12">
        <f t="shared" si="8"/>
        <v>10</v>
      </c>
      <c r="W74" s="12">
        <f t="shared" si="8"/>
        <v>11</v>
      </c>
      <c r="X74" s="12">
        <f t="shared" si="8"/>
        <v>8</v>
      </c>
      <c r="Z74" s="26" t="str">
        <f t="shared" si="7"/>
        <v>pentagon</v>
      </c>
      <c r="AA74" s="26" t="str">
        <f t="shared" si="7"/>
        <v>Rectangle</v>
      </c>
      <c r="AB74" s="26" t="str">
        <f t="shared" si="7"/>
        <v>Watermelon</v>
      </c>
      <c r="AC74" s="26" t="str">
        <f t="shared" si="6"/>
        <v>Grapes</v>
      </c>
      <c r="AD74" s="26" t="str">
        <f t="shared" si="6"/>
        <v>Bananas</v>
      </c>
      <c r="AE74" s="26" t="str">
        <f t="shared" si="6"/>
        <v>Peaches</v>
      </c>
      <c r="AG74" s="50">
        <v>0</v>
      </c>
      <c r="AH74" s="50">
        <v>1</v>
      </c>
      <c r="AI74" s="50">
        <v>1</v>
      </c>
      <c r="AJ74" s="50">
        <v>1</v>
      </c>
      <c r="AK74" s="50">
        <v>0</v>
      </c>
      <c r="AL74" s="50">
        <v>1</v>
      </c>
    </row>
    <row r="75" spans="11:38" ht="16.5" customHeight="1">
      <c r="K75" s="42">
        <v>71</v>
      </c>
      <c r="L75" s="50" t="s">
        <v>23</v>
      </c>
      <c r="M75" s="50" t="s">
        <v>32</v>
      </c>
      <c r="N75" s="50" t="s">
        <v>35</v>
      </c>
      <c r="O75" s="50" t="s">
        <v>27</v>
      </c>
      <c r="P75" s="50" t="s">
        <v>26</v>
      </c>
      <c r="Q75" s="50" t="s">
        <v>34</v>
      </c>
      <c r="S75" s="12">
        <f t="shared" si="8"/>
        <v>5</v>
      </c>
      <c r="T75" s="12">
        <f t="shared" si="8"/>
        <v>8</v>
      </c>
      <c r="U75" s="12">
        <f t="shared" si="8"/>
        <v>11</v>
      </c>
      <c r="V75" s="12">
        <f t="shared" si="8"/>
        <v>4</v>
      </c>
      <c r="W75" s="12">
        <f t="shared" si="8"/>
        <v>3</v>
      </c>
      <c r="X75" s="12">
        <f t="shared" si="8"/>
        <v>10</v>
      </c>
      <c r="Z75" s="26" t="str">
        <f t="shared" si="7"/>
        <v>pentagon</v>
      </c>
      <c r="AA75" s="26" t="str">
        <f t="shared" si="7"/>
        <v>Peaches</v>
      </c>
      <c r="AB75" s="26" t="str">
        <f t="shared" si="7"/>
        <v>Bananas</v>
      </c>
      <c r="AC75" s="26" t="str">
        <f t="shared" si="6"/>
        <v>Square</v>
      </c>
      <c r="AD75" s="26" t="str">
        <f t="shared" si="6"/>
        <v>Heart</v>
      </c>
      <c r="AE75" s="26" t="str">
        <f t="shared" si="6"/>
        <v>Grapes</v>
      </c>
      <c r="AG75" s="50">
        <v>0</v>
      </c>
      <c r="AH75" s="50">
        <v>1</v>
      </c>
      <c r="AI75" s="50">
        <v>1</v>
      </c>
      <c r="AJ75" s="50">
        <v>0</v>
      </c>
      <c r="AK75" s="50">
        <v>0</v>
      </c>
      <c r="AL75" s="50">
        <v>1</v>
      </c>
    </row>
    <row r="76" spans="11:38" ht="16.5" customHeight="1">
      <c r="K76" s="42">
        <v>72</v>
      </c>
      <c r="L76" s="50" t="s">
        <v>35</v>
      </c>
      <c r="M76" s="50" t="s">
        <v>32</v>
      </c>
      <c r="N76" s="50" t="s">
        <v>35</v>
      </c>
      <c r="O76" s="50" t="s">
        <v>27</v>
      </c>
      <c r="P76" s="50" t="s">
        <v>26</v>
      </c>
      <c r="Q76" s="50" t="s">
        <v>34</v>
      </c>
      <c r="S76" s="12">
        <f t="shared" si="8"/>
        <v>11</v>
      </c>
      <c r="T76" s="12">
        <f t="shared" si="8"/>
        <v>8</v>
      </c>
      <c r="U76" s="12">
        <f t="shared" si="8"/>
        <v>11</v>
      </c>
      <c r="V76" s="12">
        <f t="shared" si="8"/>
        <v>4</v>
      </c>
      <c r="W76" s="12">
        <f t="shared" si="8"/>
        <v>3</v>
      </c>
      <c r="X76" s="12">
        <f t="shared" si="8"/>
        <v>10</v>
      </c>
      <c r="Z76" s="26" t="str">
        <f t="shared" si="7"/>
        <v>Bananas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Square</v>
      </c>
      <c r="AD76" s="26" t="str">
        <f t="shared" si="6"/>
        <v>Heart</v>
      </c>
      <c r="AE76" s="26" t="str">
        <f t="shared" si="6"/>
        <v>Grapes</v>
      </c>
      <c r="AG76" s="50">
        <v>0</v>
      </c>
      <c r="AH76" s="50">
        <v>1</v>
      </c>
      <c r="AI76" s="50">
        <v>1</v>
      </c>
      <c r="AJ76" s="50">
        <v>0</v>
      </c>
      <c r="AK76" s="50">
        <v>0</v>
      </c>
      <c r="AL76" s="50">
        <v>1</v>
      </c>
    </row>
    <row r="77" spans="11:38" ht="16.5" customHeight="1">
      <c r="K77" s="42">
        <v>73</v>
      </c>
      <c r="L77" s="50" t="s">
        <v>35</v>
      </c>
      <c r="M77" s="50" t="s">
        <v>34</v>
      </c>
      <c r="N77" s="50" t="s">
        <v>26</v>
      </c>
      <c r="O77" s="50" t="s">
        <v>24</v>
      </c>
      <c r="P77" s="50" t="s">
        <v>23</v>
      </c>
      <c r="Q77" s="50" t="s">
        <v>32</v>
      </c>
      <c r="S77" s="12">
        <f t="shared" si="8"/>
        <v>11</v>
      </c>
      <c r="T77" s="12">
        <f t="shared" si="8"/>
        <v>10</v>
      </c>
      <c r="U77" s="12">
        <f t="shared" si="8"/>
        <v>3</v>
      </c>
      <c r="V77" s="12">
        <f t="shared" si="8"/>
        <v>6</v>
      </c>
      <c r="W77" s="12">
        <f t="shared" si="8"/>
        <v>5</v>
      </c>
      <c r="X77" s="12">
        <f t="shared" si="8"/>
        <v>8</v>
      </c>
      <c r="Z77" s="26" t="str">
        <f t="shared" si="7"/>
        <v>Bananas</v>
      </c>
      <c r="AA77" s="26" t="str">
        <f t="shared" si="7"/>
        <v>Grapes</v>
      </c>
      <c r="AB77" s="26" t="str">
        <f t="shared" si="7"/>
        <v>Heart</v>
      </c>
      <c r="AC77" s="26" t="str">
        <f t="shared" si="6"/>
        <v>Rectangle</v>
      </c>
      <c r="AD77" s="26" t="str">
        <f t="shared" si="6"/>
        <v>pentagon</v>
      </c>
      <c r="AE77" s="26" t="str">
        <f t="shared" si="6"/>
        <v>Peaches</v>
      </c>
      <c r="AG77" s="50">
        <v>0</v>
      </c>
      <c r="AH77" s="50">
        <v>1</v>
      </c>
      <c r="AI77" s="50">
        <v>1</v>
      </c>
      <c r="AJ77" s="50">
        <v>0</v>
      </c>
      <c r="AK77" s="50">
        <v>0</v>
      </c>
      <c r="AL77" s="50">
        <v>0</v>
      </c>
    </row>
    <row r="78" spans="11:38" ht="16.5" customHeight="1">
      <c r="K78" s="42">
        <v>74</v>
      </c>
      <c r="L78" s="50" t="s">
        <v>30</v>
      </c>
      <c r="M78" s="50" t="s">
        <v>34</v>
      </c>
      <c r="N78" s="50" t="s">
        <v>26</v>
      </c>
      <c r="O78" s="50" t="s">
        <v>24</v>
      </c>
      <c r="P78" s="50" t="s">
        <v>23</v>
      </c>
      <c r="Q78" s="50" t="s">
        <v>32</v>
      </c>
      <c r="S78" s="12">
        <f t="shared" si="8"/>
        <v>7</v>
      </c>
      <c r="T78" s="12">
        <f t="shared" si="8"/>
        <v>10</v>
      </c>
      <c r="U78" s="12">
        <f t="shared" si="8"/>
        <v>3</v>
      </c>
      <c r="V78" s="12">
        <f t="shared" si="8"/>
        <v>6</v>
      </c>
      <c r="W78" s="12">
        <f t="shared" si="8"/>
        <v>5</v>
      </c>
      <c r="X78" s="12">
        <f t="shared" si="8"/>
        <v>8</v>
      </c>
      <c r="Z78" s="26" t="str">
        <f t="shared" si="7"/>
        <v>Apples</v>
      </c>
      <c r="AA78" s="26" t="str">
        <f t="shared" si="7"/>
        <v>Grapes</v>
      </c>
      <c r="AB78" s="26" t="str">
        <f t="shared" si="7"/>
        <v>Heart</v>
      </c>
      <c r="AC78" s="26" t="str">
        <f t="shared" si="6"/>
        <v>Rectangle</v>
      </c>
      <c r="AD78" s="26" t="str">
        <f t="shared" si="6"/>
        <v>pentagon</v>
      </c>
      <c r="AE78" s="26" t="str">
        <f t="shared" si="6"/>
        <v>Peaches</v>
      </c>
      <c r="AG78" s="50">
        <v>0</v>
      </c>
      <c r="AH78" s="50">
        <v>0</v>
      </c>
      <c r="AI78" s="50">
        <v>1</v>
      </c>
      <c r="AJ78" s="50">
        <v>0</v>
      </c>
      <c r="AK78" s="50">
        <v>0</v>
      </c>
      <c r="AL78" s="50">
        <v>1</v>
      </c>
    </row>
    <row r="79" spans="11:38" ht="16.5" customHeight="1">
      <c r="K79" s="42">
        <v>75</v>
      </c>
      <c r="L79" s="50" t="s">
        <v>30</v>
      </c>
      <c r="M79" s="50" t="s">
        <v>24</v>
      </c>
      <c r="N79" s="50" t="s">
        <v>30</v>
      </c>
      <c r="O79" s="50" t="s">
        <v>32</v>
      </c>
      <c r="P79" s="50" t="s">
        <v>35</v>
      </c>
      <c r="Q79" s="50" t="s">
        <v>24</v>
      </c>
      <c r="S79" s="12">
        <f t="shared" si="8"/>
        <v>7</v>
      </c>
      <c r="T79" s="12">
        <f t="shared" si="8"/>
        <v>6</v>
      </c>
      <c r="U79" s="12">
        <f t="shared" si="8"/>
        <v>7</v>
      </c>
      <c r="V79" s="12">
        <f t="shared" si="8"/>
        <v>8</v>
      </c>
      <c r="W79" s="12">
        <f t="shared" si="8"/>
        <v>11</v>
      </c>
      <c r="X79" s="12">
        <f t="shared" si="8"/>
        <v>6</v>
      </c>
      <c r="Z79" s="26" t="str">
        <f t="shared" si="7"/>
        <v>Apples</v>
      </c>
      <c r="AA79" s="26" t="str">
        <f t="shared" si="7"/>
        <v>Rectangle</v>
      </c>
      <c r="AB79" s="26" t="str">
        <f t="shared" si="7"/>
        <v>Apples</v>
      </c>
      <c r="AC79" s="26" t="str">
        <f t="shared" si="6"/>
        <v>Peaches</v>
      </c>
      <c r="AD79" s="26" t="str">
        <f t="shared" si="6"/>
        <v>Bananas</v>
      </c>
      <c r="AE79" s="26" t="str">
        <f t="shared" si="6"/>
        <v>Rectangle</v>
      </c>
      <c r="AG79" s="50">
        <v>0</v>
      </c>
      <c r="AH79" s="50">
        <v>0</v>
      </c>
      <c r="AI79" s="50">
        <v>1</v>
      </c>
      <c r="AJ79" s="50">
        <v>0</v>
      </c>
      <c r="AK79" s="50">
        <v>0</v>
      </c>
      <c r="AL79" s="50">
        <v>1</v>
      </c>
    </row>
    <row r="80" spans="11:38">
      <c r="K80" s="42">
        <v>76</v>
      </c>
      <c r="L80" s="50" t="s">
        <v>26</v>
      </c>
      <c r="M80" s="50" t="s">
        <v>24</v>
      </c>
      <c r="N80" s="50" t="s">
        <v>30</v>
      </c>
      <c r="O80" s="50" t="s">
        <v>32</v>
      </c>
      <c r="P80" s="50" t="s">
        <v>35</v>
      </c>
      <c r="Q80" s="50" t="s">
        <v>24</v>
      </c>
      <c r="S80" s="12">
        <f t="shared" si="8"/>
        <v>3</v>
      </c>
      <c r="T80" s="12">
        <f t="shared" si="8"/>
        <v>6</v>
      </c>
      <c r="U80" s="12">
        <f t="shared" si="8"/>
        <v>7</v>
      </c>
      <c r="V80" s="12">
        <f t="shared" si="8"/>
        <v>8</v>
      </c>
      <c r="W80" s="12">
        <f t="shared" si="8"/>
        <v>11</v>
      </c>
      <c r="X80" s="12">
        <f t="shared" si="8"/>
        <v>6</v>
      </c>
      <c r="Z80" s="26" t="str">
        <f t="shared" si="7"/>
        <v>Heart</v>
      </c>
      <c r="AA80" s="26" t="str">
        <f t="shared" si="7"/>
        <v>Rectangle</v>
      </c>
      <c r="AB80" s="26" t="str">
        <f t="shared" si="7"/>
        <v>Apples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Rectangle</v>
      </c>
      <c r="AG80" s="50">
        <v>0</v>
      </c>
      <c r="AH80" s="50">
        <v>0</v>
      </c>
      <c r="AI80" s="50">
        <v>1</v>
      </c>
      <c r="AJ80" s="50">
        <v>0</v>
      </c>
      <c r="AK80" s="50">
        <v>0</v>
      </c>
      <c r="AL80" s="50">
        <v>1</v>
      </c>
    </row>
    <row r="81" spans="11:38">
      <c r="K81" s="42">
        <v>77</v>
      </c>
      <c r="L81" s="50" t="s">
        <v>26</v>
      </c>
      <c r="M81" s="50" t="s">
        <v>27</v>
      </c>
      <c r="N81" s="50" t="s">
        <v>33</v>
      </c>
      <c r="O81" s="50" t="s">
        <v>27</v>
      </c>
      <c r="P81" s="50" t="s">
        <v>33</v>
      </c>
      <c r="Q81" s="50" t="s">
        <v>34</v>
      </c>
      <c r="S81" s="12">
        <f t="shared" si="8"/>
        <v>3</v>
      </c>
      <c r="T81" s="12">
        <f t="shared" si="8"/>
        <v>4</v>
      </c>
      <c r="U81" s="12">
        <f t="shared" si="8"/>
        <v>9</v>
      </c>
      <c r="V81" s="12">
        <f t="shared" si="8"/>
        <v>4</v>
      </c>
      <c r="W81" s="12">
        <f t="shared" si="8"/>
        <v>9</v>
      </c>
      <c r="X81" s="12">
        <f t="shared" si="8"/>
        <v>10</v>
      </c>
      <c r="Z81" s="26" t="str">
        <f t="shared" si="7"/>
        <v>Heart</v>
      </c>
      <c r="AA81" s="26" t="str">
        <f t="shared" si="7"/>
        <v>Square</v>
      </c>
      <c r="AB81" s="26" t="str">
        <f t="shared" si="7"/>
        <v>Watermelon</v>
      </c>
      <c r="AC81" s="26" t="str">
        <f t="shared" si="6"/>
        <v>Square</v>
      </c>
      <c r="AD81" s="26" t="str">
        <f t="shared" si="6"/>
        <v>Watermelon</v>
      </c>
      <c r="AE81" s="26" t="str">
        <f t="shared" si="6"/>
        <v>Grapes</v>
      </c>
      <c r="AG81" s="50">
        <v>0</v>
      </c>
      <c r="AH81" s="50">
        <v>0</v>
      </c>
      <c r="AI81" s="50">
        <v>1</v>
      </c>
      <c r="AJ81" s="50">
        <v>0</v>
      </c>
      <c r="AK81" s="50">
        <v>0</v>
      </c>
      <c r="AL81" s="50">
        <v>1</v>
      </c>
    </row>
    <row r="82" spans="11:38">
      <c r="K82" s="42">
        <v>78</v>
      </c>
      <c r="L82" s="50" t="s">
        <v>23</v>
      </c>
      <c r="M82" s="50" t="s">
        <v>27</v>
      </c>
      <c r="N82" s="50" t="s">
        <v>33</v>
      </c>
      <c r="O82" s="50" t="s">
        <v>27</v>
      </c>
      <c r="P82" s="50" t="s">
        <v>33</v>
      </c>
      <c r="Q82" s="50" t="s">
        <v>34</v>
      </c>
      <c r="S82" s="12">
        <f t="shared" si="8"/>
        <v>5</v>
      </c>
      <c r="T82" s="12">
        <f t="shared" si="8"/>
        <v>4</v>
      </c>
      <c r="U82" s="12">
        <f t="shared" si="8"/>
        <v>9</v>
      </c>
      <c r="V82" s="12">
        <f t="shared" si="8"/>
        <v>4</v>
      </c>
      <c r="W82" s="12">
        <f t="shared" si="8"/>
        <v>9</v>
      </c>
      <c r="X82" s="12">
        <f t="shared" si="8"/>
        <v>10</v>
      </c>
      <c r="Z82" s="26" t="str">
        <f t="shared" si="7"/>
        <v>pentagon</v>
      </c>
      <c r="AA82" s="26" t="str">
        <f t="shared" si="7"/>
        <v>Square</v>
      </c>
      <c r="AB82" s="26" t="str">
        <f t="shared" si="7"/>
        <v>Watermelon</v>
      </c>
      <c r="AC82" s="26" t="str">
        <f t="shared" si="6"/>
        <v>Square</v>
      </c>
      <c r="AD82" s="26" t="str">
        <f t="shared" si="6"/>
        <v>Watermelon</v>
      </c>
      <c r="AE82" s="26" t="str">
        <f t="shared" si="6"/>
        <v>Grapes</v>
      </c>
      <c r="AG82" s="50">
        <v>0</v>
      </c>
      <c r="AH82" s="50">
        <v>0</v>
      </c>
      <c r="AI82" s="50">
        <v>1</v>
      </c>
      <c r="AJ82" s="50">
        <v>0</v>
      </c>
      <c r="AK82" s="50">
        <v>0</v>
      </c>
      <c r="AL82" s="50">
        <v>0</v>
      </c>
    </row>
    <row r="83" spans="11:38">
      <c r="K83" s="42">
        <v>79</v>
      </c>
      <c r="L83" s="50" t="s">
        <v>23</v>
      </c>
      <c r="M83" s="50" t="s">
        <v>24</v>
      </c>
      <c r="N83" s="50" t="s">
        <v>35</v>
      </c>
      <c r="O83" s="50" t="s">
        <v>24</v>
      </c>
      <c r="P83" s="50" t="s">
        <v>35</v>
      </c>
      <c r="Q83" s="50" t="s">
        <v>27</v>
      </c>
      <c r="S83" s="12">
        <f t="shared" si="8"/>
        <v>5</v>
      </c>
      <c r="T83" s="12">
        <f t="shared" si="8"/>
        <v>6</v>
      </c>
      <c r="U83" s="12">
        <f t="shared" si="8"/>
        <v>11</v>
      </c>
      <c r="V83" s="12">
        <f t="shared" si="8"/>
        <v>6</v>
      </c>
      <c r="W83" s="12">
        <f t="shared" si="8"/>
        <v>11</v>
      </c>
      <c r="X83" s="12">
        <f t="shared" si="8"/>
        <v>4</v>
      </c>
      <c r="Z83" s="26" t="str">
        <f t="shared" si="7"/>
        <v>pentagon</v>
      </c>
      <c r="AA83" s="26" t="str">
        <f t="shared" si="7"/>
        <v>Rectangle</v>
      </c>
      <c r="AB83" s="26" t="str">
        <f t="shared" si="7"/>
        <v>Bananas</v>
      </c>
      <c r="AC83" s="26" t="str">
        <f t="shared" si="6"/>
        <v>Rectangle</v>
      </c>
      <c r="AD83" s="26" t="str">
        <f t="shared" si="6"/>
        <v>Bananas</v>
      </c>
      <c r="AE83" s="26" t="str">
        <f t="shared" si="6"/>
        <v>Square</v>
      </c>
      <c r="AG83" s="50">
        <v>0</v>
      </c>
      <c r="AH83" s="50">
        <v>0</v>
      </c>
      <c r="AI83" s="50">
        <v>1</v>
      </c>
      <c r="AJ83" s="50">
        <v>0</v>
      </c>
      <c r="AK83" s="50">
        <v>0</v>
      </c>
      <c r="AL83" s="50">
        <v>0</v>
      </c>
    </row>
    <row r="84" spans="11:38">
      <c r="K84" s="42">
        <v>80</v>
      </c>
      <c r="L84" s="50" t="s">
        <v>30</v>
      </c>
      <c r="M84" s="50" t="s">
        <v>24</v>
      </c>
      <c r="N84" s="50" t="s">
        <v>35</v>
      </c>
      <c r="O84" s="50" t="s">
        <v>24</v>
      </c>
      <c r="P84" s="50" t="s">
        <v>35</v>
      </c>
      <c r="Q84" s="50" t="s">
        <v>27</v>
      </c>
      <c r="S84" s="12">
        <f t="shared" si="8"/>
        <v>7</v>
      </c>
      <c r="T84" s="12">
        <f t="shared" si="8"/>
        <v>6</v>
      </c>
      <c r="U84" s="12">
        <f t="shared" si="8"/>
        <v>11</v>
      </c>
      <c r="V84" s="12">
        <f t="shared" si="8"/>
        <v>6</v>
      </c>
      <c r="W84" s="12">
        <f t="shared" si="8"/>
        <v>11</v>
      </c>
      <c r="X84" s="12">
        <f t="shared" si="8"/>
        <v>4</v>
      </c>
      <c r="Z84" s="26" t="str">
        <f t="shared" si="7"/>
        <v>Apples</v>
      </c>
      <c r="AA84" s="26" t="str">
        <f t="shared" si="7"/>
        <v>Rectangle</v>
      </c>
      <c r="AB84" s="26" t="str">
        <f t="shared" si="7"/>
        <v>Bananas</v>
      </c>
      <c r="AC84" s="26" t="str">
        <f t="shared" si="6"/>
        <v>Rectangle</v>
      </c>
      <c r="AD84" s="26" t="str">
        <f t="shared" si="6"/>
        <v>Bananas</v>
      </c>
      <c r="AE84" s="26" t="str">
        <f t="shared" si="6"/>
        <v>Square</v>
      </c>
      <c r="AG84" s="50">
        <v>0</v>
      </c>
      <c r="AH84" s="50">
        <v>0</v>
      </c>
      <c r="AI84" s="50">
        <v>1</v>
      </c>
      <c r="AJ84" s="50">
        <v>0</v>
      </c>
      <c r="AK84" s="50">
        <v>0</v>
      </c>
      <c r="AL84" s="50">
        <v>0</v>
      </c>
    </row>
    <row r="85" spans="11:38">
      <c r="K85" s="42">
        <v>81</v>
      </c>
      <c r="L85" s="50" t="s">
        <v>30</v>
      </c>
      <c r="M85" s="50" t="s">
        <v>55</v>
      </c>
      <c r="N85" s="50" t="s">
        <v>55</v>
      </c>
      <c r="O85" s="50" t="s">
        <v>55</v>
      </c>
      <c r="P85" s="50" t="s">
        <v>55</v>
      </c>
      <c r="Q85" s="50" t="s">
        <v>55</v>
      </c>
      <c r="S85" s="12">
        <f t="shared" si="8"/>
        <v>7</v>
      </c>
      <c r="T85" s="12">
        <f t="shared" si="8"/>
        <v>2</v>
      </c>
      <c r="U85" s="12">
        <f t="shared" si="8"/>
        <v>2</v>
      </c>
      <c r="V85" s="12">
        <f t="shared" si="8"/>
        <v>2</v>
      </c>
      <c r="W85" s="12">
        <f t="shared" si="8"/>
        <v>2</v>
      </c>
      <c r="X85" s="12">
        <f t="shared" si="8"/>
        <v>2</v>
      </c>
      <c r="Z85" s="26" t="str">
        <f t="shared" si="7"/>
        <v>Apples</v>
      </c>
      <c r="AA85" s="26" t="str">
        <f t="shared" si="7"/>
        <v>Multiplier</v>
      </c>
      <c r="AB85" s="26" t="str">
        <f t="shared" si="7"/>
        <v>Multiplier</v>
      </c>
      <c r="AC85" s="26" t="str">
        <f t="shared" si="6"/>
        <v>Multiplier</v>
      </c>
      <c r="AD85" s="26" t="str">
        <f t="shared" si="6"/>
        <v>Multiplier</v>
      </c>
      <c r="AE85" s="26" t="str">
        <f t="shared" si="6"/>
        <v>Multiplier</v>
      </c>
      <c r="AG85" s="50">
        <v>0</v>
      </c>
      <c r="AH85" s="50">
        <v>1</v>
      </c>
      <c r="AI85" s="50">
        <v>1</v>
      </c>
      <c r="AJ85" s="50">
        <v>1</v>
      </c>
      <c r="AK85" s="50">
        <v>0</v>
      </c>
      <c r="AL85" s="50">
        <v>0</v>
      </c>
    </row>
    <row r="86" spans="11:38">
      <c r="K86" s="42">
        <v>82</v>
      </c>
      <c r="L86" s="50" t="s">
        <v>26</v>
      </c>
      <c r="M86" s="50" t="s">
        <v>32</v>
      </c>
      <c r="N86" s="50" t="s">
        <v>26</v>
      </c>
      <c r="O86" s="50" t="s">
        <v>32</v>
      </c>
      <c r="P86" s="50" t="s">
        <v>30</v>
      </c>
      <c r="Q86" s="50" t="s">
        <v>32</v>
      </c>
      <c r="S86" s="12">
        <f t="shared" si="8"/>
        <v>3</v>
      </c>
      <c r="T86" s="12">
        <f t="shared" si="8"/>
        <v>8</v>
      </c>
      <c r="U86" s="12">
        <f t="shared" si="8"/>
        <v>3</v>
      </c>
      <c r="V86" s="12">
        <f t="shared" si="8"/>
        <v>8</v>
      </c>
      <c r="W86" s="12">
        <f t="shared" si="8"/>
        <v>7</v>
      </c>
      <c r="X86" s="12">
        <f t="shared" si="8"/>
        <v>8</v>
      </c>
      <c r="Z86" s="26" t="str">
        <f t="shared" si="7"/>
        <v>Heart</v>
      </c>
      <c r="AA86" s="26" t="str">
        <f t="shared" si="7"/>
        <v>Peaches</v>
      </c>
      <c r="AB86" s="26" t="str">
        <f t="shared" si="7"/>
        <v>Heart</v>
      </c>
      <c r="AC86" s="26" t="str">
        <f t="shared" si="6"/>
        <v>Peaches</v>
      </c>
      <c r="AD86" s="26" t="str">
        <f t="shared" si="6"/>
        <v>Apples</v>
      </c>
      <c r="AE86" s="26" t="str">
        <f t="shared" si="6"/>
        <v>Peaches</v>
      </c>
      <c r="AG86" s="50">
        <v>0</v>
      </c>
      <c r="AH86" s="50">
        <v>1</v>
      </c>
      <c r="AI86" s="50">
        <v>1</v>
      </c>
      <c r="AJ86" s="50">
        <v>1</v>
      </c>
      <c r="AK86" s="50">
        <v>0</v>
      </c>
      <c r="AL86" s="50">
        <v>0</v>
      </c>
    </row>
    <row r="87" spans="11:38">
      <c r="K87" s="42">
        <v>83</v>
      </c>
      <c r="L87" s="50" t="s">
        <v>26</v>
      </c>
      <c r="M87" s="50" t="s">
        <v>32</v>
      </c>
      <c r="N87" s="50" t="s">
        <v>26</v>
      </c>
      <c r="O87" s="50" t="s">
        <v>32</v>
      </c>
      <c r="P87" s="50" t="s">
        <v>30</v>
      </c>
      <c r="Q87" s="50" t="s">
        <v>32</v>
      </c>
      <c r="S87" s="12">
        <f t="shared" si="8"/>
        <v>3</v>
      </c>
      <c r="T87" s="12">
        <f t="shared" si="8"/>
        <v>8</v>
      </c>
      <c r="U87" s="12">
        <f t="shared" si="8"/>
        <v>3</v>
      </c>
      <c r="V87" s="12">
        <f t="shared" si="8"/>
        <v>8</v>
      </c>
      <c r="W87" s="12">
        <f t="shared" si="8"/>
        <v>7</v>
      </c>
      <c r="X87" s="12">
        <f t="shared" si="8"/>
        <v>8</v>
      </c>
      <c r="Z87" s="26" t="str">
        <f t="shared" si="7"/>
        <v>Heart</v>
      </c>
      <c r="AA87" s="26" t="str">
        <f t="shared" si="7"/>
        <v>Peaches</v>
      </c>
      <c r="AB87" s="26" t="str">
        <f t="shared" si="7"/>
        <v>Heart</v>
      </c>
      <c r="AC87" s="26" t="str">
        <f t="shared" si="6"/>
        <v>Peaches</v>
      </c>
      <c r="AD87" s="26" t="str">
        <f t="shared" si="6"/>
        <v>Apples</v>
      </c>
      <c r="AE87" s="26" t="str">
        <f t="shared" si="6"/>
        <v>Peaches</v>
      </c>
      <c r="AG87" s="50">
        <v>0</v>
      </c>
      <c r="AH87" s="50">
        <v>1</v>
      </c>
      <c r="AI87" s="50">
        <v>1</v>
      </c>
      <c r="AJ87" s="50">
        <v>1</v>
      </c>
      <c r="AK87" s="50">
        <v>0</v>
      </c>
      <c r="AL87" s="50">
        <v>0</v>
      </c>
    </row>
    <row r="88" spans="11:38">
      <c r="K88" s="42">
        <v>84</v>
      </c>
      <c r="L88" s="50" t="s">
        <v>23</v>
      </c>
      <c r="M88" s="50" t="s">
        <v>34</v>
      </c>
      <c r="N88" s="50" t="s">
        <v>23</v>
      </c>
      <c r="O88" s="50" t="s">
        <v>34</v>
      </c>
      <c r="P88" s="50" t="s">
        <v>33</v>
      </c>
      <c r="Q88" s="50" t="s">
        <v>24</v>
      </c>
      <c r="S88" s="12">
        <f t="shared" si="8"/>
        <v>5</v>
      </c>
      <c r="T88" s="12">
        <f t="shared" si="8"/>
        <v>10</v>
      </c>
      <c r="U88" s="12">
        <f t="shared" si="8"/>
        <v>5</v>
      </c>
      <c r="V88" s="12">
        <f t="shared" si="8"/>
        <v>10</v>
      </c>
      <c r="W88" s="12">
        <f t="shared" si="8"/>
        <v>9</v>
      </c>
      <c r="X88" s="12">
        <f t="shared" si="8"/>
        <v>6</v>
      </c>
      <c r="Z88" s="26" t="str">
        <f t="shared" si="7"/>
        <v>pentagon</v>
      </c>
      <c r="AA88" s="26" t="str">
        <f t="shared" si="7"/>
        <v>Grapes</v>
      </c>
      <c r="AB88" s="26" t="str">
        <f t="shared" si="7"/>
        <v>pentagon</v>
      </c>
      <c r="AC88" s="26" t="str">
        <f t="shared" si="6"/>
        <v>Grapes</v>
      </c>
      <c r="AD88" s="26" t="str">
        <f t="shared" si="6"/>
        <v>Watermelon</v>
      </c>
      <c r="AE88" s="26" t="str">
        <f t="shared" si="6"/>
        <v>Rectangle</v>
      </c>
      <c r="AG88" s="50">
        <v>0</v>
      </c>
      <c r="AH88" s="50">
        <v>1</v>
      </c>
      <c r="AI88" s="50">
        <v>1</v>
      </c>
      <c r="AJ88" s="50">
        <v>1</v>
      </c>
      <c r="AK88" s="50">
        <v>0</v>
      </c>
      <c r="AL88" s="50">
        <v>0</v>
      </c>
    </row>
    <row r="89" spans="11:38">
      <c r="K89" s="42">
        <v>85</v>
      </c>
      <c r="L89" s="50" t="s">
        <v>23</v>
      </c>
      <c r="M89" s="50" t="s">
        <v>34</v>
      </c>
      <c r="N89" s="50" t="s">
        <v>23</v>
      </c>
      <c r="O89" s="50" t="s">
        <v>34</v>
      </c>
      <c r="P89" s="50" t="s">
        <v>33</v>
      </c>
      <c r="Q89" s="50" t="s">
        <v>24</v>
      </c>
      <c r="S89" s="12">
        <f t="shared" si="8"/>
        <v>5</v>
      </c>
      <c r="T89" s="12">
        <f t="shared" si="8"/>
        <v>10</v>
      </c>
      <c r="U89" s="12">
        <f t="shared" si="8"/>
        <v>5</v>
      </c>
      <c r="V89" s="12">
        <f t="shared" si="8"/>
        <v>10</v>
      </c>
      <c r="W89" s="12">
        <f t="shared" si="8"/>
        <v>9</v>
      </c>
      <c r="X89" s="12">
        <f t="shared" si="8"/>
        <v>6</v>
      </c>
      <c r="Z89" s="26" t="str">
        <f t="shared" si="7"/>
        <v>pentagon</v>
      </c>
      <c r="AA89" s="26" t="str">
        <f t="shared" si="7"/>
        <v>Grapes</v>
      </c>
      <c r="AB89" s="26" t="str">
        <f t="shared" si="7"/>
        <v>pentagon</v>
      </c>
      <c r="AC89" s="26" t="str">
        <f t="shared" si="6"/>
        <v>Grapes</v>
      </c>
      <c r="AD89" s="26" t="str">
        <f t="shared" si="6"/>
        <v>Watermelon</v>
      </c>
      <c r="AE89" s="26" t="str">
        <f t="shared" si="6"/>
        <v>Rectangle</v>
      </c>
      <c r="AG89" s="50">
        <v>0</v>
      </c>
      <c r="AH89" s="50">
        <v>0</v>
      </c>
      <c r="AI89" s="50">
        <v>1</v>
      </c>
      <c r="AJ89" s="50">
        <v>0</v>
      </c>
      <c r="AK89" s="50">
        <v>0</v>
      </c>
      <c r="AL89" s="50">
        <v>0</v>
      </c>
    </row>
    <row r="90" spans="11:38">
      <c r="K90" s="42">
        <v>86</v>
      </c>
      <c r="L90" s="50" t="s">
        <v>35</v>
      </c>
      <c r="M90" s="50" t="s">
        <v>24</v>
      </c>
      <c r="N90" s="50" t="s">
        <v>33</v>
      </c>
      <c r="O90" s="50" t="s">
        <v>27</v>
      </c>
      <c r="P90" s="50" t="s">
        <v>35</v>
      </c>
      <c r="Q90" s="50" t="s">
        <v>27</v>
      </c>
      <c r="S90" s="12">
        <f t="shared" si="8"/>
        <v>11</v>
      </c>
      <c r="T90" s="12">
        <f t="shared" si="8"/>
        <v>6</v>
      </c>
      <c r="U90" s="12">
        <f t="shared" si="8"/>
        <v>9</v>
      </c>
      <c r="V90" s="12">
        <f t="shared" si="8"/>
        <v>4</v>
      </c>
      <c r="W90" s="12">
        <f t="shared" si="8"/>
        <v>11</v>
      </c>
      <c r="X90" s="12">
        <f t="shared" si="8"/>
        <v>4</v>
      </c>
      <c r="Z90" s="26" t="str">
        <f t="shared" si="7"/>
        <v>Bananas</v>
      </c>
      <c r="AA90" s="26" t="str">
        <f t="shared" si="7"/>
        <v>Rectangle</v>
      </c>
      <c r="AB90" s="26" t="str">
        <f t="shared" si="7"/>
        <v>Watermelon</v>
      </c>
      <c r="AC90" s="26" t="str">
        <f t="shared" si="6"/>
        <v>Square</v>
      </c>
      <c r="AD90" s="26" t="str">
        <f t="shared" si="6"/>
        <v>Bananas</v>
      </c>
      <c r="AE90" s="26" t="str">
        <f t="shared" si="6"/>
        <v>Square</v>
      </c>
      <c r="AG90" s="50">
        <v>0</v>
      </c>
      <c r="AH90" s="50">
        <v>0</v>
      </c>
      <c r="AI90" s="50">
        <v>1</v>
      </c>
      <c r="AJ90" s="50">
        <v>0</v>
      </c>
      <c r="AK90" s="50">
        <v>0</v>
      </c>
      <c r="AL90" s="50">
        <v>0</v>
      </c>
    </row>
    <row r="91" spans="11:38">
      <c r="K91" s="42">
        <v>87</v>
      </c>
      <c r="L91" s="50" t="s">
        <v>35</v>
      </c>
      <c r="M91" s="50" t="s">
        <v>24</v>
      </c>
      <c r="N91" s="50" t="s">
        <v>33</v>
      </c>
      <c r="O91" s="50" t="s">
        <v>27</v>
      </c>
      <c r="P91" s="50" t="s">
        <v>35</v>
      </c>
      <c r="Q91" s="50" t="s">
        <v>27</v>
      </c>
      <c r="S91" s="12">
        <f t="shared" si="8"/>
        <v>11</v>
      </c>
      <c r="T91" s="12">
        <f t="shared" si="8"/>
        <v>6</v>
      </c>
      <c r="U91" s="12">
        <f t="shared" si="8"/>
        <v>9</v>
      </c>
      <c r="V91" s="12">
        <f t="shared" si="8"/>
        <v>4</v>
      </c>
      <c r="W91" s="12">
        <f t="shared" si="8"/>
        <v>11</v>
      </c>
      <c r="X91" s="12">
        <f t="shared" si="8"/>
        <v>4</v>
      </c>
      <c r="Z91" s="26" t="str">
        <f t="shared" si="7"/>
        <v>Bananas</v>
      </c>
      <c r="AA91" s="26" t="str">
        <f t="shared" si="7"/>
        <v>Rectangle</v>
      </c>
      <c r="AB91" s="26" t="str">
        <f t="shared" si="7"/>
        <v>Watermelon</v>
      </c>
      <c r="AC91" s="26" t="str">
        <f t="shared" si="6"/>
        <v>Square</v>
      </c>
      <c r="AD91" s="26" t="str">
        <f t="shared" si="6"/>
        <v>Bananas</v>
      </c>
      <c r="AE91" s="26" t="str">
        <f t="shared" si="6"/>
        <v>Square</v>
      </c>
      <c r="AG91" s="50">
        <v>0</v>
      </c>
      <c r="AH91" s="50">
        <v>1</v>
      </c>
      <c r="AI91" s="50">
        <v>1</v>
      </c>
      <c r="AJ91" s="50">
        <v>1</v>
      </c>
      <c r="AK91" s="50">
        <v>0</v>
      </c>
      <c r="AL91" s="50">
        <v>0</v>
      </c>
    </row>
    <row r="92" spans="11:38">
      <c r="K92" s="42">
        <v>88</v>
      </c>
      <c r="L92" s="50" t="s">
        <v>55</v>
      </c>
      <c r="M92" s="50" t="s">
        <v>32</v>
      </c>
      <c r="N92" s="50" t="s">
        <v>30</v>
      </c>
      <c r="O92" s="50" t="s">
        <v>32</v>
      </c>
      <c r="P92" s="50" t="s">
        <v>26</v>
      </c>
      <c r="Q92" s="50" t="s">
        <v>24</v>
      </c>
      <c r="S92" s="12">
        <f t="shared" si="8"/>
        <v>2</v>
      </c>
      <c r="T92" s="12">
        <f t="shared" si="8"/>
        <v>8</v>
      </c>
      <c r="U92" s="12">
        <f t="shared" si="8"/>
        <v>7</v>
      </c>
      <c r="V92" s="12">
        <f t="shared" si="8"/>
        <v>8</v>
      </c>
      <c r="W92" s="12">
        <f t="shared" si="8"/>
        <v>3</v>
      </c>
      <c r="X92" s="12">
        <f t="shared" si="8"/>
        <v>6</v>
      </c>
      <c r="Z92" s="26" t="str">
        <f t="shared" si="7"/>
        <v>Multiplier</v>
      </c>
      <c r="AA92" s="26" t="str">
        <f t="shared" si="7"/>
        <v>Peaches</v>
      </c>
      <c r="AB92" s="26" t="str">
        <f t="shared" si="7"/>
        <v>Apples</v>
      </c>
      <c r="AC92" s="26" t="str">
        <f t="shared" si="6"/>
        <v>Peaches</v>
      </c>
      <c r="AD92" s="26" t="str">
        <f t="shared" si="6"/>
        <v>Heart</v>
      </c>
      <c r="AE92" s="26" t="str">
        <f t="shared" si="6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0</v>
      </c>
      <c r="AL92" s="50">
        <v>0</v>
      </c>
    </row>
    <row r="93" spans="11:38">
      <c r="K93" s="42">
        <v>89</v>
      </c>
      <c r="L93" s="50" t="s">
        <v>26</v>
      </c>
      <c r="M93" s="50" t="s">
        <v>32</v>
      </c>
      <c r="N93" s="50" t="s">
        <v>30</v>
      </c>
      <c r="O93" s="50" t="s">
        <v>32</v>
      </c>
      <c r="P93" s="50" t="s">
        <v>26</v>
      </c>
      <c r="Q93" s="50" t="s">
        <v>24</v>
      </c>
      <c r="S93" s="12">
        <f t="shared" si="8"/>
        <v>3</v>
      </c>
      <c r="T93" s="12">
        <f t="shared" si="8"/>
        <v>8</v>
      </c>
      <c r="U93" s="12">
        <f t="shared" si="8"/>
        <v>7</v>
      </c>
      <c r="V93" s="12">
        <f t="shared" si="8"/>
        <v>8</v>
      </c>
      <c r="W93" s="12">
        <f t="shared" si="8"/>
        <v>3</v>
      </c>
      <c r="X93" s="12">
        <f t="shared" si="8"/>
        <v>6</v>
      </c>
      <c r="Z93" s="26" t="str">
        <f t="shared" si="7"/>
        <v>Heart</v>
      </c>
      <c r="AA93" s="26" t="str">
        <f t="shared" si="7"/>
        <v>Peaches</v>
      </c>
      <c r="AB93" s="26" t="str">
        <f t="shared" si="7"/>
        <v>Apples</v>
      </c>
      <c r="AC93" s="26" t="str">
        <f t="shared" si="6"/>
        <v>Peaches</v>
      </c>
      <c r="AD93" s="26" t="str">
        <f t="shared" si="6"/>
        <v>Heart</v>
      </c>
      <c r="AE93" s="26" t="str">
        <f t="shared" si="6"/>
        <v>Rectangle</v>
      </c>
      <c r="AG93" s="50">
        <v>1</v>
      </c>
      <c r="AH93" s="50">
        <v>1</v>
      </c>
      <c r="AI93" s="50">
        <v>1</v>
      </c>
      <c r="AJ93" s="50">
        <v>1</v>
      </c>
      <c r="AK93" s="50">
        <v>0</v>
      </c>
      <c r="AL93" s="50">
        <v>0</v>
      </c>
    </row>
    <row r="94" spans="11:38">
      <c r="K94" s="42">
        <v>90</v>
      </c>
      <c r="L94" s="50" t="s">
        <v>26</v>
      </c>
      <c r="M94" s="50" t="s">
        <v>34</v>
      </c>
      <c r="N94" s="50" t="s">
        <v>33</v>
      </c>
      <c r="O94" s="50" t="s">
        <v>34</v>
      </c>
      <c r="P94" s="50" t="s">
        <v>30</v>
      </c>
      <c r="Q94" s="50" t="s">
        <v>27</v>
      </c>
      <c r="S94" s="12">
        <f t="shared" si="8"/>
        <v>3</v>
      </c>
      <c r="T94" s="12">
        <f t="shared" si="8"/>
        <v>10</v>
      </c>
      <c r="U94" s="12">
        <f t="shared" si="8"/>
        <v>9</v>
      </c>
      <c r="V94" s="12">
        <f t="shared" si="8"/>
        <v>10</v>
      </c>
      <c r="W94" s="12">
        <f t="shared" si="8"/>
        <v>7</v>
      </c>
      <c r="X94" s="12">
        <f t="shared" si="8"/>
        <v>4</v>
      </c>
      <c r="Z94" s="26" t="str">
        <f t="shared" si="7"/>
        <v>Heart</v>
      </c>
      <c r="AA94" s="26" t="str">
        <f t="shared" si="7"/>
        <v>Grapes</v>
      </c>
      <c r="AB94" s="26" t="str">
        <f t="shared" si="7"/>
        <v>Watermelon</v>
      </c>
      <c r="AC94" s="26" t="str">
        <f t="shared" si="6"/>
        <v>Grapes</v>
      </c>
      <c r="AD94" s="26" t="str">
        <f t="shared" si="6"/>
        <v>Apples</v>
      </c>
      <c r="AE94" s="26" t="str">
        <f t="shared" si="6"/>
        <v>Square</v>
      </c>
      <c r="AG94" s="50">
        <v>1</v>
      </c>
      <c r="AH94" s="50">
        <v>1</v>
      </c>
      <c r="AI94" s="50">
        <v>1</v>
      </c>
      <c r="AJ94" s="50">
        <v>1</v>
      </c>
      <c r="AK94" s="50">
        <v>0</v>
      </c>
      <c r="AL94" s="50">
        <v>0</v>
      </c>
    </row>
    <row r="95" spans="11:38">
      <c r="K95" s="42">
        <v>91</v>
      </c>
      <c r="L95" s="50" t="s">
        <v>34</v>
      </c>
      <c r="M95" s="50" t="s">
        <v>34</v>
      </c>
      <c r="N95" s="50" t="s">
        <v>33</v>
      </c>
      <c r="O95" s="50" t="s">
        <v>34</v>
      </c>
      <c r="P95" s="50" t="s">
        <v>30</v>
      </c>
      <c r="Q95" s="50" t="s">
        <v>27</v>
      </c>
      <c r="S95" s="12">
        <f t="shared" si="8"/>
        <v>10</v>
      </c>
      <c r="T95" s="12">
        <f t="shared" si="8"/>
        <v>10</v>
      </c>
      <c r="U95" s="12">
        <f t="shared" si="8"/>
        <v>9</v>
      </c>
      <c r="V95" s="12">
        <f t="shared" si="8"/>
        <v>10</v>
      </c>
      <c r="W95" s="12">
        <f t="shared" si="8"/>
        <v>7</v>
      </c>
      <c r="X95" s="12">
        <f t="shared" si="8"/>
        <v>4</v>
      </c>
      <c r="Z95" s="26" t="str">
        <f t="shared" si="7"/>
        <v>Grapes</v>
      </c>
      <c r="AA95" s="26" t="str">
        <f t="shared" si="7"/>
        <v>Grapes</v>
      </c>
      <c r="AB95" s="26" t="str">
        <f t="shared" si="7"/>
        <v>Watermelon</v>
      </c>
      <c r="AC95" s="26" t="str">
        <f t="shared" si="6"/>
        <v>Grapes</v>
      </c>
      <c r="AD95" s="26" t="str">
        <f t="shared" si="6"/>
        <v>Apples</v>
      </c>
      <c r="AE95" s="26" t="str">
        <f t="shared" si="6"/>
        <v>Square</v>
      </c>
      <c r="AG95" s="50">
        <v>1</v>
      </c>
      <c r="AH95" s="50">
        <v>0</v>
      </c>
      <c r="AI95" s="50">
        <v>1</v>
      </c>
      <c r="AJ95" s="50">
        <v>0</v>
      </c>
      <c r="AK95" s="50">
        <v>0</v>
      </c>
      <c r="AL95" s="50">
        <v>0</v>
      </c>
    </row>
    <row r="96" spans="11:38">
      <c r="K96" s="42">
        <v>92</v>
      </c>
      <c r="L96" s="50" t="s">
        <v>34</v>
      </c>
      <c r="M96" s="50" t="s">
        <v>32</v>
      </c>
      <c r="N96" s="50" t="s">
        <v>30</v>
      </c>
      <c r="O96" s="50" t="s">
        <v>32</v>
      </c>
      <c r="P96" s="50" t="s">
        <v>35</v>
      </c>
      <c r="Q96" s="50" t="s">
        <v>24</v>
      </c>
      <c r="S96" s="12">
        <f t="shared" si="8"/>
        <v>10</v>
      </c>
      <c r="T96" s="12">
        <f t="shared" si="8"/>
        <v>8</v>
      </c>
      <c r="U96" s="12">
        <f t="shared" si="8"/>
        <v>7</v>
      </c>
      <c r="V96" s="12">
        <f t="shared" si="8"/>
        <v>8</v>
      </c>
      <c r="W96" s="12">
        <f t="shared" si="8"/>
        <v>11</v>
      </c>
      <c r="X96" s="12">
        <f t="shared" si="8"/>
        <v>6</v>
      </c>
      <c r="Z96" s="26" t="str">
        <f t="shared" si="7"/>
        <v>Grapes</v>
      </c>
      <c r="AA96" s="26" t="str">
        <f t="shared" si="7"/>
        <v>Peaches</v>
      </c>
      <c r="AB96" s="26" t="str">
        <f t="shared" si="7"/>
        <v>Apples</v>
      </c>
      <c r="AC96" s="26" t="str">
        <f t="shared" si="6"/>
        <v>Peaches</v>
      </c>
      <c r="AD96" s="26" t="str">
        <f t="shared" si="6"/>
        <v>Bananas</v>
      </c>
      <c r="AE96" s="26" t="str">
        <f t="shared" si="6"/>
        <v>Rectangle</v>
      </c>
      <c r="AG96" s="50">
        <v>0</v>
      </c>
      <c r="AH96" s="50">
        <v>0</v>
      </c>
      <c r="AI96" s="50">
        <v>1</v>
      </c>
      <c r="AJ96" s="50">
        <v>0</v>
      </c>
      <c r="AK96" s="50">
        <v>0</v>
      </c>
      <c r="AL96" s="50">
        <v>0</v>
      </c>
    </row>
    <row r="97" spans="11:38">
      <c r="K97" s="42">
        <v>93</v>
      </c>
      <c r="L97" s="50" t="s">
        <v>30</v>
      </c>
      <c r="M97" s="50" t="s">
        <v>32</v>
      </c>
      <c r="N97" s="50" t="s">
        <v>30</v>
      </c>
      <c r="O97" s="50" t="s">
        <v>32</v>
      </c>
      <c r="P97" s="50" t="s">
        <v>35</v>
      </c>
      <c r="Q97" s="50" t="s">
        <v>24</v>
      </c>
      <c r="S97" s="12">
        <f t="shared" si="8"/>
        <v>7</v>
      </c>
      <c r="T97" s="12">
        <f t="shared" si="8"/>
        <v>8</v>
      </c>
      <c r="U97" s="12">
        <f t="shared" si="8"/>
        <v>7</v>
      </c>
      <c r="V97" s="12">
        <f t="shared" si="8"/>
        <v>8</v>
      </c>
      <c r="W97" s="12">
        <f t="shared" si="8"/>
        <v>11</v>
      </c>
      <c r="X97" s="12">
        <f t="shared" si="8"/>
        <v>6</v>
      </c>
      <c r="Z97" s="26" t="str">
        <f t="shared" si="7"/>
        <v>Apples</v>
      </c>
      <c r="AA97" s="26" t="str">
        <f t="shared" si="7"/>
        <v>Peaches</v>
      </c>
      <c r="AB97" s="26" t="str">
        <f t="shared" si="7"/>
        <v>Apples</v>
      </c>
      <c r="AC97" s="26" t="str">
        <f t="shared" si="6"/>
        <v>Peaches</v>
      </c>
      <c r="AD97" s="26" t="str">
        <f t="shared" si="6"/>
        <v>Bananas</v>
      </c>
      <c r="AE97" s="26" t="str">
        <f t="shared" si="6"/>
        <v>Rectangle</v>
      </c>
      <c r="AG97" s="50">
        <v>0</v>
      </c>
      <c r="AH97" s="50">
        <v>0</v>
      </c>
      <c r="AI97" s="50">
        <v>1</v>
      </c>
      <c r="AJ97" s="50">
        <v>0</v>
      </c>
      <c r="AK97" s="50">
        <v>0</v>
      </c>
      <c r="AL97" s="50">
        <v>1</v>
      </c>
    </row>
    <row r="98" spans="11:38">
      <c r="K98" s="42">
        <v>94</v>
      </c>
      <c r="L98" s="50" t="s">
        <v>30</v>
      </c>
      <c r="M98" s="50" t="s">
        <v>24</v>
      </c>
      <c r="N98" s="50" t="s">
        <v>33</v>
      </c>
      <c r="O98" s="50" t="s">
        <v>34</v>
      </c>
      <c r="P98" s="50" t="s">
        <v>33</v>
      </c>
      <c r="Q98" s="50" t="s">
        <v>32</v>
      </c>
      <c r="S98" s="12">
        <f t="shared" si="8"/>
        <v>7</v>
      </c>
      <c r="T98" s="12">
        <f t="shared" si="8"/>
        <v>6</v>
      </c>
      <c r="U98" s="12">
        <f t="shared" si="8"/>
        <v>9</v>
      </c>
      <c r="V98" s="12">
        <f t="shared" si="8"/>
        <v>10</v>
      </c>
      <c r="W98" s="12">
        <f t="shared" si="8"/>
        <v>9</v>
      </c>
      <c r="X98" s="12">
        <f t="shared" si="8"/>
        <v>8</v>
      </c>
      <c r="Z98" s="26" t="str">
        <f t="shared" si="7"/>
        <v>Apples</v>
      </c>
      <c r="AA98" s="26" t="str">
        <f t="shared" si="7"/>
        <v>Rectangle</v>
      </c>
      <c r="AB98" s="26" t="str">
        <f t="shared" si="7"/>
        <v>Watermelon</v>
      </c>
      <c r="AC98" s="26" t="str">
        <f t="shared" si="6"/>
        <v>Grapes</v>
      </c>
      <c r="AD98" s="26" t="str">
        <f t="shared" si="6"/>
        <v>Watermelon</v>
      </c>
      <c r="AE98" s="26" t="str">
        <f t="shared" si="6"/>
        <v>Peaches</v>
      </c>
      <c r="AG98" s="50">
        <v>0</v>
      </c>
      <c r="AH98" s="50">
        <v>0</v>
      </c>
      <c r="AI98" s="50">
        <v>1</v>
      </c>
      <c r="AJ98" s="50">
        <v>0</v>
      </c>
      <c r="AK98" s="50">
        <v>0</v>
      </c>
      <c r="AL98" s="50">
        <v>1</v>
      </c>
    </row>
    <row r="99" spans="11:38">
      <c r="K99" s="42">
        <v>95</v>
      </c>
      <c r="L99" s="50" t="s">
        <v>23</v>
      </c>
      <c r="M99" s="50" t="s">
        <v>24</v>
      </c>
      <c r="N99" s="50" t="s">
        <v>33</v>
      </c>
      <c r="O99" s="50" t="s">
        <v>34</v>
      </c>
      <c r="P99" s="50" t="s">
        <v>33</v>
      </c>
      <c r="Q99" s="50" t="s">
        <v>32</v>
      </c>
      <c r="S99" s="12">
        <f t="shared" si="8"/>
        <v>5</v>
      </c>
      <c r="T99" s="12">
        <f t="shared" si="8"/>
        <v>6</v>
      </c>
      <c r="U99" s="12">
        <f t="shared" si="8"/>
        <v>9</v>
      </c>
      <c r="V99" s="12">
        <f t="shared" si="8"/>
        <v>10</v>
      </c>
      <c r="W99" s="12">
        <f t="shared" si="8"/>
        <v>9</v>
      </c>
      <c r="X99" s="12">
        <f t="shared" si="8"/>
        <v>8</v>
      </c>
      <c r="Z99" s="26" t="str">
        <f t="shared" si="7"/>
        <v>pentagon</v>
      </c>
      <c r="AA99" s="26" t="str">
        <f t="shared" si="7"/>
        <v>Rectangle</v>
      </c>
      <c r="AB99" s="26" t="str">
        <f t="shared" si="7"/>
        <v>Watermelon</v>
      </c>
      <c r="AC99" s="26" t="str">
        <f t="shared" si="6"/>
        <v>Grapes</v>
      </c>
      <c r="AD99" s="26" t="str">
        <f t="shared" si="6"/>
        <v>Watermelon</v>
      </c>
      <c r="AE99" s="26" t="str">
        <f t="shared" si="6"/>
        <v>Peaches</v>
      </c>
      <c r="AG99" s="50">
        <v>0</v>
      </c>
      <c r="AH99" s="50">
        <v>0</v>
      </c>
      <c r="AI99" s="50">
        <v>1</v>
      </c>
      <c r="AJ99" s="50">
        <v>0</v>
      </c>
      <c r="AK99" s="50">
        <v>0</v>
      </c>
      <c r="AL99" s="50">
        <v>1</v>
      </c>
    </row>
    <row r="100" spans="11:38">
      <c r="K100" s="42">
        <v>96</v>
      </c>
      <c r="L100" s="50" t="s">
        <v>23</v>
      </c>
      <c r="M100" s="50" t="s">
        <v>32</v>
      </c>
      <c r="N100" s="50" t="s">
        <v>35</v>
      </c>
      <c r="O100" s="50" t="s">
        <v>27</v>
      </c>
      <c r="P100" s="50" t="s">
        <v>35</v>
      </c>
      <c r="Q100" s="50" t="s">
        <v>34</v>
      </c>
      <c r="S100" s="12">
        <f t="shared" si="8"/>
        <v>5</v>
      </c>
      <c r="T100" s="12">
        <f t="shared" si="8"/>
        <v>8</v>
      </c>
      <c r="U100" s="12">
        <f t="shared" si="8"/>
        <v>11</v>
      </c>
      <c r="V100" s="12">
        <f t="shared" si="8"/>
        <v>4</v>
      </c>
      <c r="W100" s="12">
        <f t="shared" si="8"/>
        <v>11</v>
      </c>
      <c r="X100" s="12">
        <f t="shared" si="8"/>
        <v>10</v>
      </c>
      <c r="Z100" s="26" t="str">
        <f t="shared" si="7"/>
        <v>pentagon</v>
      </c>
      <c r="AA100" s="26" t="str">
        <f t="shared" si="7"/>
        <v>Peaches</v>
      </c>
      <c r="AB100" s="26" t="str">
        <f t="shared" si="7"/>
        <v>Bananas</v>
      </c>
      <c r="AC100" s="26" t="str">
        <f t="shared" si="6"/>
        <v>Square</v>
      </c>
      <c r="AD100" s="26" t="str">
        <f t="shared" si="6"/>
        <v>Bananas</v>
      </c>
      <c r="AE100" s="26" t="str">
        <f t="shared" si="6"/>
        <v>Grapes</v>
      </c>
      <c r="AG100" s="50">
        <v>0</v>
      </c>
      <c r="AH100" s="50">
        <v>0</v>
      </c>
      <c r="AI100" s="50">
        <v>1</v>
      </c>
      <c r="AJ100" s="50">
        <v>0</v>
      </c>
      <c r="AK100" s="50">
        <v>0</v>
      </c>
      <c r="AL100" s="50">
        <v>1</v>
      </c>
    </row>
    <row r="101" spans="11:38">
      <c r="K101" s="42">
        <v>97</v>
      </c>
      <c r="L101" s="50" t="s">
        <v>35</v>
      </c>
      <c r="M101" s="50" t="s">
        <v>32</v>
      </c>
      <c r="N101" s="50" t="s">
        <v>35</v>
      </c>
      <c r="O101" s="50" t="s">
        <v>27</v>
      </c>
      <c r="P101" s="50" t="s">
        <v>35</v>
      </c>
      <c r="Q101" s="50" t="s">
        <v>34</v>
      </c>
      <c r="S101" s="12">
        <f t="shared" si="8"/>
        <v>11</v>
      </c>
      <c r="T101" s="12">
        <f t="shared" si="8"/>
        <v>8</v>
      </c>
      <c r="U101" s="12">
        <f t="shared" si="8"/>
        <v>11</v>
      </c>
      <c r="V101" s="12">
        <f t="shared" si="8"/>
        <v>4</v>
      </c>
      <c r="W101" s="12">
        <f t="shared" si="8"/>
        <v>11</v>
      </c>
      <c r="X101" s="12">
        <f t="shared" si="8"/>
        <v>10</v>
      </c>
      <c r="Z101" s="26" t="str">
        <f t="shared" si="7"/>
        <v>Bananas</v>
      </c>
      <c r="AA101" s="26" t="str">
        <f t="shared" si="7"/>
        <v>Peaches</v>
      </c>
      <c r="AB101" s="26" t="str">
        <f t="shared" si="7"/>
        <v>Bananas</v>
      </c>
      <c r="AC101" s="26" t="str">
        <f t="shared" si="6"/>
        <v>Square</v>
      </c>
      <c r="AD101" s="26" t="str">
        <f t="shared" si="6"/>
        <v>Bananas</v>
      </c>
      <c r="AE101" s="26" t="str">
        <f t="shared" si="6"/>
        <v>Grapes</v>
      </c>
      <c r="AG101" s="50">
        <v>0</v>
      </c>
      <c r="AH101" s="50">
        <v>0</v>
      </c>
      <c r="AI101" s="50">
        <v>1</v>
      </c>
      <c r="AJ101" s="50">
        <v>0</v>
      </c>
      <c r="AK101" s="50">
        <v>0</v>
      </c>
      <c r="AL101" s="50">
        <v>0</v>
      </c>
    </row>
    <row r="102" spans="11:38">
      <c r="K102" s="42">
        <v>98</v>
      </c>
      <c r="L102" s="50" t="s">
        <v>35</v>
      </c>
      <c r="M102" s="50" t="s">
        <v>55</v>
      </c>
      <c r="N102" s="50" t="s">
        <v>55</v>
      </c>
      <c r="O102" s="50" t="s">
        <v>55</v>
      </c>
      <c r="P102" s="50" t="s">
        <v>55</v>
      </c>
      <c r="Q102" s="50" t="s">
        <v>55</v>
      </c>
      <c r="S102" s="12">
        <f t="shared" si="8"/>
        <v>11</v>
      </c>
      <c r="T102" s="12">
        <f t="shared" si="8"/>
        <v>2</v>
      </c>
      <c r="U102" s="12">
        <f t="shared" si="8"/>
        <v>2</v>
      </c>
      <c r="V102" s="12">
        <f t="shared" ref="V102:X123" si="9">VLOOKUP(O102,$A$4:$I$15,9,FALSE)</f>
        <v>2</v>
      </c>
      <c r="W102" s="12">
        <f t="shared" si="9"/>
        <v>2</v>
      </c>
      <c r="X102" s="12">
        <f t="shared" si="9"/>
        <v>2</v>
      </c>
      <c r="Z102" s="26" t="str">
        <f t="shared" si="7"/>
        <v>Bananas</v>
      </c>
      <c r="AA102" s="26" t="str">
        <f t="shared" si="7"/>
        <v>Multiplier</v>
      </c>
      <c r="AB102" s="26" t="str">
        <f t="shared" si="7"/>
        <v>Multiplier</v>
      </c>
      <c r="AC102" s="26" t="str">
        <f t="shared" si="6"/>
        <v>Multiplier</v>
      </c>
      <c r="AD102" s="26" t="str">
        <f t="shared" si="6"/>
        <v>Multiplier</v>
      </c>
      <c r="AE102" s="26" t="str">
        <f t="shared" si="6"/>
        <v>Multiplier</v>
      </c>
      <c r="AG102" s="50">
        <v>0</v>
      </c>
      <c r="AH102" s="50">
        <v>0</v>
      </c>
      <c r="AI102" s="50">
        <v>1</v>
      </c>
      <c r="AJ102" s="50">
        <v>0</v>
      </c>
      <c r="AK102" s="50">
        <v>0</v>
      </c>
      <c r="AL102" s="50">
        <v>0</v>
      </c>
    </row>
    <row r="103" spans="11:38">
      <c r="K103" s="42">
        <v>99</v>
      </c>
      <c r="L103" s="50" t="s">
        <v>30</v>
      </c>
      <c r="M103" s="50" t="s">
        <v>34</v>
      </c>
      <c r="N103" s="50" t="s">
        <v>33</v>
      </c>
      <c r="O103" s="50" t="s">
        <v>24</v>
      </c>
      <c r="P103" s="50" t="s">
        <v>23</v>
      </c>
      <c r="Q103" s="50" t="s">
        <v>32</v>
      </c>
      <c r="S103" s="12">
        <f t="shared" ref="S103:U123" si="10">VLOOKUP(L103,$A$4:$I$15,9,FALSE)</f>
        <v>7</v>
      </c>
      <c r="T103" s="12">
        <f t="shared" si="10"/>
        <v>10</v>
      </c>
      <c r="U103" s="12">
        <f t="shared" si="10"/>
        <v>9</v>
      </c>
      <c r="V103" s="12">
        <f t="shared" si="9"/>
        <v>6</v>
      </c>
      <c r="W103" s="12">
        <f t="shared" si="9"/>
        <v>5</v>
      </c>
      <c r="X103" s="12">
        <f t="shared" si="9"/>
        <v>8</v>
      </c>
      <c r="Z103" s="26" t="str">
        <f t="shared" si="7"/>
        <v>Apples</v>
      </c>
      <c r="AA103" s="26" t="str">
        <f t="shared" si="7"/>
        <v>Grapes</v>
      </c>
      <c r="AB103" s="26" t="str">
        <f t="shared" si="7"/>
        <v>Watermelon</v>
      </c>
      <c r="AC103" s="26" t="str">
        <f t="shared" si="6"/>
        <v>Rectangle</v>
      </c>
      <c r="AD103" s="26" t="str">
        <f t="shared" si="6"/>
        <v>pentagon</v>
      </c>
      <c r="AE103" s="26" t="str">
        <f t="shared" si="6"/>
        <v>Peaches</v>
      </c>
      <c r="AG103" s="50">
        <v>0</v>
      </c>
      <c r="AH103" s="50">
        <v>0</v>
      </c>
      <c r="AI103" s="50">
        <v>1</v>
      </c>
      <c r="AJ103" s="50">
        <v>0</v>
      </c>
      <c r="AK103" s="50">
        <v>0</v>
      </c>
      <c r="AL103" s="50">
        <v>0</v>
      </c>
    </row>
    <row r="104" spans="11:38">
      <c r="K104" s="42">
        <v>100</v>
      </c>
      <c r="L104" s="50" t="s">
        <v>30</v>
      </c>
      <c r="M104" s="50" t="s">
        <v>34</v>
      </c>
      <c r="N104" s="50" t="s">
        <v>33</v>
      </c>
      <c r="O104" s="50" t="s">
        <v>24</v>
      </c>
      <c r="P104" s="50" t="s">
        <v>23</v>
      </c>
      <c r="Q104" s="50" t="s">
        <v>32</v>
      </c>
      <c r="S104" s="12">
        <f t="shared" si="10"/>
        <v>7</v>
      </c>
      <c r="T104" s="12">
        <f t="shared" si="10"/>
        <v>10</v>
      </c>
      <c r="U104" s="12">
        <f t="shared" si="10"/>
        <v>9</v>
      </c>
      <c r="V104" s="12">
        <f t="shared" si="9"/>
        <v>6</v>
      </c>
      <c r="W104" s="12">
        <f t="shared" si="9"/>
        <v>5</v>
      </c>
      <c r="X104" s="12">
        <f t="shared" si="9"/>
        <v>8</v>
      </c>
      <c r="Z104" s="26" t="str">
        <f t="shared" si="7"/>
        <v>Apples</v>
      </c>
      <c r="AA104" s="26" t="str">
        <f t="shared" si="7"/>
        <v>Grapes</v>
      </c>
      <c r="AB104" s="26" t="str">
        <f t="shared" si="7"/>
        <v>Watermelon</v>
      </c>
      <c r="AC104" s="26" t="str">
        <f t="shared" si="6"/>
        <v>Rectangle</v>
      </c>
      <c r="AD104" s="26" t="str">
        <f t="shared" si="6"/>
        <v>pentagon</v>
      </c>
      <c r="AE104" s="26" t="str">
        <f t="shared" si="6"/>
        <v>Peaches</v>
      </c>
      <c r="AG104" s="50">
        <v>0</v>
      </c>
      <c r="AH104" s="50">
        <v>0</v>
      </c>
      <c r="AI104" s="50">
        <v>1</v>
      </c>
      <c r="AJ104" s="50">
        <v>0</v>
      </c>
      <c r="AK104" s="50">
        <v>0</v>
      </c>
      <c r="AL104" s="50">
        <v>0</v>
      </c>
    </row>
    <row r="105" spans="11:38">
      <c r="K105" s="42">
        <v>101</v>
      </c>
      <c r="L105" s="50" t="s">
        <v>23</v>
      </c>
      <c r="M105" s="50" t="s">
        <v>24</v>
      </c>
      <c r="N105" s="50" t="s">
        <v>30</v>
      </c>
      <c r="O105" s="50" t="s">
        <v>32</v>
      </c>
      <c r="P105" s="50" t="s">
        <v>35</v>
      </c>
      <c r="Q105" s="50" t="s">
        <v>24</v>
      </c>
      <c r="S105" s="12">
        <f t="shared" si="10"/>
        <v>5</v>
      </c>
      <c r="T105" s="12">
        <f t="shared" si="10"/>
        <v>6</v>
      </c>
      <c r="U105" s="12">
        <f t="shared" si="10"/>
        <v>7</v>
      </c>
      <c r="V105" s="12">
        <f t="shared" si="9"/>
        <v>8</v>
      </c>
      <c r="W105" s="12">
        <f t="shared" si="9"/>
        <v>11</v>
      </c>
      <c r="X105" s="12">
        <f t="shared" si="9"/>
        <v>6</v>
      </c>
      <c r="Z105" s="26" t="str">
        <f t="shared" si="7"/>
        <v>pentagon</v>
      </c>
      <c r="AA105" s="26" t="str">
        <f t="shared" si="7"/>
        <v>Rectangle</v>
      </c>
      <c r="AB105" s="26" t="str">
        <f t="shared" si="7"/>
        <v>Apples</v>
      </c>
      <c r="AC105" s="26" t="str">
        <f t="shared" si="6"/>
        <v>Peaches</v>
      </c>
      <c r="AD105" s="26" t="str">
        <f t="shared" si="6"/>
        <v>Bananas</v>
      </c>
      <c r="AE105" s="26" t="str">
        <f t="shared" si="6"/>
        <v>Rectangle</v>
      </c>
      <c r="AG105" s="50">
        <v>0</v>
      </c>
      <c r="AH105" s="50">
        <v>0</v>
      </c>
      <c r="AI105" s="50">
        <v>1</v>
      </c>
      <c r="AJ105" s="50">
        <v>0</v>
      </c>
      <c r="AK105" s="50">
        <v>0</v>
      </c>
      <c r="AL105" s="50">
        <v>0</v>
      </c>
    </row>
    <row r="106" spans="11:38">
      <c r="K106" s="42">
        <v>102</v>
      </c>
      <c r="L106" s="50" t="s">
        <v>23</v>
      </c>
      <c r="M106" s="50" t="s">
        <v>24</v>
      </c>
      <c r="N106" s="50" t="s">
        <v>30</v>
      </c>
      <c r="O106" s="50" t="s">
        <v>32</v>
      </c>
      <c r="P106" s="50" t="s">
        <v>35</v>
      </c>
      <c r="Q106" s="50" t="s">
        <v>24</v>
      </c>
      <c r="S106" s="12">
        <f t="shared" si="10"/>
        <v>5</v>
      </c>
      <c r="T106" s="12">
        <f t="shared" si="10"/>
        <v>6</v>
      </c>
      <c r="U106" s="12">
        <f t="shared" si="10"/>
        <v>7</v>
      </c>
      <c r="V106" s="12">
        <f t="shared" si="9"/>
        <v>8</v>
      </c>
      <c r="W106" s="12">
        <f t="shared" si="9"/>
        <v>11</v>
      </c>
      <c r="X106" s="12">
        <f t="shared" si="9"/>
        <v>6</v>
      </c>
      <c r="Z106" s="26" t="str">
        <f t="shared" si="7"/>
        <v>pentagon</v>
      </c>
      <c r="AA106" s="26" t="str">
        <f t="shared" si="7"/>
        <v>Rectangle</v>
      </c>
      <c r="AB106" s="26" t="str">
        <f t="shared" si="7"/>
        <v>Apples</v>
      </c>
      <c r="AC106" s="26" t="str">
        <f t="shared" si="6"/>
        <v>Peaches</v>
      </c>
      <c r="AD106" s="26" t="str">
        <f t="shared" si="6"/>
        <v>Bananas</v>
      </c>
      <c r="AE106" s="26" t="str">
        <f t="shared" si="6"/>
        <v>Rectangle</v>
      </c>
      <c r="AG106" s="50">
        <v>0</v>
      </c>
      <c r="AH106" s="50">
        <v>1</v>
      </c>
      <c r="AI106" s="50">
        <v>1</v>
      </c>
      <c r="AJ106" s="50">
        <v>1</v>
      </c>
      <c r="AK106" s="50">
        <v>0</v>
      </c>
      <c r="AL106" s="50">
        <v>0</v>
      </c>
    </row>
    <row r="107" spans="11:38">
      <c r="K107" s="42">
        <v>103</v>
      </c>
      <c r="L107" s="50" t="s">
        <v>26</v>
      </c>
      <c r="M107" s="50" t="s">
        <v>32</v>
      </c>
      <c r="N107" s="50" t="s">
        <v>35</v>
      </c>
      <c r="O107" s="50" t="s">
        <v>24</v>
      </c>
      <c r="P107" s="50" t="s">
        <v>23</v>
      </c>
      <c r="Q107" s="50" t="s">
        <v>27</v>
      </c>
      <c r="S107" s="12">
        <f t="shared" si="10"/>
        <v>3</v>
      </c>
      <c r="T107" s="12">
        <f t="shared" si="10"/>
        <v>8</v>
      </c>
      <c r="U107" s="12">
        <f t="shared" si="10"/>
        <v>11</v>
      </c>
      <c r="V107" s="12">
        <f t="shared" si="9"/>
        <v>6</v>
      </c>
      <c r="W107" s="12">
        <f t="shared" si="9"/>
        <v>5</v>
      </c>
      <c r="X107" s="12">
        <f t="shared" si="9"/>
        <v>4</v>
      </c>
      <c r="Z107" s="26" t="str">
        <f t="shared" si="7"/>
        <v>Heart</v>
      </c>
      <c r="AA107" s="26" t="str">
        <f t="shared" si="7"/>
        <v>Peaches</v>
      </c>
      <c r="AB107" s="26" t="str">
        <f t="shared" si="7"/>
        <v>Bananas</v>
      </c>
      <c r="AC107" s="26" t="str">
        <f t="shared" si="6"/>
        <v>Rectangle</v>
      </c>
      <c r="AD107" s="26" t="str">
        <f t="shared" si="6"/>
        <v>pentagon</v>
      </c>
      <c r="AE107" s="26" t="str">
        <f t="shared" si="6"/>
        <v>Square</v>
      </c>
      <c r="AG107" s="50">
        <v>0</v>
      </c>
      <c r="AH107" s="50">
        <v>1</v>
      </c>
      <c r="AI107" s="50">
        <v>1</v>
      </c>
      <c r="AJ107" s="50">
        <v>1</v>
      </c>
      <c r="AK107" s="50">
        <v>0</v>
      </c>
      <c r="AL107" s="50">
        <v>0</v>
      </c>
    </row>
    <row r="108" spans="11:38">
      <c r="K108" s="42">
        <v>104</v>
      </c>
      <c r="L108" s="50" t="s">
        <v>26</v>
      </c>
      <c r="M108" s="50" t="s">
        <v>32</v>
      </c>
      <c r="N108" s="50" t="s">
        <v>35</v>
      </c>
      <c r="O108" s="50" t="s">
        <v>24</v>
      </c>
      <c r="P108" s="50" t="s">
        <v>23</v>
      </c>
      <c r="Q108" s="50" t="s">
        <v>27</v>
      </c>
      <c r="S108" s="12">
        <f t="shared" si="10"/>
        <v>3</v>
      </c>
      <c r="T108" s="12">
        <f t="shared" si="10"/>
        <v>8</v>
      </c>
      <c r="U108" s="12">
        <f t="shared" si="10"/>
        <v>11</v>
      </c>
      <c r="V108" s="12">
        <f t="shared" si="9"/>
        <v>6</v>
      </c>
      <c r="W108" s="12">
        <f t="shared" si="9"/>
        <v>5</v>
      </c>
      <c r="X108" s="12">
        <f t="shared" si="9"/>
        <v>4</v>
      </c>
      <c r="Z108" s="26" t="str">
        <f t="shared" si="7"/>
        <v>Heart</v>
      </c>
      <c r="AA108" s="26" t="str">
        <f t="shared" si="7"/>
        <v>Peaches</v>
      </c>
      <c r="AB108" s="26" t="str">
        <f t="shared" si="7"/>
        <v>Bananas</v>
      </c>
      <c r="AC108" s="26" t="str">
        <f t="shared" si="6"/>
        <v>Rectangle</v>
      </c>
      <c r="AD108" s="26" t="str">
        <f t="shared" si="6"/>
        <v>pentagon</v>
      </c>
      <c r="AE108" s="26" t="str">
        <f t="shared" si="6"/>
        <v>Square</v>
      </c>
      <c r="AG108" s="50">
        <v>0</v>
      </c>
      <c r="AH108" s="50">
        <v>1</v>
      </c>
      <c r="AI108" s="50">
        <v>1</v>
      </c>
      <c r="AJ108" s="50">
        <v>1</v>
      </c>
      <c r="AK108" s="50">
        <v>0</v>
      </c>
      <c r="AL108" s="50">
        <v>0</v>
      </c>
    </row>
    <row r="109" spans="11:38">
      <c r="K109" s="42">
        <v>105</v>
      </c>
      <c r="L109" s="50" t="s">
        <v>23</v>
      </c>
      <c r="M109" s="50" t="s">
        <v>34</v>
      </c>
      <c r="N109" s="50" t="s">
        <v>33</v>
      </c>
      <c r="O109" s="50" t="s">
        <v>34</v>
      </c>
      <c r="P109" s="50" t="s">
        <v>30</v>
      </c>
      <c r="Q109" s="50" t="s">
        <v>23</v>
      </c>
      <c r="S109" s="12">
        <f t="shared" si="10"/>
        <v>5</v>
      </c>
      <c r="T109" s="12">
        <f t="shared" si="10"/>
        <v>10</v>
      </c>
      <c r="U109" s="12">
        <f t="shared" si="10"/>
        <v>9</v>
      </c>
      <c r="V109" s="12">
        <f t="shared" si="9"/>
        <v>10</v>
      </c>
      <c r="W109" s="12">
        <f t="shared" si="9"/>
        <v>7</v>
      </c>
      <c r="X109" s="12">
        <f t="shared" si="9"/>
        <v>5</v>
      </c>
      <c r="Z109" s="26" t="str">
        <f t="shared" si="7"/>
        <v>pentagon</v>
      </c>
      <c r="AA109" s="26" t="str">
        <f t="shared" si="7"/>
        <v>Grapes</v>
      </c>
      <c r="AB109" s="26" t="str">
        <f t="shared" si="7"/>
        <v>Watermelon</v>
      </c>
      <c r="AC109" s="26" t="str">
        <f t="shared" si="6"/>
        <v>Grapes</v>
      </c>
      <c r="AD109" s="26" t="str">
        <f t="shared" si="6"/>
        <v>Apples</v>
      </c>
      <c r="AE109" s="26" t="str">
        <f t="shared" si="6"/>
        <v>pentagon</v>
      </c>
      <c r="AG109" s="50">
        <v>1</v>
      </c>
      <c r="AH109" s="50">
        <v>1</v>
      </c>
      <c r="AI109" s="50">
        <v>1</v>
      </c>
      <c r="AJ109" s="50">
        <v>1</v>
      </c>
      <c r="AK109" s="50">
        <v>0</v>
      </c>
      <c r="AL109" s="50">
        <v>0</v>
      </c>
    </row>
    <row r="110" spans="11:38">
      <c r="K110" s="42">
        <v>106</v>
      </c>
      <c r="L110" s="50" t="s">
        <v>23</v>
      </c>
      <c r="M110" s="50" t="s">
        <v>34</v>
      </c>
      <c r="N110" s="50" t="s">
        <v>33</v>
      </c>
      <c r="O110" s="50" t="s">
        <v>34</v>
      </c>
      <c r="P110" s="50" t="s">
        <v>30</v>
      </c>
      <c r="Q110" s="50" t="s">
        <v>23</v>
      </c>
      <c r="S110" s="12">
        <f t="shared" si="10"/>
        <v>5</v>
      </c>
      <c r="T110" s="12">
        <f t="shared" si="10"/>
        <v>10</v>
      </c>
      <c r="U110" s="12">
        <f t="shared" si="10"/>
        <v>9</v>
      </c>
      <c r="V110" s="12">
        <f t="shared" si="9"/>
        <v>10</v>
      </c>
      <c r="W110" s="12">
        <f t="shared" si="9"/>
        <v>7</v>
      </c>
      <c r="X110" s="12">
        <f t="shared" si="9"/>
        <v>5</v>
      </c>
      <c r="Z110" s="26" t="str">
        <f t="shared" si="7"/>
        <v>pentagon</v>
      </c>
      <c r="AA110" s="26" t="str">
        <f t="shared" si="7"/>
        <v>Grapes</v>
      </c>
      <c r="AB110" s="26" t="str">
        <f t="shared" si="7"/>
        <v>Watermelon</v>
      </c>
      <c r="AC110" s="26" t="str">
        <f t="shared" si="7"/>
        <v>Grapes</v>
      </c>
      <c r="AD110" s="26" t="str">
        <f t="shared" si="7"/>
        <v>Apples</v>
      </c>
      <c r="AE110" s="26" t="str">
        <f t="shared" si="7"/>
        <v>pentagon</v>
      </c>
      <c r="AG110" s="50">
        <v>1</v>
      </c>
      <c r="AH110" s="50">
        <v>0</v>
      </c>
      <c r="AI110" s="50">
        <v>1</v>
      </c>
      <c r="AJ110" s="50">
        <v>0</v>
      </c>
      <c r="AK110" s="50">
        <v>0</v>
      </c>
      <c r="AL110" s="50">
        <v>0</v>
      </c>
    </row>
    <row r="111" spans="11:38">
      <c r="K111" s="42">
        <v>107</v>
      </c>
      <c r="L111" s="50" t="s">
        <v>55</v>
      </c>
      <c r="M111" s="50" t="s">
        <v>32</v>
      </c>
      <c r="N111" s="50" t="s">
        <v>30</v>
      </c>
      <c r="O111" s="50" t="s">
        <v>32</v>
      </c>
      <c r="P111" s="50" t="s">
        <v>35</v>
      </c>
      <c r="Q111" s="50" t="s">
        <v>24</v>
      </c>
      <c r="S111" s="12">
        <f t="shared" si="10"/>
        <v>2</v>
      </c>
      <c r="T111" s="12">
        <f t="shared" si="10"/>
        <v>8</v>
      </c>
      <c r="U111" s="12">
        <f t="shared" si="10"/>
        <v>7</v>
      </c>
      <c r="V111" s="12">
        <f t="shared" si="9"/>
        <v>8</v>
      </c>
      <c r="W111" s="12">
        <f t="shared" si="9"/>
        <v>11</v>
      </c>
      <c r="X111" s="12">
        <f t="shared" si="9"/>
        <v>6</v>
      </c>
      <c r="Z111" s="26" t="str">
        <f t="shared" ref="Z111:AE123" si="11">VLOOKUP(L111,$A$4:$I$15,2,FALSE)</f>
        <v>Multiplier</v>
      </c>
      <c r="AA111" s="26" t="str">
        <f t="shared" si="11"/>
        <v>Peaches</v>
      </c>
      <c r="AB111" s="26" t="str">
        <f t="shared" si="11"/>
        <v>Apples</v>
      </c>
      <c r="AC111" s="26" t="str">
        <f t="shared" si="11"/>
        <v>Peaches</v>
      </c>
      <c r="AD111" s="26" t="str">
        <f t="shared" si="11"/>
        <v>Bananas</v>
      </c>
      <c r="AE111" s="26" t="str">
        <f t="shared" si="11"/>
        <v>Rectangle</v>
      </c>
      <c r="AG111" s="50">
        <v>1</v>
      </c>
      <c r="AH111" s="50">
        <v>0</v>
      </c>
      <c r="AI111" s="50">
        <v>1</v>
      </c>
      <c r="AJ111" s="50">
        <v>0</v>
      </c>
      <c r="AK111" s="50">
        <v>0</v>
      </c>
      <c r="AL111" s="50">
        <v>0</v>
      </c>
    </row>
    <row r="112" spans="11:38">
      <c r="K112" s="42">
        <v>108</v>
      </c>
      <c r="L112" s="50" t="s">
        <v>34</v>
      </c>
      <c r="M112" s="50" t="s">
        <v>32</v>
      </c>
      <c r="N112" s="50" t="s">
        <v>30</v>
      </c>
      <c r="O112" s="50" t="s">
        <v>32</v>
      </c>
      <c r="P112" s="50" t="s">
        <v>35</v>
      </c>
      <c r="Q112" s="50" t="s">
        <v>24</v>
      </c>
      <c r="S112" s="12">
        <f t="shared" si="10"/>
        <v>10</v>
      </c>
      <c r="T112" s="12">
        <f t="shared" si="10"/>
        <v>8</v>
      </c>
      <c r="U112" s="12">
        <f t="shared" si="10"/>
        <v>7</v>
      </c>
      <c r="V112" s="12">
        <f t="shared" si="9"/>
        <v>8</v>
      </c>
      <c r="W112" s="12">
        <f t="shared" si="9"/>
        <v>11</v>
      </c>
      <c r="X112" s="12">
        <f t="shared" si="9"/>
        <v>6</v>
      </c>
      <c r="Z112" s="26" t="str">
        <f t="shared" si="11"/>
        <v>Grapes</v>
      </c>
      <c r="AA112" s="26" t="str">
        <f t="shared" si="11"/>
        <v>Peaches</v>
      </c>
      <c r="AB112" s="26" t="str">
        <f t="shared" si="11"/>
        <v>Apples</v>
      </c>
      <c r="AC112" s="26" t="str">
        <f t="shared" si="11"/>
        <v>Peaches</v>
      </c>
      <c r="AD112" s="26" t="str">
        <f t="shared" si="11"/>
        <v>Bananas</v>
      </c>
      <c r="AE112" s="26" t="str">
        <f t="shared" si="11"/>
        <v>Rectangle</v>
      </c>
      <c r="AG112" s="50">
        <v>1</v>
      </c>
      <c r="AH112" s="50">
        <v>0</v>
      </c>
      <c r="AI112" s="50">
        <v>1</v>
      </c>
      <c r="AJ112" s="50">
        <v>0</v>
      </c>
      <c r="AK112" s="50">
        <v>0</v>
      </c>
      <c r="AL112" s="50">
        <v>1</v>
      </c>
    </row>
    <row r="113" spans="11:38">
      <c r="K113" s="42">
        <v>109</v>
      </c>
      <c r="L113" s="50" t="s">
        <v>34</v>
      </c>
      <c r="M113" s="50" t="s">
        <v>24</v>
      </c>
      <c r="N113" s="50" t="s">
        <v>33</v>
      </c>
      <c r="O113" s="50" t="s">
        <v>34</v>
      </c>
      <c r="P113" s="50" t="s">
        <v>33</v>
      </c>
      <c r="Q113" s="50" t="s">
        <v>32</v>
      </c>
      <c r="S113" s="12">
        <f t="shared" si="10"/>
        <v>10</v>
      </c>
      <c r="T113" s="12">
        <f t="shared" si="10"/>
        <v>6</v>
      </c>
      <c r="U113" s="12">
        <f t="shared" si="10"/>
        <v>9</v>
      </c>
      <c r="V113" s="12">
        <f t="shared" si="9"/>
        <v>10</v>
      </c>
      <c r="W113" s="12">
        <f t="shared" si="9"/>
        <v>9</v>
      </c>
      <c r="X113" s="12">
        <f t="shared" si="9"/>
        <v>8</v>
      </c>
      <c r="Z113" s="26" t="str">
        <f t="shared" si="11"/>
        <v>Grapes</v>
      </c>
      <c r="AA113" s="26" t="str">
        <f t="shared" si="11"/>
        <v>Rectangle</v>
      </c>
      <c r="AB113" s="26" t="str">
        <f t="shared" si="11"/>
        <v>Watermelon</v>
      </c>
      <c r="AC113" s="26" t="str">
        <f t="shared" si="11"/>
        <v>Grapes</v>
      </c>
      <c r="AD113" s="26" t="str">
        <f t="shared" si="11"/>
        <v>Watermelon</v>
      </c>
      <c r="AE113" s="26" t="str">
        <f t="shared" si="11"/>
        <v>Peaches</v>
      </c>
      <c r="AG113" s="50">
        <v>0</v>
      </c>
      <c r="AH113" s="50">
        <v>0</v>
      </c>
      <c r="AI113" s="50">
        <v>1</v>
      </c>
      <c r="AJ113" s="50">
        <v>0</v>
      </c>
      <c r="AK113" s="50">
        <v>0</v>
      </c>
      <c r="AL113" s="50">
        <v>1</v>
      </c>
    </row>
    <row r="114" spans="11:38">
      <c r="K114" s="42">
        <v>110</v>
      </c>
      <c r="L114" s="50" t="s">
        <v>23</v>
      </c>
      <c r="M114" s="50" t="s">
        <v>24</v>
      </c>
      <c r="N114" s="50" t="s">
        <v>33</v>
      </c>
      <c r="O114" s="50" t="s">
        <v>34</v>
      </c>
      <c r="P114" s="50" t="s">
        <v>33</v>
      </c>
      <c r="Q114" s="50" t="s">
        <v>32</v>
      </c>
      <c r="S114" s="12">
        <f t="shared" si="10"/>
        <v>5</v>
      </c>
      <c r="T114" s="12">
        <f t="shared" si="10"/>
        <v>6</v>
      </c>
      <c r="U114" s="12">
        <f t="shared" si="10"/>
        <v>9</v>
      </c>
      <c r="V114" s="12">
        <f t="shared" si="9"/>
        <v>10</v>
      </c>
      <c r="W114" s="12">
        <f t="shared" si="9"/>
        <v>9</v>
      </c>
      <c r="X114" s="12">
        <f t="shared" si="9"/>
        <v>8</v>
      </c>
      <c r="Z114" s="26" t="str">
        <f t="shared" si="11"/>
        <v>pentagon</v>
      </c>
      <c r="AA114" s="26" t="str">
        <f t="shared" si="11"/>
        <v>Rectangle</v>
      </c>
      <c r="AB114" s="26" t="str">
        <f t="shared" si="11"/>
        <v>Watermelon</v>
      </c>
      <c r="AC114" s="26" t="str">
        <f t="shared" si="11"/>
        <v>Grapes</v>
      </c>
      <c r="AD114" s="26" t="str">
        <f t="shared" si="11"/>
        <v>Watermelon</v>
      </c>
      <c r="AE114" s="26" t="str">
        <f t="shared" si="11"/>
        <v>Peaches</v>
      </c>
      <c r="AG114" s="50">
        <v>0</v>
      </c>
      <c r="AH114" s="50">
        <v>1</v>
      </c>
      <c r="AI114" s="50">
        <v>1</v>
      </c>
      <c r="AJ114" s="50">
        <v>0</v>
      </c>
      <c r="AK114" s="50">
        <v>0</v>
      </c>
      <c r="AL114" s="50">
        <v>1</v>
      </c>
    </row>
    <row r="115" spans="11:38">
      <c r="K115" s="42">
        <v>111</v>
      </c>
      <c r="L115" s="50" t="s">
        <v>23</v>
      </c>
      <c r="M115" s="50" t="s">
        <v>32</v>
      </c>
      <c r="N115" s="50" t="s">
        <v>35</v>
      </c>
      <c r="O115" s="50" t="s">
        <v>27</v>
      </c>
      <c r="P115" s="50" t="s">
        <v>35</v>
      </c>
      <c r="Q115" s="50" t="s">
        <v>34</v>
      </c>
      <c r="S115" s="12">
        <f t="shared" si="10"/>
        <v>5</v>
      </c>
      <c r="T115" s="12">
        <f t="shared" si="10"/>
        <v>8</v>
      </c>
      <c r="U115" s="12">
        <f t="shared" si="10"/>
        <v>11</v>
      </c>
      <c r="V115" s="12">
        <f t="shared" si="9"/>
        <v>4</v>
      </c>
      <c r="W115" s="12">
        <f t="shared" si="9"/>
        <v>11</v>
      </c>
      <c r="X115" s="12">
        <f t="shared" si="9"/>
        <v>10</v>
      </c>
      <c r="Z115" s="26" t="str">
        <f t="shared" si="11"/>
        <v>pentagon</v>
      </c>
      <c r="AA115" s="26" t="str">
        <f t="shared" si="11"/>
        <v>Peaches</v>
      </c>
      <c r="AB115" s="26" t="str">
        <f t="shared" si="11"/>
        <v>Bananas</v>
      </c>
      <c r="AC115" s="26" t="str">
        <f t="shared" si="11"/>
        <v>Square</v>
      </c>
      <c r="AD115" s="26" t="str">
        <f t="shared" si="11"/>
        <v>Bananas</v>
      </c>
      <c r="AE115" s="26" t="str">
        <f t="shared" si="11"/>
        <v>Grapes</v>
      </c>
      <c r="AG115" s="50">
        <v>0</v>
      </c>
      <c r="AH115" s="50">
        <v>1</v>
      </c>
      <c r="AI115" s="50">
        <v>1</v>
      </c>
      <c r="AJ115" s="50">
        <v>0</v>
      </c>
      <c r="AK115" s="50">
        <v>0</v>
      </c>
      <c r="AL115" s="50">
        <v>1</v>
      </c>
    </row>
    <row r="116" spans="11:38">
      <c r="K116" s="42">
        <v>112</v>
      </c>
      <c r="L116" s="50" t="s">
        <v>35</v>
      </c>
      <c r="M116" s="50" t="s">
        <v>32</v>
      </c>
      <c r="N116" s="50" t="s">
        <v>35</v>
      </c>
      <c r="O116" s="50" t="s">
        <v>27</v>
      </c>
      <c r="P116" s="50" t="s">
        <v>35</v>
      </c>
      <c r="Q116" s="50" t="s">
        <v>34</v>
      </c>
      <c r="S116" s="12">
        <f t="shared" si="10"/>
        <v>11</v>
      </c>
      <c r="T116" s="12">
        <f t="shared" si="10"/>
        <v>8</v>
      </c>
      <c r="U116" s="12">
        <f t="shared" si="10"/>
        <v>11</v>
      </c>
      <c r="V116" s="12">
        <f t="shared" si="9"/>
        <v>4</v>
      </c>
      <c r="W116" s="12">
        <f t="shared" si="9"/>
        <v>11</v>
      </c>
      <c r="X116" s="12">
        <f t="shared" si="9"/>
        <v>10</v>
      </c>
      <c r="Z116" s="26" t="str">
        <f t="shared" si="11"/>
        <v>Bananas</v>
      </c>
      <c r="AA116" s="26" t="str">
        <f t="shared" si="11"/>
        <v>Peaches</v>
      </c>
      <c r="AB116" s="26" t="str">
        <f t="shared" si="11"/>
        <v>Bananas</v>
      </c>
      <c r="AC116" s="26" t="str">
        <f t="shared" si="11"/>
        <v>Square</v>
      </c>
      <c r="AD116" s="26" t="str">
        <f t="shared" si="11"/>
        <v>Bananas</v>
      </c>
      <c r="AE116" s="26" t="str">
        <f t="shared" si="11"/>
        <v>Grapes</v>
      </c>
      <c r="AG116" s="50">
        <v>0</v>
      </c>
      <c r="AH116" s="50">
        <v>1</v>
      </c>
      <c r="AI116" s="50">
        <v>1</v>
      </c>
      <c r="AJ116" s="50">
        <v>0</v>
      </c>
      <c r="AK116" s="50">
        <v>0</v>
      </c>
      <c r="AL116" s="50">
        <v>0</v>
      </c>
    </row>
    <row r="117" spans="11:38">
      <c r="K117" s="42">
        <v>113</v>
      </c>
      <c r="L117" s="50" t="s">
        <v>35</v>
      </c>
      <c r="M117" s="50" t="s">
        <v>34</v>
      </c>
      <c r="N117" s="50" t="s">
        <v>55</v>
      </c>
      <c r="O117" s="50" t="s">
        <v>55</v>
      </c>
      <c r="P117" s="50" t="s">
        <v>55</v>
      </c>
      <c r="Q117" s="50" t="s">
        <v>55</v>
      </c>
      <c r="S117" s="12">
        <f t="shared" si="10"/>
        <v>11</v>
      </c>
      <c r="T117" s="12">
        <f t="shared" si="10"/>
        <v>10</v>
      </c>
      <c r="U117" s="12">
        <f t="shared" si="10"/>
        <v>2</v>
      </c>
      <c r="V117" s="12">
        <f t="shared" si="9"/>
        <v>2</v>
      </c>
      <c r="W117" s="12">
        <f t="shared" si="9"/>
        <v>2</v>
      </c>
      <c r="X117" s="12">
        <f t="shared" si="9"/>
        <v>2</v>
      </c>
      <c r="Z117" s="26" t="str">
        <f t="shared" si="11"/>
        <v>Bananas</v>
      </c>
      <c r="AA117" s="26" t="str">
        <f t="shared" si="11"/>
        <v>Grapes</v>
      </c>
      <c r="AB117" s="26" t="str">
        <f t="shared" si="11"/>
        <v>Multiplier</v>
      </c>
      <c r="AC117" s="26" t="str">
        <f t="shared" si="11"/>
        <v>Multiplier</v>
      </c>
      <c r="AD117" s="26" t="str">
        <f t="shared" si="11"/>
        <v>Multiplier</v>
      </c>
      <c r="AE117" s="26" t="str">
        <f t="shared" si="11"/>
        <v>Multiplier</v>
      </c>
      <c r="AG117" s="50">
        <v>0</v>
      </c>
      <c r="AH117" s="50">
        <v>1</v>
      </c>
      <c r="AI117" s="50">
        <v>1</v>
      </c>
      <c r="AJ117" s="50">
        <v>0</v>
      </c>
      <c r="AK117" s="50">
        <v>0</v>
      </c>
      <c r="AL117" s="50">
        <v>0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33</v>
      </c>
      <c r="O118" s="50" t="s">
        <v>24</v>
      </c>
      <c r="P118" s="50" t="s">
        <v>23</v>
      </c>
      <c r="Q118" s="50" t="s">
        <v>32</v>
      </c>
      <c r="S118" s="12">
        <f t="shared" si="10"/>
        <v>7</v>
      </c>
      <c r="T118" s="12">
        <f t="shared" si="10"/>
        <v>10</v>
      </c>
      <c r="U118" s="12">
        <f t="shared" si="10"/>
        <v>9</v>
      </c>
      <c r="V118" s="12">
        <f t="shared" si="9"/>
        <v>6</v>
      </c>
      <c r="W118" s="12">
        <f t="shared" si="9"/>
        <v>5</v>
      </c>
      <c r="X118" s="12">
        <f t="shared" si="9"/>
        <v>8</v>
      </c>
      <c r="Z118" s="26" t="str">
        <f t="shared" si="11"/>
        <v>Apples</v>
      </c>
      <c r="AA118" s="26" t="str">
        <f t="shared" si="11"/>
        <v>Grapes</v>
      </c>
      <c r="AB118" s="26" t="str">
        <f t="shared" si="11"/>
        <v>Watermelon</v>
      </c>
      <c r="AC118" s="26" t="str">
        <f t="shared" si="11"/>
        <v>Rectangle</v>
      </c>
      <c r="AD118" s="26" t="str">
        <f t="shared" si="11"/>
        <v>pentagon</v>
      </c>
      <c r="AE118" s="26" t="str">
        <f t="shared" si="11"/>
        <v>Peaches</v>
      </c>
      <c r="AG118" s="50">
        <v>0</v>
      </c>
      <c r="AH118" s="50">
        <v>0</v>
      </c>
      <c r="AI118" s="50">
        <v>1</v>
      </c>
      <c r="AJ118" s="50">
        <v>0</v>
      </c>
      <c r="AK118" s="50">
        <v>0</v>
      </c>
      <c r="AL118" s="50">
        <v>0</v>
      </c>
    </row>
    <row r="119" spans="11:38">
      <c r="K119" s="42">
        <v>115</v>
      </c>
      <c r="L119" s="50" t="s">
        <v>30</v>
      </c>
      <c r="M119" s="50" t="s">
        <v>24</v>
      </c>
      <c r="N119" s="50" t="s">
        <v>33</v>
      </c>
      <c r="O119" s="50" t="s">
        <v>24</v>
      </c>
      <c r="P119" s="50" t="s">
        <v>23</v>
      </c>
      <c r="Q119" s="50" t="s">
        <v>32</v>
      </c>
      <c r="S119" s="12">
        <f t="shared" si="10"/>
        <v>7</v>
      </c>
      <c r="T119" s="12">
        <f t="shared" si="10"/>
        <v>6</v>
      </c>
      <c r="U119" s="12">
        <f t="shared" si="10"/>
        <v>9</v>
      </c>
      <c r="V119" s="12">
        <f t="shared" si="9"/>
        <v>6</v>
      </c>
      <c r="W119" s="12">
        <f t="shared" si="9"/>
        <v>5</v>
      </c>
      <c r="X119" s="12">
        <f t="shared" si="9"/>
        <v>8</v>
      </c>
      <c r="Z119" s="26" t="str">
        <f t="shared" si="11"/>
        <v>Apples</v>
      </c>
      <c r="AA119" s="26" t="str">
        <f t="shared" si="11"/>
        <v>Rectangle</v>
      </c>
      <c r="AB119" s="26" t="str">
        <f t="shared" si="11"/>
        <v>Watermelon</v>
      </c>
      <c r="AC119" s="26" t="str">
        <f t="shared" si="11"/>
        <v>Rectangle</v>
      </c>
      <c r="AD119" s="26" t="str">
        <f t="shared" si="11"/>
        <v>pentagon</v>
      </c>
      <c r="AE119" s="26" t="str">
        <f t="shared" si="11"/>
        <v>Peaches</v>
      </c>
      <c r="AG119" s="50">
        <v>0</v>
      </c>
      <c r="AH119" s="50">
        <v>0</v>
      </c>
      <c r="AI119" s="50">
        <v>1</v>
      </c>
      <c r="AJ119" s="50">
        <v>0</v>
      </c>
      <c r="AK119" s="50">
        <v>0</v>
      </c>
      <c r="AL119" s="50">
        <v>0</v>
      </c>
    </row>
    <row r="120" spans="11:38">
      <c r="K120" s="42">
        <v>116</v>
      </c>
      <c r="L120" s="50" t="s">
        <v>23</v>
      </c>
      <c r="M120" s="50" t="s">
        <v>24</v>
      </c>
      <c r="N120" s="50" t="s">
        <v>30</v>
      </c>
      <c r="O120" s="50" t="s">
        <v>32</v>
      </c>
      <c r="P120" s="50" t="s">
        <v>35</v>
      </c>
      <c r="Q120" s="50" t="s">
        <v>24</v>
      </c>
      <c r="S120" s="12">
        <f t="shared" si="10"/>
        <v>5</v>
      </c>
      <c r="T120" s="12">
        <f t="shared" si="10"/>
        <v>6</v>
      </c>
      <c r="U120" s="12">
        <f t="shared" si="10"/>
        <v>7</v>
      </c>
      <c r="V120" s="12">
        <f t="shared" si="9"/>
        <v>8</v>
      </c>
      <c r="W120" s="12">
        <f t="shared" si="9"/>
        <v>11</v>
      </c>
      <c r="X120" s="12">
        <f t="shared" si="9"/>
        <v>6</v>
      </c>
      <c r="Z120" s="26" t="str">
        <f t="shared" si="11"/>
        <v>pentagon</v>
      </c>
      <c r="AA120" s="26" t="str">
        <f t="shared" si="11"/>
        <v>Rectangle</v>
      </c>
      <c r="AB120" s="26" t="str">
        <f t="shared" si="11"/>
        <v>Apples</v>
      </c>
      <c r="AC120" s="26" t="str">
        <f t="shared" si="11"/>
        <v>Peaches</v>
      </c>
      <c r="AD120" s="26" t="str">
        <f t="shared" si="11"/>
        <v>Bananas</v>
      </c>
      <c r="AE120" s="26" t="str">
        <f t="shared" si="11"/>
        <v>Rectangle</v>
      </c>
      <c r="AG120" s="50">
        <v>0</v>
      </c>
      <c r="AH120" s="50">
        <v>0</v>
      </c>
      <c r="AI120" s="50">
        <v>1</v>
      </c>
      <c r="AJ120" s="50">
        <v>0</v>
      </c>
      <c r="AK120" s="50">
        <v>0</v>
      </c>
      <c r="AL120" s="50">
        <v>0</v>
      </c>
    </row>
    <row r="121" spans="11:38">
      <c r="K121" s="42">
        <v>117</v>
      </c>
      <c r="L121" s="50" t="s">
        <v>23</v>
      </c>
      <c r="M121" s="50" t="s">
        <v>32</v>
      </c>
      <c r="N121" s="50" t="s">
        <v>30</v>
      </c>
      <c r="O121" s="50" t="s">
        <v>32</v>
      </c>
      <c r="P121" s="50" t="s">
        <v>35</v>
      </c>
      <c r="Q121" s="50" t="s">
        <v>24</v>
      </c>
      <c r="S121" s="12">
        <f t="shared" si="10"/>
        <v>5</v>
      </c>
      <c r="T121" s="12">
        <f t="shared" si="10"/>
        <v>8</v>
      </c>
      <c r="U121" s="12">
        <f t="shared" si="10"/>
        <v>7</v>
      </c>
      <c r="V121" s="12">
        <f t="shared" si="9"/>
        <v>8</v>
      </c>
      <c r="W121" s="12">
        <f t="shared" si="9"/>
        <v>11</v>
      </c>
      <c r="X121" s="12">
        <f t="shared" si="9"/>
        <v>6</v>
      </c>
      <c r="Z121" s="26" t="str">
        <f t="shared" si="11"/>
        <v>pentagon</v>
      </c>
      <c r="AA121" s="26" t="str">
        <f t="shared" si="11"/>
        <v>Peaches</v>
      </c>
      <c r="AB121" s="26" t="str">
        <f t="shared" si="11"/>
        <v>Apples</v>
      </c>
      <c r="AC121" s="26" t="str">
        <f t="shared" si="11"/>
        <v>Peaches</v>
      </c>
      <c r="AD121" s="26" t="str">
        <f t="shared" si="11"/>
        <v>Bananas</v>
      </c>
      <c r="AE121" s="26" t="str">
        <f t="shared" si="11"/>
        <v>Rectangle</v>
      </c>
      <c r="AG121" s="50">
        <v>0</v>
      </c>
      <c r="AH121" s="50">
        <v>0</v>
      </c>
      <c r="AI121" s="50">
        <v>1</v>
      </c>
      <c r="AJ121" s="50">
        <v>0</v>
      </c>
      <c r="AK121" s="50">
        <v>0</v>
      </c>
      <c r="AL121" s="50">
        <v>0</v>
      </c>
    </row>
    <row r="122" spans="11:38">
      <c r="K122" s="42">
        <v>118</v>
      </c>
      <c r="L122" s="50" t="s">
        <v>26</v>
      </c>
      <c r="M122" s="50" t="s">
        <v>32</v>
      </c>
      <c r="N122" s="50" t="s">
        <v>35</v>
      </c>
      <c r="O122" s="50" t="s">
        <v>24</v>
      </c>
      <c r="P122" s="50" t="s">
        <v>23</v>
      </c>
      <c r="Q122" s="50" t="s">
        <v>27</v>
      </c>
      <c r="S122" s="12">
        <f t="shared" si="10"/>
        <v>3</v>
      </c>
      <c r="T122" s="12">
        <f t="shared" si="10"/>
        <v>8</v>
      </c>
      <c r="U122" s="12">
        <f t="shared" si="10"/>
        <v>11</v>
      </c>
      <c r="V122" s="12">
        <f t="shared" si="9"/>
        <v>6</v>
      </c>
      <c r="W122" s="12">
        <f t="shared" si="9"/>
        <v>5</v>
      </c>
      <c r="X122" s="12">
        <f t="shared" si="9"/>
        <v>4</v>
      </c>
      <c r="Z122" s="26" t="str">
        <f t="shared" si="11"/>
        <v>Heart</v>
      </c>
      <c r="AA122" s="26" t="str">
        <f t="shared" si="11"/>
        <v>Peaches</v>
      </c>
      <c r="AB122" s="26" t="str">
        <f t="shared" si="11"/>
        <v>Bananas</v>
      </c>
      <c r="AC122" s="26" t="str">
        <f t="shared" si="11"/>
        <v>Rectangle</v>
      </c>
      <c r="AD122" s="26" t="str">
        <f t="shared" si="11"/>
        <v>pentagon</v>
      </c>
      <c r="AE122" s="26" t="str">
        <f t="shared" si="11"/>
        <v>Square</v>
      </c>
      <c r="AG122" s="50">
        <v>0</v>
      </c>
      <c r="AH122" s="50">
        <v>0</v>
      </c>
      <c r="AI122" s="50">
        <v>1</v>
      </c>
      <c r="AJ122" s="50">
        <v>0</v>
      </c>
      <c r="AK122" s="50">
        <v>0</v>
      </c>
      <c r="AL122" s="50">
        <v>0</v>
      </c>
    </row>
    <row r="123" spans="11:38">
      <c r="K123" s="42">
        <v>119</v>
      </c>
      <c r="L123" s="50" t="s">
        <v>26</v>
      </c>
      <c r="M123" s="50" t="s">
        <v>55</v>
      </c>
      <c r="N123" s="50" t="s">
        <v>35</v>
      </c>
      <c r="O123" s="50" t="s">
        <v>24</v>
      </c>
      <c r="P123" s="50" t="s">
        <v>23</v>
      </c>
      <c r="Q123" s="50" t="s">
        <v>27</v>
      </c>
      <c r="S123" s="12">
        <f t="shared" si="10"/>
        <v>3</v>
      </c>
      <c r="T123" s="12">
        <f t="shared" si="10"/>
        <v>2</v>
      </c>
      <c r="U123" s="12">
        <f t="shared" si="10"/>
        <v>11</v>
      </c>
      <c r="V123" s="12">
        <f t="shared" si="9"/>
        <v>6</v>
      </c>
      <c r="W123" s="12">
        <f t="shared" si="9"/>
        <v>5</v>
      </c>
      <c r="X123" s="12">
        <f t="shared" si="9"/>
        <v>4</v>
      </c>
      <c r="Z123" s="26" t="str">
        <f t="shared" si="11"/>
        <v>Heart</v>
      </c>
      <c r="AA123" s="26" t="str">
        <f t="shared" si="11"/>
        <v>Multiplier</v>
      </c>
      <c r="AB123" s="26" t="str">
        <f t="shared" si="11"/>
        <v>Bananas</v>
      </c>
      <c r="AC123" s="26" t="str">
        <f t="shared" si="11"/>
        <v>Rectangle</v>
      </c>
      <c r="AD123" s="26" t="str">
        <f t="shared" si="11"/>
        <v>pentagon</v>
      </c>
      <c r="AE123" s="26" t="str">
        <f t="shared" si="11"/>
        <v>Square</v>
      </c>
      <c r="AG123" s="50">
        <v>0</v>
      </c>
      <c r="AH123" s="50">
        <v>0</v>
      </c>
      <c r="AI123" s="50">
        <v>1</v>
      </c>
      <c r="AJ123" s="50">
        <v>0</v>
      </c>
      <c r="AK123" s="50">
        <v>0</v>
      </c>
      <c r="AL123" s="50">
        <v>0</v>
      </c>
    </row>
    <row r="124" spans="11:38">
      <c r="K124" s="42">
        <v>120</v>
      </c>
      <c r="L124" s="50"/>
      <c r="M124" s="50"/>
      <c r="N124" s="50"/>
      <c r="O124" s="50"/>
      <c r="P124" s="50"/>
      <c r="Q124" s="50"/>
      <c r="S124" s="12"/>
      <c r="T124" s="12"/>
      <c r="U124" s="12"/>
      <c r="V124" s="12"/>
      <c r="W124" s="12"/>
      <c r="X124" s="12"/>
      <c r="Z124" s="26"/>
      <c r="AA124" s="26"/>
      <c r="AB124" s="26"/>
      <c r="AC124" s="26"/>
      <c r="AD124" s="26"/>
      <c r="AE124" s="26"/>
      <c r="AG124" s="50"/>
      <c r="AH124" s="50"/>
      <c r="AI124" s="50"/>
      <c r="AJ124" s="50"/>
      <c r="AK124" s="50"/>
      <c r="AL124" s="50"/>
    </row>
    <row r="125" spans="11:38">
      <c r="K125" s="42">
        <v>121</v>
      </c>
      <c r="L125" s="50"/>
      <c r="M125" s="50"/>
      <c r="N125" s="50"/>
      <c r="O125" s="50"/>
      <c r="P125" s="50"/>
      <c r="Q125" s="50"/>
      <c r="S125" s="12"/>
      <c r="T125" s="12"/>
      <c r="U125" s="12"/>
      <c r="V125" s="12"/>
      <c r="W125" s="12"/>
      <c r="X125" s="12"/>
      <c r="Z125" s="26"/>
      <c r="AA125" s="26"/>
      <c r="AB125" s="26"/>
      <c r="AC125" s="26"/>
      <c r="AD125" s="26"/>
      <c r="AE125" s="26"/>
      <c r="AG125" s="50"/>
      <c r="AH125" s="50"/>
      <c r="AI125" s="50"/>
      <c r="AJ125" s="50"/>
      <c r="AK125" s="50"/>
      <c r="AL125" s="50"/>
    </row>
    <row r="126" spans="11:38">
      <c r="K126" s="42">
        <v>122</v>
      </c>
      <c r="L126" s="50"/>
      <c r="M126" s="50"/>
      <c r="N126" s="50"/>
      <c r="O126" s="50"/>
      <c r="P126" s="50"/>
      <c r="Q126" s="50"/>
      <c r="S126" s="12"/>
      <c r="T126" s="12"/>
      <c r="U126" s="12"/>
      <c r="V126" s="12"/>
      <c r="W126" s="12"/>
      <c r="X126" s="12"/>
      <c r="Z126" s="26"/>
      <c r="AA126" s="26"/>
      <c r="AB126" s="26"/>
      <c r="AC126" s="26"/>
      <c r="AD126" s="26"/>
      <c r="AE126" s="26"/>
      <c r="AG126" s="50"/>
      <c r="AH126" s="50"/>
      <c r="AI126" s="50"/>
      <c r="AJ126" s="50"/>
      <c r="AK126" s="50"/>
      <c r="AL126" s="50"/>
    </row>
    <row r="127" spans="11:38">
      <c r="K127" s="42">
        <v>123</v>
      </c>
      <c r="L127" s="50"/>
      <c r="M127" s="50"/>
      <c r="N127" s="50"/>
      <c r="O127" s="50"/>
      <c r="P127" s="50"/>
      <c r="Q127" s="50"/>
      <c r="S127" s="12"/>
      <c r="T127" s="12"/>
      <c r="U127" s="12"/>
      <c r="V127" s="12"/>
      <c r="W127" s="12"/>
      <c r="X127" s="12"/>
      <c r="Z127" s="26"/>
      <c r="AA127" s="26"/>
      <c r="AB127" s="26"/>
      <c r="AC127" s="26"/>
      <c r="AD127" s="26"/>
      <c r="AE127" s="26"/>
      <c r="AG127" s="50"/>
      <c r="AH127" s="50"/>
      <c r="AI127" s="50"/>
      <c r="AJ127" s="50"/>
      <c r="AK127" s="50"/>
      <c r="AL127" s="50"/>
    </row>
    <row r="128" spans="11:38">
      <c r="K128" s="42">
        <v>124</v>
      </c>
      <c r="L128" s="50"/>
      <c r="M128" s="50"/>
      <c r="N128" s="50"/>
      <c r="O128" s="50"/>
      <c r="P128" s="50"/>
      <c r="Q128" s="50"/>
      <c r="S128" s="12"/>
      <c r="T128" s="12"/>
      <c r="U128" s="12"/>
      <c r="V128" s="12"/>
      <c r="W128" s="12"/>
      <c r="X128" s="12"/>
      <c r="Z128" s="26"/>
      <c r="AA128" s="26"/>
      <c r="AB128" s="26"/>
      <c r="AC128" s="26"/>
      <c r="AD128" s="26"/>
      <c r="AE128" s="26"/>
      <c r="AG128" s="50"/>
      <c r="AH128" s="50"/>
      <c r="AI128" s="50"/>
      <c r="AJ128" s="50"/>
      <c r="AK128" s="50"/>
      <c r="AL128" s="50"/>
    </row>
    <row r="129" spans="11:38">
      <c r="K129" s="42">
        <v>125</v>
      </c>
      <c r="L129" s="50"/>
      <c r="M129" s="50"/>
      <c r="N129" s="50"/>
      <c r="O129" s="50"/>
      <c r="P129" s="50"/>
      <c r="Q129" s="50"/>
      <c r="S129" s="12"/>
      <c r="T129" s="12"/>
      <c r="U129" s="12"/>
      <c r="V129" s="12"/>
      <c r="W129" s="12"/>
      <c r="X129" s="12"/>
      <c r="Z129" s="26"/>
      <c r="AA129" s="26"/>
      <c r="AB129" s="26"/>
      <c r="AC129" s="26"/>
      <c r="AD129" s="26"/>
      <c r="AE129" s="26"/>
      <c r="AG129" s="50"/>
      <c r="AH129" s="50"/>
      <c r="AI129" s="50"/>
      <c r="AJ129" s="50"/>
      <c r="AK129" s="50"/>
      <c r="AL129" s="50"/>
    </row>
    <row r="130" spans="11:38">
      <c r="K130" s="42">
        <v>126</v>
      </c>
      <c r="L130" s="50"/>
      <c r="M130" s="50"/>
      <c r="N130" s="50"/>
      <c r="O130" s="50"/>
      <c r="P130" s="50"/>
      <c r="Q130" s="50"/>
      <c r="S130" s="12"/>
      <c r="T130" s="12"/>
      <c r="U130" s="12"/>
      <c r="V130" s="12"/>
      <c r="W130" s="12"/>
      <c r="X130" s="12"/>
      <c r="Z130" s="26"/>
      <c r="AA130" s="26"/>
      <c r="AB130" s="26"/>
      <c r="AC130" s="26"/>
      <c r="AD130" s="26"/>
      <c r="AE130" s="26"/>
      <c r="AG130" s="50"/>
      <c r="AH130" s="50"/>
      <c r="AI130" s="50"/>
      <c r="AJ130" s="50"/>
      <c r="AK130" s="50"/>
      <c r="AL130" s="50"/>
    </row>
    <row r="131" spans="11:38">
      <c r="K131" s="42">
        <v>127</v>
      </c>
      <c r="L131" s="50"/>
      <c r="M131" s="50"/>
      <c r="N131" s="50"/>
      <c r="O131" s="50"/>
      <c r="P131" s="50"/>
      <c r="Q131" s="50"/>
      <c r="S131" s="12"/>
      <c r="T131" s="12"/>
      <c r="U131" s="12"/>
      <c r="V131" s="12"/>
      <c r="W131" s="12"/>
      <c r="X131" s="12"/>
      <c r="Z131" s="26"/>
      <c r="AA131" s="26"/>
      <c r="AB131" s="26"/>
      <c r="AC131" s="26"/>
      <c r="AD131" s="26"/>
      <c r="AE131" s="26"/>
      <c r="AG131" s="50"/>
      <c r="AH131" s="50"/>
      <c r="AI131" s="50"/>
      <c r="AJ131" s="50"/>
      <c r="AK131" s="50"/>
      <c r="AL131" s="50"/>
    </row>
    <row r="132" spans="11:38">
      <c r="K132" s="42">
        <v>128</v>
      </c>
      <c r="L132" s="50"/>
      <c r="M132" s="50"/>
      <c r="N132" s="50"/>
      <c r="O132" s="50"/>
      <c r="P132" s="50"/>
      <c r="Q132" s="50"/>
      <c r="S132" s="12"/>
      <c r="T132" s="12"/>
      <c r="U132" s="12"/>
      <c r="V132" s="12"/>
      <c r="W132" s="12"/>
      <c r="X132" s="12"/>
      <c r="Z132" s="26"/>
      <c r="AA132" s="26"/>
      <c r="AB132" s="26"/>
      <c r="AC132" s="26"/>
      <c r="AD132" s="26"/>
      <c r="AE132" s="26"/>
      <c r="AG132" s="50"/>
      <c r="AH132" s="50"/>
      <c r="AI132" s="50"/>
      <c r="AJ132" s="50"/>
      <c r="AK132" s="50"/>
      <c r="AL132" s="50"/>
    </row>
    <row r="133" spans="11:38">
      <c r="K133" s="42">
        <v>129</v>
      </c>
      <c r="L133" s="50"/>
      <c r="M133" s="50"/>
      <c r="N133" s="50"/>
      <c r="O133" s="50"/>
      <c r="P133" s="50"/>
      <c r="Q133" s="50"/>
      <c r="S133" s="12"/>
      <c r="T133" s="12"/>
      <c r="U133" s="12"/>
      <c r="V133" s="12"/>
      <c r="W133" s="12"/>
      <c r="X133" s="12"/>
      <c r="Z133" s="26"/>
      <c r="AA133" s="26"/>
      <c r="AB133" s="26"/>
      <c r="AC133" s="26"/>
      <c r="AD133" s="26"/>
      <c r="AE133" s="26"/>
      <c r="AG133" s="50"/>
      <c r="AH133" s="50"/>
      <c r="AI133" s="50"/>
      <c r="AJ133" s="50"/>
      <c r="AK133" s="50"/>
      <c r="AL133" s="50"/>
    </row>
    <row r="134" spans="11:38">
      <c r="K134" s="42">
        <v>130</v>
      </c>
      <c r="L134" s="50"/>
      <c r="M134" s="50"/>
      <c r="N134" s="50"/>
      <c r="O134" s="50"/>
      <c r="P134" s="50"/>
      <c r="Q134" s="50"/>
      <c r="S134" s="12"/>
      <c r="T134" s="12"/>
      <c r="U134" s="12"/>
      <c r="V134" s="12"/>
      <c r="W134" s="12"/>
      <c r="X134" s="12"/>
      <c r="Z134" s="26"/>
      <c r="AA134" s="26"/>
      <c r="AB134" s="26"/>
      <c r="AC134" s="26"/>
      <c r="AD134" s="26"/>
      <c r="AE134" s="26"/>
      <c r="AG134" s="50"/>
      <c r="AH134" s="50"/>
      <c r="AI134" s="50"/>
      <c r="AJ134" s="50"/>
      <c r="AK134" s="50"/>
      <c r="AL134" s="50"/>
    </row>
    <row r="135" spans="11:38">
      <c r="K135" s="42">
        <v>131</v>
      </c>
      <c r="L135" s="50"/>
      <c r="M135" s="50"/>
      <c r="N135" s="50"/>
      <c r="O135" s="50"/>
      <c r="P135" s="50"/>
      <c r="Q135" s="50"/>
      <c r="S135" s="12"/>
      <c r="T135" s="12"/>
      <c r="U135" s="12"/>
      <c r="V135" s="12"/>
      <c r="W135" s="12"/>
      <c r="X135" s="12"/>
      <c r="Z135" s="26"/>
      <c r="AA135" s="26"/>
      <c r="AB135" s="26"/>
      <c r="AC135" s="26"/>
      <c r="AD135" s="26"/>
      <c r="AE135" s="26"/>
      <c r="AG135" s="50"/>
      <c r="AH135" s="50"/>
      <c r="AI135" s="50"/>
      <c r="AJ135" s="50"/>
      <c r="AK135" s="50"/>
      <c r="AL135" s="50"/>
    </row>
    <row r="136" spans="11:38">
      <c r="K136" s="42">
        <v>132</v>
      </c>
      <c r="L136" s="50"/>
      <c r="M136" s="50"/>
      <c r="N136" s="50"/>
      <c r="O136" s="50"/>
      <c r="P136" s="50"/>
      <c r="Q136" s="50"/>
      <c r="S136" s="12"/>
      <c r="T136" s="12"/>
      <c r="U136" s="12"/>
      <c r="V136" s="12"/>
      <c r="W136" s="12"/>
      <c r="X136" s="12"/>
      <c r="Z136" s="26"/>
      <c r="AA136" s="26"/>
      <c r="AB136" s="26"/>
      <c r="AC136" s="26"/>
      <c r="AD136" s="26"/>
      <c r="AE136" s="26"/>
      <c r="AG136" s="50"/>
      <c r="AH136" s="50"/>
      <c r="AI136" s="50"/>
      <c r="AJ136" s="50"/>
      <c r="AK136" s="50"/>
      <c r="AL136" s="50"/>
    </row>
    <row r="137" spans="11:38">
      <c r="K137" s="42">
        <v>133</v>
      </c>
      <c r="L137" s="50"/>
      <c r="M137" s="50"/>
      <c r="N137" s="50"/>
      <c r="O137" s="50"/>
      <c r="P137" s="50"/>
      <c r="Q137" s="50"/>
      <c r="S137" s="12"/>
      <c r="T137" s="12"/>
      <c r="U137" s="12"/>
      <c r="V137" s="12"/>
      <c r="W137" s="12"/>
      <c r="X137" s="12"/>
      <c r="Z137" s="26"/>
      <c r="AA137" s="26"/>
      <c r="AB137" s="26"/>
      <c r="AC137" s="26"/>
      <c r="AD137" s="26"/>
      <c r="AE137" s="26"/>
      <c r="AG137" s="50"/>
      <c r="AH137" s="50"/>
      <c r="AI137" s="50"/>
      <c r="AJ137" s="50"/>
      <c r="AK137" s="50"/>
      <c r="AL137" s="50"/>
    </row>
    <row r="138" spans="11:38">
      <c r="K138" s="42">
        <v>134</v>
      </c>
      <c r="L138" s="50"/>
      <c r="M138" s="50"/>
      <c r="N138" s="50"/>
      <c r="O138" s="50"/>
      <c r="P138" s="50"/>
      <c r="Q138" s="50"/>
      <c r="S138" s="12"/>
      <c r="T138" s="12"/>
      <c r="U138" s="12"/>
      <c r="V138" s="12"/>
      <c r="W138" s="12"/>
      <c r="X138" s="12"/>
      <c r="Z138" s="26"/>
      <c r="AA138" s="26"/>
      <c r="AB138" s="26"/>
      <c r="AC138" s="26"/>
      <c r="AD138" s="26"/>
      <c r="AE138" s="26"/>
      <c r="AG138" s="50"/>
      <c r="AH138" s="50"/>
      <c r="AI138" s="50"/>
      <c r="AJ138" s="50"/>
      <c r="AK138" s="50"/>
      <c r="AL138" s="50"/>
    </row>
    <row r="139" spans="11:38">
      <c r="K139" s="42">
        <v>135</v>
      </c>
      <c r="L139" s="50"/>
      <c r="M139" s="50"/>
      <c r="N139" s="50"/>
      <c r="O139" s="50"/>
      <c r="P139" s="50"/>
      <c r="Q139" s="50"/>
      <c r="S139" s="12"/>
      <c r="T139" s="12"/>
      <c r="U139" s="12"/>
      <c r="V139" s="12"/>
      <c r="W139" s="12"/>
      <c r="X139" s="12"/>
      <c r="Z139" s="26"/>
      <c r="AA139" s="26"/>
      <c r="AB139" s="26"/>
      <c r="AC139" s="26"/>
      <c r="AD139" s="26"/>
      <c r="AE139" s="26"/>
      <c r="AG139" s="50"/>
      <c r="AH139" s="50"/>
      <c r="AI139" s="50"/>
      <c r="AJ139" s="50"/>
      <c r="AK139" s="50"/>
      <c r="AL139" s="50"/>
    </row>
    <row r="140" spans="11:38">
      <c r="K140" s="42">
        <v>136</v>
      </c>
      <c r="L140" s="50"/>
      <c r="M140" s="50"/>
      <c r="N140" s="50"/>
      <c r="O140" s="50"/>
      <c r="P140" s="50"/>
      <c r="Q140" s="50"/>
      <c r="S140" s="12"/>
      <c r="T140" s="12"/>
      <c r="U140" s="12"/>
      <c r="V140" s="12"/>
      <c r="W140" s="12"/>
      <c r="X140" s="12"/>
      <c r="Z140" s="26"/>
      <c r="AA140" s="26"/>
      <c r="AB140" s="26"/>
      <c r="AC140" s="26"/>
      <c r="AD140" s="26"/>
      <c r="AE140" s="26"/>
      <c r="AG140" s="50"/>
      <c r="AH140" s="50"/>
      <c r="AI140" s="50"/>
      <c r="AJ140" s="50"/>
      <c r="AK140" s="50"/>
      <c r="AL140" s="50"/>
    </row>
    <row r="141" spans="11:38">
      <c r="K141" s="42">
        <v>137</v>
      </c>
      <c r="L141" s="50"/>
      <c r="M141" s="50"/>
      <c r="N141" s="50"/>
      <c r="O141" s="50"/>
      <c r="P141" s="50"/>
      <c r="Q141" s="50"/>
      <c r="S141" s="12"/>
      <c r="T141" s="12"/>
      <c r="U141" s="12"/>
      <c r="V141" s="12"/>
      <c r="W141" s="12"/>
      <c r="X141" s="12"/>
      <c r="Z141" s="26"/>
      <c r="AA141" s="26"/>
      <c r="AB141" s="26"/>
      <c r="AC141" s="26"/>
      <c r="AD141" s="26"/>
      <c r="AE141" s="26"/>
      <c r="AG141" s="50"/>
      <c r="AH141" s="50"/>
      <c r="AI141" s="50"/>
      <c r="AJ141" s="50"/>
      <c r="AK141" s="50"/>
      <c r="AL141" s="50"/>
    </row>
    <row r="142" spans="11:38">
      <c r="K142" s="42">
        <v>138</v>
      </c>
      <c r="L142" s="50"/>
      <c r="M142" s="50"/>
      <c r="N142" s="50"/>
      <c r="O142" s="50"/>
      <c r="P142" s="50"/>
      <c r="Q142" s="50"/>
      <c r="S142" s="12"/>
      <c r="T142" s="12"/>
      <c r="U142" s="12"/>
      <c r="V142" s="12"/>
      <c r="W142" s="12"/>
      <c r="X142" s="12"/>
      <c r="Z142" s="26"/>
      <c r="AA142" s="26"/>
      <c r="AB142" s="26"/>
      <c r="AC142" s="26"/>
      <c r="AD142" s="26"/>
      <c r="AE142" s="26"/>
      <c r="AG142" s="50"/>
      <c r="AH142" s="50"/>
      <c r="AI142" s="50"/>
      <c r="AJ142" s="50"/>
      <c r="AK142" s="50"/>
      <c r="AL142" s="50"/>
    </row>
    <row r="143" spans="11:38">
      <c r="K143" s="42">
        <v>139</v>
      </c>
      <c r="L143" s="50"/>
      <c r="M143" s="50"/>
      <c r="N143" s="50"/>
      <c r="O143" s="50"/>
      <c r="P143" s="50"/>
      <c r="Q143" s="50"/>
      <c r="S143" s="12"/>
      <c r="T143" s="12"/>
      <c r="U143" s="12"/>
      <c r="V143" s="12"/>
      <c r="W143" s="12"/>
      <c r="X143" s="12"/>
      <c r="Z143" s="26"/>
      <c r="AA143" s="26"/>
      <c r="AB143" s="26"/>
      <c r="AC143" s="26"/>
      <c r="AD143" s="26"/>
      <c r="AE143" s="26"/>
      <c r="AG143" s="50"/>
      <c r="AH143" s="50"/>
      <c r="AI143" s="50"/>
      <c r="AJ143" s="50"/>
      <c r="AK143" s="50"/>
      <c r="AL143" s="50"/>
    </row>
    <row r="144" spans="11:38">
      <c r="K144" s="42">
        <v>140</v>
      </c>
      <c r="L144" s="50"/>
      <c r="M144" s="50"/>
      <c r="N144" s="50"/>
      <c r="O144" s="50"/>
      <c r="P144" s="50"/>
      <c r="Q144" s="50"/>
      <c r="S144" s="12"/>
      <c r="T144" s="12"/>
      <c r="U144" s="12"/>
      <c r="V144" s="12"/>
      <c r="W144" s="12"/>
      <c r="X144" s="12"/>
      <c r="Z144" s="26"/>
      <c r="AA144" s="26"/>
      <c r="AB144" s="26"/>
      <c r="AC144" s="26"/>
      <c r="AD144" s="26"/>
      <c r="AE144" s="26"/>
      <c r="AG144" s="50"/>
      <c r="AH144" s="50"/>
      <c r="AI144" s="50"/>
      <c r="AJ144" s="50"/>
      <c r="AK144" s="50"/>
      <c r="AL144" s="50"/>
    </row>
    <row r="145" spans="11:38">
      <c r="K145" s="42">
        <v>141</v>
      </c>
      <c r="L145" s="50"/>
      <c r="M145" s="50"/>
      <c r="N145" s="50"/>
      <c r="O145" s="50"/>
      <c r="P145" s="50"/>
      <c r="Q145" s="50"/>
      <c r="S145" s="12"/>
      <c r="T145" s="12"/>
      <c r="U145" s="12"/>
      <c r="V145" s="12"/>
      <c r="W145" s="12"/>
      <c r="X145" s="12"/>
      <c r="Z145" s="26"/>
      <c r="AA145" s="26"/>
      <c r="AB145" s="26"/>
      <c r="AC145" s="26"/>
      <c r="AD145" s="26"/>
      <c r="AE145" s="26"/>
      <c r="AG145" s="50"/>
      <c r="AH145" s="50"/>
      <c r="AI145" s="50"/>
      <c r="AJ145" s="50"/>
      <c r="AK145" s="50"/>
      <c r="AL145" s="50"/>
    </row>
    <row r="146" spans="11:38">
      <c r="K146" s="42">
        <v>142</v>
      </c>
      <c r="L146" s="50"/>
      <c r="M146" s="50"/>
      <c r="N146" s="50"/>
      <c r="O146" s="50"/>
      <c r="P146" s="50"/>
      <c r="Q146" s="50"/>
      <c r="S146" s="12"/>
      <c r="T146" s="12"/>
      <c r="U146" s="12"/>
      <c r="V146" s="12"/>
      <c r="W146" s="12"/>
      <c r="X146" s="12"/>
      <c r="Z146" s="26"/>
      <c r="AA146" s="26"/>
      <c r="AB146" s="26"/>
      <c r="AC146" s="26"/>
      <c r="AD146" s="26"/>
      <c r="AE146" s="26"/>
      <c r="AG146" s="50"/>
      <c r="AH146" s="50"/>
      <c r="AI146" s="50"/>
      <c r="AJ146" s="50"/>
      <c r="AK146" s="50"/>
      <c r="AL146" s="50"/>
    </row>
    <row r="147" spans="11:38">
      <c r="K147" s="42">
        <v>143</v>
      </c>
      <c r="L147" s="50"/>
      <c r="M147" s="50"/>
      <c r="N147" s="50"/>
      <c r="O147" s="50"/>
      <c r="P147" s="50"/>
      <c r="Q147" s="50"/>
      <c r="S147" s="12"/>
      <c r="T147" s="12"/>
      <c r="U147" s="12"/>
      <c r="V147" s="12"/>
      <c r="W147" s="12"/>
      <c r="X147" s="12"/>
      <c r="Z147" s="26"/>
      <c r="AA147" s="26"/>
      <c r="AB147" s="26"/>
      <c r="AC147" s="26"/>
      <c r="AD147" s="26"/>
      <c r="AE147" s="26"/>
      <c r="AG147" s="50"/>
      <c r="AH147" s="50"/>
      <c r="AI147" s="50"/>
      <c r="AJ147" s="50"/>
      <c r="AK147" s="50"/>
      <c r="AL147" s="50"/>
    </row>
    <row r="148" spans="11:38">
      <c r="K148" s="42">
        <v>144</v>
      </c>
      <c r="L148" s="50"/>
      <c r="M148" s="50"/>
      <c r="N148" s="50"/>
      <c r="O148" s="50"/>
      <c r="P148" s="50"/>
      <c r="Q148" s="50"/>
      <c r="S148" s="12"/>
      <c r="T148" s="12"/>
      <c r="U148" s="12"/>
      <c r="V148" s="12"/>
      <c r="W148" s="12"/>
      <c r="X148" s="12"/>
      <c r="Z148" s="26"/>
      <c r="AA148" s="26"/>
      <c r="AB148" s="26"/>
      <c r="AC148" s="26"/>
      <c r="AD148" s="26"/>
      <c r="AE148" s="26"/>
      <c r="AG148" s="50"/>
      <c r="AH148" s="50"/>
      <c r="AI148" s="50"/>
      <c r="AJ148" s="50"/>
      <c r="AK148" s="50"/>
      <c r="AL148" s="50"/>
    </row>
    <row r="149" spans="11:38">
      <c r="K149" s="42">
        <v>145</v>
      </c>
      <c r="L149" s="50"/>
      <c r="M149" s="50"/>
      <c r="N149" s="50"/>
      <c r="O149" s="50"/>
      <c r="P149" s="50"/>
      <c r="Q149" s="50"/>
      <c r="S149" s="12"/>
      <c r="T149" s="12"/>
      <c r="U149" s="12"/>
      <c r="V149" s="12"/>
      <c r="W149" s="12"/>
      <c r="X149" s="12"/>
      <c r="Z149" s="26"/>
      <c r="AA149" s="26"/>
      <c r="AB149" s="26"/>
      <c r="AC149" s="26"/>
      <c r="AD149" s="26"/>
      <c r="AE149" s="26"/>
      <c r="AG149" s="50"/>
      <c r="AH149" s="50"/>
      <c r="AI149" s="50"/>
      <c r="AJ149" s="50"/>
      <c r="AK149" s="50"/>
      <c r="AL149" s="50"/>
    </row>
    <row r="150" spans="11:38">
      <c r="K150" s="42">
        <v>146</v>
      </c>
      <c r="L150" s="50"/>
      <c r="M150" s="50"/>
      <c r="N150" s="50"/>
      <c r="O150" s="50"/>
      <c r="P150" s="50"/>
      <c r="Q150" s="50"/>
      <c r="S150" s="12"/>
      <c r="T150" s="12"/>
      <c r="U150" s="12"/>
      <c r="V150" s="12"/>
      <c r="W150" s="12"/>
      <c r="X150" s="12"/>
      <c r="Z150" s="26"/>
      <c r="AA150" s="26"/>
      <c r="AB150" s="26"/>
      <c r="AC150" s="26"/>
      <c r="AD150" s="26"/>
      <c r="AE150" s="26"/>
      <c r="AG150" s="50"/>
      <c r="AH150" s="50"/>
      <c r="AI150" s="50"/>
      <c r="AJ150" s="50"/>
      <c r="AK150" s="50"/>
      <c r="AL150" s="50"/>
    </row>
    <row r="151" spans="11:38">
      <c r="K151" s="42">
        <v>147</v>
      </c>
      <c r="L151" s="50"/>
      <c r="M151" s="50"/>
      <c r="N151" s="50"/>
      <c r="O151" s="50"/>
      <c r="P151" s="50"/>
      <c r="Q151" s="50"/>
      <c r="S151" s="12"/>
      <c r="T151" s="12"/>
      <c r="U151" s="12"/>
      <c r="V151" s="12"/>
      <c r="W151" s="12"/>
      <c r="X151" s="12"/>
      <c r="Z151" s="26"/>
      <c r="AA151" s="26"/>
      <c r="AB151" s="26"/>
      <c r="AC151" s="26"/>
      <c r="AD151" s="26"/>
      <c r="AE151" s="26"/>
      <c r="AG151" s="50"/>
      <c r="AH151" s="50"/>
      <c r="AI151" s="50"/>
      <c r="AJ151" s="50"/>
      <c r="AK151" s="50"/>
      <c r="AL151" s="50"/>
    </row>
    <row r="152" spans="11:38">
      <c r="K152" s="42">
        <v>148</v>
      </c>
      <c r="L152" s="50"/>
      <c r="M152" s="50"/>
      <c r="N152" s="50"/>
      <c r="O152" s="50"/>
      <c r="P152" s="50"/>
      <c r="Q152" s="50"/>
      <c r="S152" s="12"/>
      <c r="T152" s="12"/>
      <c r="U152" s="12"/>
      <c r="V152" s="12"/>
      <c r="W152" s="12"/>
      <c r="X152" s="12"/>
      <c r="Z152" s="26"/>
      <c r="AA152" s="26"/>
      <c r="AB152" s="26"/>
      <c r="AC152" s="26"/>
      <c r="AD152" s="26"/>
      <c r="AE152" s="26"/>
      <c r="AG152" s="50"/>
      <c r="AH152" s="50"/>
      <c r="AI152" s="50"/>
      <c r="AJ152" s="50"/>
      <c r="AK152" s="50"/>
      <c r="AL152" s="50"/>
    </row>
    <row r="153" spans="11:38">
      <c r="K153" s="42">
        <v>149</v>
      </c>
      <c r="L153" s="50"/>
      <c r="M153" s="50"/>
      <c r="N153" s="50"/>
      <c r="O153" s="50"/>
      <c r="P153" s="50"/>
      <c r="Q153" s="50"/>
      <c r="S153" s="12"/>
      <c r="T153" s="12"/>
      <c r="U153" s="12"/>
      <c r="V153" s="12"/>
      <c r="W153" s="12"/>
      <c r="X153" s="12"/>
      <c r="Z153" s="26"/>
      <c r="AA153" s="26"/>
      <c r="AB153" s="26"/>
      <c r="AC153" s="26"/>
      <c r="AD153" s="26"/>
      <c r="AE153" s="26"/>
      <c r="AG153" s="50"/>
      <c r="AH153" s="50"/>
      <c r="AI153" s="50"/>
      <c r="AJ153" s="50"/>
      <c r="AK153" s="50"/>
      <c r="AL153" s="50"/>
    </row>
    <row r="154" spans="11:38">
      <c r="K154" s="42">
        <v>150</v>
      </c>
      <c r="L154" s="50"/>
      <c r="M154" s="50"/>
      <c r="N154" s="50"/>
      <c r="O154" s="50"/>
      <c r="P154" s="50"/>
      <c r="Q154" s="50"/>
      <c r="S154" s="12"/>
      <c r="T154" s="12"/>
      <c r="U154" s="12"/>
      <c r="V154" s="12"/>
      <c r="W154" s="12"/>
      <c r="X154" s="12"/>
      <c r="Z154" s="26"/>
      <c r="AA154" s="26"/>
      <c r="AB154" s="26"/>
      <c r="AC154" s="26"/>
      <c r="AD154" s="26"/>
      <c r="AE154" s="26"/>
      <c r="AG154" s="50"/>
      <c r="AH154" s="50"/>
      <c r="AI154" s="50"/>
      <c r="AJ154" s="50"/>
      <c r="AK154" s="50"/>
      <c r="AL154" s="50"/>
    </row>
    <row r="155" spans="11:38">
      <c r="K155" s="42">
        <v>151</v>
      </c>
      <c r="L155" s="50"/>
      <c r="M155" s="50"/>
      <c r="N155" s="50"/>
      <c r="O155" s="50"/>
      <c r="P155" s="50"/>
      <c r="Q155" s="50"/>
      <c r="S155" s="12"/>
      <c r="T155" s="12"/>
      <c r="U155" s="12"/>
      <c r="V155" s="12"/>
      <c r="W155" s="12"/>
      <c r="X155" s="12"/>
      <c r="Z155" s="26"/>
      <c r="AA155" s="26"/>
      <c r="AB155" s="26"/>
      <c r="AC155" s="26"/>
      <c r="AD155" s="26"/>
      <c r="AE155" s="26"/>
      <c r="AG155" s="50"/>
      <c r="AH155" s="50"/>
      <c r="AI155" s="50"/>
      <c r="AJ155" s="50"/>
      <c r="AK155" s="50"/>
      <c r="AL155" s="50"/>
    </row>
    <row r="156" spans="11:38">
      <c r="K156" s="42">
        <v>152</v>
      </c>
      <c r="L156" s="50"/>
      <c r="M156" s="50"/>
      <c r="N156" s="50"/>
      <c r="O156" s="50"/>
      <c r="P156" s="50"/>
      <c r="Q156" s="50"/>
      <c r="S156" s="12"/>
      <c r="T156" s="12"/>
      <c r="U156" s="12"/>
      <c r="V156" s="12"/>
      <c r="W156" s="12"/>
      <c r="X156" s="12"/>
      <c r="Z156" s="26"/>
      <c r="AA156" s="26"/>
      <c r="AB156" s="26"/>
      <c r="AC156" s="26"/>
      <c r="AD156" s="26"/>
      <c r="AE156" s="26"/>
      <c r="AG156" s="50"/>
      <c r="AH156" s="50"/>
      <c r="AI156" s="50"/>
      <c r="AJ156" s="50"/>
      <c r="AK156" s="50"/>
      <c r="AL156" s="50"/>
    </row>
    <row r="157" spans="11:38">
      <c r="K157" s="42">
        <v>153</v>
      </c>
      <c r="L157" s="50"/>
      <c r="M157" s="50"/>
      <c r="N157" s="50"/>
      <c r="O157" s="50"/>
      <c r="P157" s="50"/>
      <c r="Q157" s="50"/>
      <c r="S157" s="12"/>
      <c r="T157" s="12"/>
      <c r="U157" s="12"/>
      <c r="V157" s="12"/>
      <c r="W157" s="12"/>
      <c r="X157" s="12"/>
      <c r="Z157" s="26"/>
      <c r="AA157" s="26"/>
      <c r="AB157" s="26"/>
      <c r="AC157" s="26"/>
      <c r="AD157" s="26"/>
      <c r="AE157" s="26"/>
      <c r="AG157" s="50"/>
      <c r="AH157" s="50"/>
      <c r="AI157" s="50"/>
      <c r="AJ157" s="50"/>
      <c r="AK157" s="50"/>
      <c r="AL157" s="50"/>
    </row>
    <row r="158" spans="11:38">
      <c r="K158" s="42">
        <v>154</v>
      </c>
      <c r="L158" s="50"/>
      <c r="M158" s="50"/>
      <c r="N158" s="50"/>
      <c r="O158" s="50"/>
      <c r="P158" s="50"/>
      <c r="Q158" s="50"/>
      <c r="S158" s="12"/>
      <c r="T158" s="12"/>
      <c r="U158" s="12"/>
      <c r="V158" s="12"/>
      <c r="W158" s="12"/>
      <c r="X158" s="12"/>
      <c r="Z158" s="26"/>
      <c r="AA158" s="26"/>
      <c r="AB158" s="26"/>
      <c r="AC158" s="26"/>
      <c r="AD158" s="26"/>
      <c r="AE158" s="26"/>
      <c r="AG158" s="50"/>
      <c r="AH158" s="50"/>
      <c r="AI158" s="50"/>
      <c r="AJ158" s="50"/>
      <c r="AK158" s="50"/>
      <c r="AL158" s="50"/>
    </row>
    <row r="159" spans="11:38">
      <c r="K159" s="42">
        <v>155</v>
      </c>
      <c r="L159" s="50"/>
      <c r="M159" s="50"/>
      <c r="N159" s="50"/>
      <c r="O159" s="50"/>
      <c r="P159" s="50"/>
      <c r="Q159" s="50"/>
      <c r="S159" s="12"/>
      <c r="T159" s="12"/>
      <c r="U159" s="12"/>
      <c r="V159" s="12"/>
      <c r="W159" s="12"/>
      <c r="X159" s="12"/>
      <c r="Z159" s="26"/>
      <c r="AA159" s="26"/>
      <c r="AB159" s="26"/>
      <c r="AC159" s="26"/>
      <c r="AD159" s="26"/>
      <c r="AE159" s="26"/>
      <c r="AG159" s="50"/>
      <c r="AH159" s="50"/>
      <c r="AI159" s="50"/>
      <c r="AJ159" s="50"/>
      <c r="AK159" s="50"/>
      <c r="AL159" s="50"/>
    </row>
    <row r="160" spans="11:38">
      <c r="K160" s="42">
        <v>156</v>
      </c>
      <c r="L160" s="50"/>
      <c r="M160" s="50"/>
      <c r="N160" s="50"/>
      <c r="O160" s="50"/>
      <c r="P160" s="50"/>
      <c r="Q160" s="50"/>
      <c r="S160" s="12"/>
      <c r="T160" s="12"/>
      <c r="U160" s="12"/>
      <c r="V160" s="12"/>
      <c r="W160" s="12"/>
      <c r="X160" s="12"/>
      <c r="Z160" s="26"/>
      <c r="AA160" s="26"/>
      <c r="AB160" s="26"/>
      <c r="AC160" s="26"/>
      <c r="AD160" s="26"/>
      <c r="AE160" s="26"/>
      <c r="AG160" s="50"/>
      <c r="AH160" s="50"/>
      <c r="AI160" s="50"/>
      <c r="AJ160" s="50"/>
      <c r="AK160" s="50"/>
      <c r="AL160" s="50"/>
    </row>
    <row r="161" spans="11:38">
      <c r="K161" s="42">
        <v>157</v>
      </c>
      <c r="L161" s="50"/>
      <c r="M161" s="50"/>
      <c r="N161" s="50"/>
      <c r="O161" s="50"/>
      <c r="P161" s="50"/>
      <c r="Q161" s="50"/>
      <c r="S161" s="12"/>
      <c r="T161" s="12"/>
      <c r="U161" s="12"/>
      <c r="V161" s="12"/>
      <c r="W161" s="12"/>
      <c r="X161" s="12"/>
      <c r="Z161" s="26"/>
      <c r="AA161" s="26"/>
      <c r="AB161" s="26"/>
      <c r="AC161" s="26"/>
      <c r="AD161" s="26"/>
      <c r="AE161" s="26"/>
      <c r="AG161" s="50"/>
      <c r="AH161" s="50"/>
      <c r="AI161" s="50"/>
      <c r="AJ161" s="50"/>
      <c r="AK161" s="50"/>
      <c r="AL161" s="50"/>
    </row>
    <row r="162" spans="11:38">
      <c r="K162" s="42">
        <v>158</v>
      </c>
      <c r="L162" s="50"/>
      <c r="M162" s="50"/>
      <c r="N162" s="50"/>
      <c r="O162" s="50"/>
      <c r="P162" s="50"/>
      <c r="Q162" s="50"/>
      <c r="S162" s="12"/>
      <c r="T162" s="12"/>
      <c r="U162" s="12"/>
      <c r="V162" s="12"/>
      <c r="W162" s="12"/>
      <c r="X162" s="12"/>
      <c r="Z162" s="26"/>
      <c r="AA162" s="26"/>
      <c r="AB162" s="26"/>
      <c r="AC162" s="26"/>
      <c r="AD162" s="26"/>
      <c r="AE162" s="26"/>
      <c r="AG162" s="50"/>
      <c r="AH162" s="50"/>
      <c r="AI162" s="50"/>
      <c r="AJ162" s="50"/>
      <c r="AK162" s="50"/>
      <c r="AL162" s="50"/>
    </row>
    <row r="163" spans="11:38">
      <c r="K163" s="42">
        <v>159</v>
      </c>
      <c r="L163" s="50"/>
      <c r="M163" s="50"/>
      <c r="N163" s="50"/>
      <c r="O163" s="50"/>
      <c r="P163" s="50"/>
      <c r="Q163" s="50"/>
      <c r="S163" s="12"/>
      <c r="T163" s="12"/>
      <c r="U163" s="12"/>
      <c r="V163" s="12"/>
      <c r="W163" s="12"/>
      <c r="X163" s="12"/>
      <c r="Z163" s="26"/>
      <c r="AA163" s="26"/>
      <c r="AB163" s="26"/>
      <c r="AC163" s="26"/>
      <c r="AD163" s="26"/>
      <c r="AE163" s="26"/>
      <c r="AG163" s="50"/>
      <c r="AH163" s="50"/>
      <c r="AI163" s="50"/>
      <c r="AJ163" s="50"/>
      <c r="AK163" s="50"/>
      <c r="AL163" s="50"/>
    </row>
    <row r="164" spans="11:38">
      <c r="K164" s="42">
        <v>160</v>
      </c>
      <c r="L164" s="50"/>
      <c r="M164" s="50"/>
      <c r="N164" s="50"/>
      <c r="O164" s="50"/>
      <c r="P164" s="50"/>
      <c r="Q164" s="50"/>
      <c r="S164" s="12"/>
      <c r="T164" s="12"/>
      <c r="U164" s="12"/>
      <c r="V164" s="12"/>
      <c r="W164" s="12"/>
      <c r="X164" s="12"/>
      <c r="Z164" s="26"/>
      <c r="AA164" s="26"/>
      <c r="AB164" s="26"/>
      <c r="AC164" s="26"/>
      <c r="AD164" s="26"/>
      <c r="AE164" s="26"/>
      <c r="AG164" s="50"/>
      <c r="AH164" s="50"/>
      <c r="AI164" s="50"/>
      <c r="AJ164" s="50"/>
      <c r="AK164" s="50"/>
      <c r="AL164" s="50"/>
    </row>
    <row r="165" spans="11:38">
      <c r="K165" s="42">
        <v>161</v>
      </c>
      <c r="L165" s="50"/>
      <c r="M165" s="50"/>
      <c r="N165" s="50"/>
      <c r="O165" s="50"/>
      <c r="P165" s="50"/>
      <c r="Q165" s="50"/>
      <c r="S165" s="12"/>
      <c r="T165" s="12"/>
      <c r="U165" s="12"/>
      <c r="V165" s="12"/>
      <c r="W165" s="12"/>
      <c r="X165" s="12"/>
      <c r="Z165" s="26"/>
      <c r="AA165" s="26"/>
      <c r="AB165" s="26"/>
      <c r="AC165" s="26"/>
      <c r="AD165" s="26"/>
      <c r="AE165" s="26"/>
      <c r="AG165" s="50"/>
      <c r="AH165" s="50"/>
      <c r="AI165" s="50"/>
      <c r="AJ165" s="50"/>
      <c r="AK165" s="50"/>
      <c r="AL165" s="50"/>
    </row>
    <row r="166" spans="11:38">
      <c r="K166" s="42">
        <v>162</v>
      </c>
      <c r="L166" s="50"/>
      <c r="M166" s="50"/>
      <c r="N166" s="50"/>
      <c r="O166" s="50"/>
      <c r="P166" s="50"/>
      <c r="Q166" s="50"/>
      <c r="S166" s="12"/>
      <c r="T166" s="12"/>
      <c r="U166" s="12"/>
      <c r="V166" s="12"/>
      <c r="W166" s="12"/>
      <c r="X166" s="12"/>
      <c r="Z166" s="26"/>
      <c r="AA166" s="26"/>
      <c r="AB166" s="26"/>
      <c r="AC166" s="26"/>
      <c r="AD166" s="26"/>
      <c r="AE166" s="26"/>
      <c r="AG166" s="50"/>
      <c r="AH166" s="50"/>
      <c r="AI166" s="50"/>
      <c r="AJ166" s="50"/>
      <c r="AK166" s="50"/>
      <c r="AL166" s="50"/>
    </row>
    <row r="167" spans="11:38">
      <c r="K167" s="42">
        <v>163</v>
      </c>
      <c r="L167" s="50"/>
      <c r="M167" s="50"/>
      <c r="N167" s="50"/>
      <c r="O167" s="50"/>
      <c r="P167" s="50"/>
      <c r="Q167" s="50"/>
      <c r="S167" s="12"/>
      <c r="T167" s="12"/>
      <c r="U167" s="12"/>
      <c r="V167" s="12"/>
      <c r="W167" s="12"/>
      <c r="X167" s="12"/>
      <c r="Z167" s="26"/>
      <c r="AA167" s="26"/>
      <c r="AB167" s="26"/>
      <c r="AC167" s="26"/>
      <c r="AD167" s="26"/>
      <c r="AE167" s="26"/>
      <c r="AG167" s="50"/>
      <c r="AH167" s="50"/>
      <c r="AI167" s="50"/>
      <c r="AJ167" s="50"/>
      <c r="AK167" s="50"/>
      <c r="AL167" s="50"/>
    </row>
    <row r="168" spans="11:38">
      <c r="K168" s="42">
        <v>164</v>
      </c>
      <c r="L168" s="50"/>
      <c r="M168" s="50"/>
      <c r="N168" s="50"/>
      <c r="O168" s="50"/>
      <c r="P168" s="50"/>
      <c r="Q168" s="50"/>
      <c r="S168" s="12"/>
      <c r="T168" s="12"/>
      <c r="U168" s="12"/>
      <c r="V168" s="12"/>
      <c r="W168" s="12"/>
      <c r="X168" s="12"/>
      <c r="Z168" s="26"/>
      <c r="AA168" s="26"/>
      <c r="AB168" s="26"/>
      <c r="AC168" s="26"/>
      <c r="AD168" s="26"/>
      <c r="AE168" s="26"/>
      <c r="AG168" s="50"/>
      <c r="AH168" s="50"/>
      <c r="AI168" s="50"/>
      <c r="AJ168" s="50"/>
      <c r="AK168" s="50"/>
      <c r="AL168" s="50"/>
    </row>
    <row r="169" spans="11:38">
      <c r="K169" s="42">
        <v>165</v>
      </c>
      <c r="L169" s="50"/>
      <c r="M169" s="50"/>
      <c r="N169" s="50"/>
      <c r="O169" s="50"/>
      <c r="P169" s="50"/>
      <c r="Q169" s="50"/>
      <c r="S169" s="12"/>
      <c r="T169" s="12"/>
      <c r="U169" s="12"/>
      <c r="V169" s="12"/>
      <c r="W169" s="12"/>
      <c r="X169" s="12"/>
      <c r="Z169" s="26"/>
      <c r="AA169" s="26"/>
      <c r="AB169" s="26"/>
      <c r="AC169" s="26"/>
      <c r="AD169" s="26"/>
      <c r="AE169" s="26"/>
      <c r="AG169" s="50"/>
      <c r="AH169" s="50"/>
      <c r="AI169" s="50"/>
      <c r="AJ169" s="50"/>
      <c r="AK169" s="50"/>
      <c r="AL169" s="50"/>
    </row>
    <row r="170" spans="11:38">
      <c r="K170" s="42">
        <v>166</v>
      </c>
      <c r="L170" s="50"/>
      <c r="M170" s="50"/>
      <c r="N170" s="50"/>
      <c r="O170" s="50"/>
      <c r="P170" s="50"/>
      <c r="Q170" s="50"/>
      <c r="S170" s="12"/>
      <c r="T170" s="12"/>
      <c r="U170" s="12"/>
      <c r="V170" s="12"/>
      <c r="W170" s="12"/>
      <c r="X170" s="12"/>
      <c r="Z170" s="26"/>
      <c r="AA170" s="26"/>
      <c r="AB170" s="26"/>
      <c r="AC170" s="26"/>
      <c r="AD170" s="26"/>
      <c r="AE170" s="26"/>
      <c r="AG170" s="50"/>
      <c r="AH170" s="50"/>
      <c r="AI170" s="50"/>
      <c r="AJ170" s="50"/>
      <c r="AK170" s="50"/>
      <c r="AL170" s="50"/>
    </row>
    <row r="171" spans="11:38">
      <c r="K171" s="42">
        <v>167</v>
      </c>
      <c r="L171" s="50"/>
      <c r="M171" s="50"/>
      <c r="N171" s="50"/>
      <c r="O171" s="50"/>
      <c r="P171" s="50"/>
      <c r="Q171" s="50"/>
      <c r="S171" s="12"/>
      <c r="T171" s="12"/>
      <c r="U171" s="12"/>
      <c r="V171" s="12"/>
      <c r="W171" s="12"/>
      <c r="X171" s="12"/>
      <c r="Z171" s="26"/>
      <c r="AA171" s="26"/>
      <c r="AB171" s="26"/>
      <c r="AC171" s="26"/>
      <c r="AD171" s="26"/>
      <c r="AE171" s="26"/>
      <c r="AG171" s="50"/>
      <c r="AH171" s="50"/>
      <c r="AI171" s="50"/>
      <c r="AJ171" s="50"/>
      <c r="AK171" s="50"/>
      <c r="AL171" s="50"/>
    </row>
    <row r="172" spans="11:38">
      <c r="K172" s="42">
        <v>168</v>
      </c>
      <c r="L172" s="50"/>
      <c r="M172" s="50"/>
      <c r="N172" s="50"/>
      <c r="O172" s="50"/>
      <c r="P172" s="50"/>
      <c r="Q172" s="50"/>
      <c r="S172" s="12"/>
      <c r="T172" s="12"/>
      <c r="U172" s="12"/>
      <c r="V172" s="12"/>
      <c r="W172" s="12"/>
      <c r="X172" s="12"/>
      <c r="Z172" s="26"/>
      <c r="AA172" s="26"/>
      <c r="AB172" s="26"/>
      <c r="AC172" s="26"/>
      <c r="AD172" s="26"/>
      <c r="AE172" s="26"/>
      <c r="AG172" s="50"/>
      <c r="AH172" s="50"/>
      <c r="AI172" s="50"/>
      <c r="AJ172" s="50"/>
      <c r="AK172" s="50"/>
      <c r="AL172" s="50"/>
    </row>
    <row r="173" spans="11:38">
      <c r="K173" s="42">
        <v>169</v>
      </c>
      <c r="L173" s="50"/>
      <c r="M173" s="50"/>
      <c r="N173" s="50"/>
      <c r="O173" s="50"/>
      <c r="P173" s="50"/>
      <c r="Q173" s="50"/>
      <c r="S173" s="12"/>
      <c r="T173" s="12"/>
      <c r="U173" s="12"/>
      <c r="V173" s="12"/>
      <c r="W173" s="12"/>
      <c r="X173" s="12"/>
      <c r="Z173" s="26"/>
      <c r="AA173" s="26"/>
      <c r="AB173" s="26"/>
      <c r="AC173" s="26"/>
      <c r="AD173" s="26"/>
      <c r="AE173" s="26"/>
      <c r="AG173" s="50"/>
      <c r="AH173" s="50"/>
      <c r="AI173" s="50"/>
      <c r="AJ173" s="50"/>
      <c r="AK173" s="50"/>
      <c r="AL173" s="50"/>
    </row>
    <row r="174" spans="11:38">
      <c r="K174" s="42">
        <v>170</v>
      </c>
      <c r="L174" s="50"/>
      <c r="M174" s="50"/>
      <c r="N174" s="50"/>
      <c r="O174" s="50"/>
      <c r="P174" s="50"/>
      <c r="Q174" s="50"/>
      <c r="S174" s="12"/>
      <c r="T174" s="12"/>
      <c r="U174" s="12"/>
      <c r="V174" s="12"/>
      <c r="W174" s="12"/>
      <c r="X174" s="12"/>
      <c r="Z174" s="26"/>
      <c r="AA174" s="26"/>
      <c r="AB174" s="26"/>
      <c r="AC174" s="26"/>
      <c r="AD174" s="26"/>
      <c r="AE174" s="26"/>
      <c r="AG174" s="50"/>
      <c r="AH174" s="50"/>
      <c r="AI174" s="50"/>
      <c r="AJ174" s="50"/>
      <c r="AK174" s="50"/>
      <c r="AL174" s="50"/>
    </row>
    <row r="175" spans="11:38">
      <c r="K175" s="42">
        <v>171</v>
      </c>
      <c r="L175" s="50"/>
      <c r="M175" s="50"/>
      <c r="N175" s="50"/>
      <c r="O175" s="50"/>
      <c r="P175" s="50"/>
      <c r="Q175" s="50"/>
      <c r="S175" s="12"/>
      <c r="T175" s="12"/>
      <c r="U175" s="12"/>
      <c r="V175" s="12"/>
      <c r="W175" s="12"/>
      <c r="X175" s="12"/>
      <c r="Z175" s="26"/>
      <c r="AA175" s="26"/>
      <c r="AB175" s="26"/>
      <c r="AC175" s="26"/>
      <c r="AD175" s="26"/>
      <c r="AE175" s="26"/>
      <c r="AG175" s="50"/>
      <c r="AH175" s="50"/>
      <c r="AI175" s="50"/>
      <c r="AJ175" s="50"/>
      <c r="AK175" s="50"/>
      <c r="AL175" s="50"/>
    </row>
    <row r="176" spans="11:38">
      <c r="K176" s="42">
        <v>172</v>
      </c>
      <c r="L176" s="50"/>
      <c r="M176" s="50"/>
      <c r="N176" s="50"/>
      <c r="O176" s="50"/>
      <c r="P176" s="50"/>
      <c r="Q176" s="50"/>
      <c r="S176" s="12"/>
      <c r="T176" s="12"/>
      <c r="U176" s="12"/>
      <c r="V176" s="12"/>
      <c r="W176" s="12"/>
      <c r="X176" s="12"/>
      <c r="Z176" s="26"/>
      <c r="AA176" s="26"/>
      <c r="AB176" s="26"/>
      <c r="AC176" s="26"/>
      <c r="AD176" s="26"/>
      <c r="AE176" s="26"/>
      <c r="AG176" s="50"/>
      <c r="AH176" s="50"/>
      <c r="AI176" s="50"/>
      <c r="AJ176" s="50"/>
      <c r="AK176" s="50"/>
      <c r="AL176" s="50"/>
    </row>
    <row r="177" spans="11:38">
      <c r="K177" s="42">
        <v>173</v>
      </c>
      <c r="L177" s="50"/>
      <c r="M177" s="50"/>
      <c r="N177" s="50"/>
      <c r="O177" s="50"/>
      <c r="P177" s="50"/>
      <c r="Q177" s="50"/>
      <c r="S177" s="12"/>
      <c r="T177" s="12"/>
      <c r="U177" s="12"/>
      <c r="V177" s="12"/>
      <c r="W177" s="12"/>
      <c r="X177" s="12"/>
      <c r="Z177" s="26"/>
      <c r="AA177" s="26"/>
      <c r="AB177" s="26"/>
      <c r="AC177" s="26"/>
      <c r="AD177" s="26"/>
      <c r="AE177" s="26"/>
      <c r="AG177" s="50"/>
      <c r="AH177" s="50"/>
      <c r="AI177" s="50"/>
      <c r="AJ177" s="50"/>
      <c r="AK177" s="50"/>
      <c r="AL177" s="50"/>
    </row>
    <row r="178" spans="11:38">
      <c r="K178" s="42">
        <v>174</v>
      </c>
      <c r="L178" s="50"/>
      <c r="M178" s="50"/>
      <c r="N178" s="50"/>
      <c r="O178" s="50"/>
      <c r="P178" s="50"/>
      <c r="Q178" s="50"/>
      <c r="S178" s="12"/>
      <c r="T178" s="12"/>
      <c r="U178" s="12"/>
      <c r="V178" s="12"/>
      <c r="W178" s="12"/>
      <c r="X178" s="12"/>
      <c r="Z178" s="26"/>
      <c r="AA178" s="26"/>
      <c r="AB178" s="26"/>
      <c r="AC178" s="26"/>
      <c r="AD178" s="26"/>
      <c r="AE178" s="26"/>
      <c r="AG178" s="50"/>
      <c r="AH178" s="50"/>
      <c r="AI178" s="50"/>
      <c r="AJ178" s="50"/>
      <c r="AK178" s="50"/>
      <c r="AL178" s="50"/>
    </row>
    <row r="179" spans="11:38">
      <c r="K179" s="42">
        <v>175</v>
      </c>
      <c r="L179" s="50"/>
      <c r="M179" s="50"/>
      <c r="N179" s="50"/>
      <c r="O179" s="50"/>
      <c r="P179" s="50"/>
      <c r="Q179" s="50"/>
      <c r="S179" s="12"/>
      <c r="T179" s="12"/>
      <c r="U179" s="12"/>
      <c r="V179" s="12"/>
      <c r="W179" s="12"/>
      <c r="X179" s="12"/>
      <c r="Z179" s="26"/>
      <c r="AA179" s="26"/>
      <c r="AB179" s="26"/>
      <c r="AC179" s="26"/>
      <c r="AD179" s="26"/>
      <c r="AE179" s="26"/>
      <c r="AG179" s="50"/>
      <c r="AH179" s="50"/>
      <c r="AI179" s="50"/>
      <c r="AJ179" s="50"/>
      <c r="AK179" s="50"/>
      <c r="AL179" s="50"/>
    </row>
    <row r="180" spans="11:38">
      <c r="K180" s="42">
        <v>176</v>
      </c>
      <c r="L180" s="50"/>
      <c r="M180" s="50"/>
      <c r="N180" s="50"/>
      <c r="O180" s="50"/>
      <c r="P180" s="50"/>
      <c r="Q180" s="50"/>
      <c r="S180" s="12"/>
      <c r="T180" s="12"/>
      <c r="U180" s="12"/>
      <c r="V180" s="12"/>
      <c r="W180" s="12"/>
      <c r="X180" s="12"/>
      <c r="Z180" s="26"/>
      <c r="AA180" s="26"/>
      <c r="AB180" s="26"/>
      <c r="AC180" s="26"/>
      <c r="AD180" s="26"/>
      <c r="AE180" s="26"/>
      <c r="AG180" s="50"/>
      <c r="AH180" s="50"/>
      <c r="AI180" s="50"/>
      <c r="AJ180" s="50"/>
      <c r="AK180" s="50"/>
      <c r="AL180" s="50"/>
    </row>
    <row r="181" spans="11:38">
      <c r="K181" s="42">
        <v>177</v>
      </c>
      <c r="L181" s="50"/>
      <c r="M181" s="50"/>
      <c r="N181" s="50"/>
      <c r="O181" s="50"/>
      <c r="P181" s="50"/>
      <c r="Q181" s="50"/>
      <c r="S181" s="12"/>
      <c r="T181" s="12"/>
      <c r="U181" s="12"/>
      <c r="V181" s="12"/>
      <c r="W181" s="12"/>
      <c r="X181" s="12"/>
      <c r="Z181" s="26"/>
      <c r="AA181" s="26"/>
      <c r="AB181" s="26"/>
      <c r="AC181" s="26"/>
      <c r="AD181" s="26"/>
      <c r="AE181" s="26"/>
      <c r="AG181" s="50"/>
      <c r="AH181" s="50"/>
      <c r="AI181" s="50"/>
      <c r="AJ181" s="50"/>
      <c r="AK181" s="50"/>
      <c r="AL181" s="50"/>
    </row>
    <row r="182" spans="11:38">
      <c r="K182" s="42">
        <v>178</v>
      </c>
      <c r="L182" s="50"/>
      <c r="M182" s="50"/>
      <c r="N182" s="50"/>
      <c r="O182" s="50"/>
      <c r="P182" s="50"/>
      <c r="Q182" s="50"/>
      <c r="S182" s="12"/>
      <c r="T182" s="12"/>
      <c r="U182" s="12"/>
      <c r="V182" s="12"/>
      <c r="W182" s="12"/>
      <c r="X182" s="12"/>
      <c r="Z182" s="26"/>
      <c r="AA182" s="26"/>
      <c r="AB182" s="26"/>
      <c r="AC182" s="26"/>
      <c r="AD182" s="26"/>
      <c r="AE182" s="26"/>
      <c r="AG182" s="50"/>
      <c r="AH182" s="50"/>
      <c r="AI182" s="50"/>
      <c r="AJ182" s="50"/>
      <c r="AK182" s="50"/>
      <c r="AL182" s="50"/>
    </row>
    <row r="183" spans="11:38">
      <c r="K183" s="42">
        <v>179</v>
      </c>
      <c r="L183" s="50"/>
      <c r="M183" s="50"/>
      <c r="N183" s="50"/>
      <c r="O183" s="50"/>
      <c r="P183" s="50"/>
      <c r="Q183" s="50"/>
      <c r="S183" s="12"/>
      <c r="T183" s="12"/>
      <c r="U183" s="12"/>
      <c r="V183" s="12"/>
      <c r="W183" s="12"/>
      <c r="X183" s="12"/>
      <c r="Z183" s="26"/>
      <c r="AA183" s="26"/>
      <c r="AB183" s="26"/>
      <c r="AC183" s="26"/>
      <c r="AD183" s="26"/>
      <c r="AE183" s="26"/>
      <c r="AG183" s="50"/>
      <c r="AH183" s="50"/>
      <c r="AI183" s="50"/>
      <c r="AJ183" s="50"/>
      <c r="AK183" s="50"/>
      <c r="AL183" s="50"/>
    </row>
    <row r="184" spans="11:38">
      <c r="K184" s="42">
        <v>180</v>
      </c>
      <c r="L184" s="50"/>
      <c r="M184" s="50"/>
      <c r="N184" s="50"/>
      <c r="O184" s="50"/>
      <c r="P184" s="50"/>
      <c r="Q184" s="50"/>
      <c r="S184" s="12"/>
      <c r="T184" s="12"/>
      <c r="U184" s="12"/>
      <c r="V184" s="12"/>
      <c r="W184" s="12"/>
      <c r="X184" s="12"/>
      <c r="Z184" s="26"/>
      <c r="AA184" s="26"/>
      <c r="AB184" s="26"/>
      <c r="AC184" s="26"/>
      <c r="AD184" s="26"/>
      <c r="AE184" s="26"/>
      <c r="AG184" s="50"/>
      <c r="AH184" s="50"/>
      <c r="AI184" s="50"/>
      <c r="AJ184" s="50"/>
      <c r="AK184" s="50"/>
      <c r="AL184" s="50"/>
    </row>
    <row r="185" spans="11:38">
      <c r="K185" s="42">
        <v>181</v>
      </c>
      <c r="L185" s="50"/>
      <c r="M185" s="50"/>
      <c r="N185" s="50"/>
      <c r="O185" s="50"/>
      <c r="P185" s="50"/>
      <c r="Q185" s="50"/>
      <c r="S185" s="12"/>
      <c r="T185" s="12"/>
      <c r="U185" s="12"/>
      <c r="V185" s="12"/>
      <c r="W185" s="12"/>
      <c r="X185" s="12"/>
      <c r="Z185" s="26"/>
      <c r="AA185" s="26"/>
      <c r="AB185" s="26"/>
      <c r="AC185" s="26"/>
      <c r="AD185" s="26"/>
      <c r="AE185" s="26"/>
      <c r="AG185" s="50"/>
      <c r="AH185" s="50"/>
      <c r="AI185" s="50"/>
      <c r="AJ185" s="50"/>
      <c r="AK185" s="50"/>
      <c r="AL185" s="50"/>
    </row>
    <row r="186" spans="11:38">
      <c r="K186" s="42">
        <v>182</v>
      </c>
      <c r="L186" s="50"/>
      <c r="M186" s="50"/>
      <c r="N186" s="50"/>
      <c r="O186" s="50"/>
      <c r="P186" s="50"/>
      <c r="Q186" s="50"/>
      <c r="S186" s="12"/>
      <c r="T186" s="12"/>
      <c r="U186" s="12"/>
      <c r="V186" s="12"/>
      <c r="W186" s="12"/>
      <c r="X186" s="12"/>
      <c r="Z186" s="26"/>
      <c r="AA186" s="26"/>
      <c r="AB186" s="26"/>
      <c r="AC186" s="26"/>
      <c r="AD186" s="26"/>
      <c r="AE186" s="26"/>
      <c r="AG186" s="50"/>
      <c r="AH186" s="50"/>
      <c r="AI186" s="50"/>
      <c r="AJ186" s="50"/>
      <c r="AK186" s="50"/>
      <c r="AL186" s="50"/>
    </row>
    <row r="187" spans="11:38">
      <c r="K187" s="42">
        <v>183</v>
      </c>
      <c r="L187" s="50"/>
      <c r="M187" s="50"/>
      <c r="N187" s="50"/>
      <c r="O187" s="50"/>
      <c r="P187" s="50"/>
      <c r="Q187" s="50"/>
      <c r="S187" s="12"/>
      <c r="T187" s="12"/>
      <c r="U187" s="12"/>
      <c r="V187" s="12"/>
      <c r="W187" s="12"/>
      <c r="X187" s="12"/>
      <c r="Z187" s="26"/>
      <c r="AA187" s="26"/>
      <c r="AB187" s="26"/>
      <c r="AC187" s="26"/>
      <c r="AD187" s="26"/>
      <c r="AE187" s="26"/>
      <c r="AG187" s="50"/>
      <c r="AH187" s="50"/>
      <c r="AI187" s="50"/>
      <c r="AJ187" s="50"/>
      <c r="AK187" s="50"/>
      <c r="AL187" s="50"/>
    </row>
    <row r="188" spans="11:38">
      <c r="K188" s="42">
        <v>184</v>
      </c>
      <c r="L188" s="50"/>
      <c r="M188" s="50"/>
      <c r="N188" s="50"/>
      <c r="O188" s="50"/>
      <c r="P188" s="50"/>
      <c r="Q188" s="50"/>
      <c r="S188" s="12"/>
      <c r="T188" s="12"/>
      <c r="U188" s="12"/>
      <c r="V188" s="12"/>
      <c r="W188" s="12"/>
      <c r="X188" s="12"/>
      <c r="Z188" s="26"/>
      <c r="AA188" s="26"/>
      <c r="AB188" s="26"/>
      <c r="AC188" s="26"/>
      <c r="AD188" s="26"/>
      <c r="AE188" s="26"/>
      <c r="AG188" s="50"/>
      <c r="AH188" s="50"/>
      <c r="AI188" s="50"/>
      <c r="AJ188" s="50"/>
      <c r="AK188" s="50"/>
      <c r="AL188" s="50"/>
    </row>
    <row r="189" spans="11:38">
      <c r="K189" s="42">
        <v>185</v>
      </c>
      <c r="L189" s="50"/>
      <c r="M189" s="50"/>
      <c r="N189" s="50"/>
      <c r="O189" s="50"/>
      <c r="P189" s="50"/>
      <c r="Q189" s="50"/>
      <c r="S189" s="12"/>
      <c r="T189" s="12"/>
      <c r="U189" s="12"/>
      <c r="V189" s="12"/>
      <c r="W189" s="12"/>
      <c r="X189" s="12"/>
      <c r="Z189" s="26"/>
      <c r="AA189" s="26"/>
      <c r="AB189" s="26"/>
      <c r="AC189" s="26"/>
      <c r="AD189" s="26"/>
      <c r="AE189" s="26"/>
      <c r="AG189" s="50"/>
      <c r="AH189" s="50"/>
      <c r="AI189" s="50"/>
      <c r="AJ189" s="50"/>
      <c r="AK189" s="50"/>
      <c r="AL189" s="50"/>
    </row>
    <row r="190" spans="11:38">
      <c r="K190" s="42">
        <v>186</v>
      </c>
      <c r="L190" s="50"/>
      <c r="M190" s="50"/>
      <c r="N190" s="50"/>
      <c r="O190" s="50"/>
      <c r="P190" s="50"/>
      <c r="Q190" s="50"/>
      <c r="S190" s="12"/>
      <c r="T190" s="12"/>
      <c r="U190" s="12"/>
      <c r="V190" s="12"/>
      <c r="W190" s="12"/>
      <c r="X190" s="12"/>
      <c r="Z190" s="26"/>
      <c r="AA190" s="26"/>
      <c r="AB190" s="26"/>
      <c r="AC190" s="26"/>
      <c r="AD190" s="26"/>
      <c r="AE190" s="26"/>
      <c r="AG190" s="50"/>
      <c r="AH190" s="50"/>
      <c r="AI190" s="50"/>
      <c r="AJ190" s="50"/>
      <c r="AK190" s="50"/>
      <c r="AL190" s="50"/>
    </row>
    <row r="191" spans="11:38">
      <c r="K191" s="42">
        <v>187</v>
      </c>
      <c r="L191" s="50"/>
      <c r="M191" s="50"/>
      <c r="N191" s="50"/>
      <c r="O191" s="50"/>
      <c r="P191" s="50"/>
      <c r="Q191" s="50"/>
      <c r="S191" s="12"/>
      <c r="T191" s="12"/>
      <c r="U191" s="12"/>
      <c r="V191" s="12"/>
      <c r="W191" s="12"/>
      <c r="X191" s="12"/>
      <c r="Z191" s="26"/>
      <c r="AA191" s="26"/>
      <c r="AB191" s="26"/>
      <c r="AC191" s="26"/>
      <c r="AD191" s="26"/>
      <c r="AE191" s="26"/>
      <c r="AG191" s="50"/>
      <c r="AH191" s="50"/>
      <c r="AI191" s="50"/>
      <c r="AJ191" s="50"/>
      <c r="AK191" s="50"/>
      <c r="AL191" s="50"/>
    </row>
    <row r="192" spans="11:38">
      <c r="K192" s="42">
        <v>188</v>
      </c>
      <c r="L192" s="50"/>
      <c r="M192" s="50"/>
      <c r="N192" s="50"/>
      <c r="O192" s="50"/>
      <c r="P192" s="50"/>
      <c r="Q192" s="50"/>
      <c r="S192" s="12"/>
      <c r="T192" s="12"/>
      <c r="U192" s="12"/>
      <c r="V192" s="12"/>
      <c r="W192" s="12"/>
      <c r="X192" s="12"/>
      <c r="Z192" s="26"/>
      <c r="AA192" s="26"/>
      <c r="AB192" s="26"/>
      <c r="AC192" s="26"/>
      <c r="AD192" s="26"/>
      <c r="AE192" s="26"/>
      <c r="AG192" s="50"/>
      <c r="AH192" s="50"/>
      <c r="AI192" s="50"/>
      <c r="AJ192" s="50"/>
      <c r="AK192" s="50"/>
      <c r="AL192" s="50"/>
    </row>
    <row r="193" spans="11:38">
      <c r="K193" s="42">
        <v>189</v>
      </c>
      <c r="L193" s="50"/>
      <c r="M193" s="50"/>
      <c r="N193" s="50"/>
      <c r="O193" s="50"/>
      <c r="P193" s="50"/>
      <c r="Q193" s="50"/>
      <c r="S193" s="12"/>
      <c r="T193" s="12"/>
      <c r="U193" s="12"/>
      <c r="V193" s="12"/>
      <c r="W193" s="12"/>
      <c r="X193" s="12"/>
      <c r="Z193" s="26"/>
      <c r="AA193" s="26"/>
      <c r="AB193" s="26"/>
      <c r="AC193" s="26"/>
      <c r="AD193" s="26"/>
      <c r="AE193" s="26"/>
      <c r="AG193" s="50"/>
      <c r="AH193" s="50"/>
      <c r="AI193" s="50"/>
      <c r="AJ193" s="50"/>
      <c r="AK193" s="50"/>
      <c r="AL193" s="50"/>
    </row>
    <row r="194" spans="11:38">
      <c r="K194" s="42">
        <v>190</v>
      </c>
      <c r="L194" s="50"/>
      <c r="M194" s="50"/>
      <c r="N194" s="50"/>
      <c r="O194" s="50"/>
      <c r="P194" s="50"/>
      <c r="Q194" s="50"/>
      <c r="S194" s="12"/>
      <c r="T194" s="12"/>
      <c r="U194" s="12"/>
      <c r="V194" s="12"/>
      <c r="W194" s="12"/>
      <c r="X194" s="12"/>
      <c r="Z194" s="26"/>
      <c r="AA194" s="26"/>
      <c r="AB194" s="26"/>
      <c r="AC194" s="26"/>
      <c r="AD194" s="26"/>
      <c r="AE194" s="26"/>
      <c r="AG194" s="50"/>
      <c r="AH194" s="50"/>
      <c r="AI194" s="50"/>
      <c r="AJ194" s="50"/>
      <c r="AK194" s="50"/>
      <c r="AL194" s="50"/>
    </row>
    <row r="195" spans="11:38">
      <c r="K195" s="42">
        <v>191</v>
      </c>
      <c r="L195" s="50"/>
      <c r="M195" s="50"/>
      <c r="N195" s="50"/>
      <c r="O195" s="50"/>
      <c r="P195" s="50"/>
      <c r="Q195" s="50"/>
      <c r="S195" s="12"/>
      <c r="T195" s="12"/>
      <c r="U195" s="12"/>
      <c r="V195" s="12"/>
      <c r="W195" s="12"/>
      <c r="X195" s="12"/>
      <c r="Z195" s="26"/>
      <c r="AA195" s="26"/>
      <c r="AB195" s="26"/>
      <c r="AC195" s="26"/>
      <c r="AD195" s="26"/>
      <c r="AE195" s="26"/>
      <c r="AG195" s="50"/>
      <c r="AH195" s="50"/>
      <c r="AI195" s="50"/>
      <c r="AJ195" s="50"/>
      <c r="AK195" s="50"/>
      <c r="AL195" s="50"/>
    </row>
    <row r="196" spans="11:38">
      <c r="K196" s="42">
        <v>192</v>
      </c>
      <c r="L196" s="50"/>
      <c r="M196" s="50"/>
      <c r="N196" s="50"/>
      <c r="O196" s="50"/>
      <c r="P196" s="50"/>
      <c r="Q196" s="50"/>
      <c r="S196" s="12"/>
      <c r="T196" s="12"/>
      <c r="U196" s="12"/>
      <c r="V196" s="12"/>
      <c r="W196" s="12"/>
      <c r="X196" s="12"/>
      <c r="Z196" s="26"/>
      <c r="AA196" s="26"/>
      <c r="AB196" s="26"/>
      <c r="AC196" s="26"/>
      <c r="AD196" s="26"/>
      <c r="AE196" s="26"/>
      <c r="AG196" s="50"/>
      <c r="AH196" s="50"/>
      <c r="AI196" s="50"/>
      <c r="AJ196" s="50"/>
      <c r="AK196" s="50"/>
      <c r="AL196" s="50"/>
    </row>
    <row r="197" spans="11:38">
      <c r="K197" s="42">
        <v>193</v>
      </c>
      <c r="L197" s="50"/>
      <c r="M197" s="50"/>
      <c r="N197" s="50"/>
      <c r="O197" s="50"/>
      <c r="P197" s="50"/>
      <c r="Q197" s="50"/>
      <c r="S197" s="12"/>
      <c r="T197" s="12"/>
      <c r="U197" s="12"/>
      <c r="V197" s="12"/>
      <c r="W197" s="12"/>
      <c r="X197" s="12"/>
      <c r="Z197" s="26"/>
      <c r="AA197" s="26"/>
      <c r="AB197" s="26"/>
      <c r="AC197" s="26"/>
      <c r="AD197" s="26"/>
      <c r="AE197" s="26"/>
      <c r="AG197" s="50"/>
      <c r="AH197" s="50"/>
      <c r="AI197" s="50"/>
      <c r="AJ197" s="50"/>
      <c r="AK197" s="50"/>
      <c r="AL197" s="50"/>
    </row>
    <row r="198" spans="11:38">
      <c r="K198" s="42">
        <v>194</v>
      </c>
      <c r="L198" s="50"/>
      <c r="M198" s="50"/>
      <c r="N198" s="50"/>
      <c r="O198" s="50"/>
      <c r="P198" s="50"/>
      <c r="Q198" s="50"/>
      <c r="S198" s="12"/>
      <c r="T198" s="12"/>
      <c r="U198" s="12"/>
      <c r="V198" s="12"/>
      <c r="W198" s="12"/>
      <c r="X198" s="12"/>
      <c r="Z198" s="26"/>
      <c r="AA198" s="26"/>
      <c r="AB198" s="26"/>
      <c r="AC198" s="26"/>
      <c r="AD198" s="26"/>
      <c r="AE198" s="26"/>
      <c r="AG198" s="11"/>
      <c r="AH198" s="11"/>
      <c r="AI198" s="11"/>
      <c r="AJ198" s="11"/>
      <c r="AK198" s="11"/>
      <c r="AL198" s="11"/>
    </row>
    <row r="199" spans="11:38">
      <c r="K199" s="42">
        <v>195</v>
      </c>
      <c r="L199" s="50"/>
      <c r="M199" s="50"/>
      <c r="N199" s="50"/>
      <c r="O199" s="50"/>
      <c r="P199" s="50"/>
      <c r="Q199" s="50"/>
      <c r="S199" s="12"/>
      <c r="T199" s="12"/>
      <c r="U199" s="12"/>
      <c r="V199" s="12"/>
      <c r="W199" s="12"/>
      <c r="X199" s="12"/>
      <c r="Z199" s="26"/>
      <c r="AA199" s="26"/>
      <c r="AB199" s="26"/>
      <c r="AC199" s="26"/>
      <c r="AD199" s="26"/>
      <c r="AE199" s="26"/>
      <c r="AG199" s="11"/>
      <c r="AH199" s="11"/>
      <c r="AI199" s="11"/>
      <c r="AJ199" s="11"/>
      <c r="AK199" s="11"/>
      <c r="AL199" s="11"/>
    </row>
    <row r="200" spans="11:38">
      <c r="K200" s="42">
        <v>196</v>
      </c>
      <c r="L200" s="50"/>
      <c r="M200" s="50"/>
      <c r="N200" s="50"/>
      <c r="O200" s="50"/>
      <c r="P200" s="50"/>
      <c r="Q200" s="50"/>
      <c r="S200" s="12"/>
      <c r="T200" s="12"/>
      <c r="U200" s="12"/>
      <c r="V200" s="12"/>
      <c r="W200" s="12"/>
      <c r="X200" s="12"/>
      <c r="Z200" s="26"/>
      <c r="AA200" s="26"/>
      <c r="AB200" s="26"/>
      <c r="AC200" s="26"/>
      <c r="AD200" s="26"/>
      <c r="AE200" s="26"/>
      <c r="AG200" s="11"/>
      <c r="AH200" s="11"/>
      <c r="AI200" s="11"/>
      <c r="AJ200" s="11"/>
      <c r="AK200" s="11"/>
      <c r="AL200" s="11"/>
    </row>
    <row r="201" spans="11:38">
      <c r="K201" s="42">
        <v>197</v>
      </c>
      <c r="L201" s="50"/>
      <c r="M201" s="50"/>
      <c r="N201" s="50"/>
      <c r="O201" s="50"/>
      <c r="P201" s="50"/>
      <c r="Q201" s="50"/>
      <c r="S201" s="12"/>
      <c r="T201" s="12"/>
      <c r="U201" s="12"/>
      <c r="V201" s="12"/>
      <c r="W201" s="12"/>
      <c r="X201" s="12"/>
      <c r="Z201" s="26"/>
      <c r="AA201" s="26"/>
      <c r="AB201" s="26"/>
      <c r="AC201" s="26"/>
      <c r="AD201" s="26"/>
      <c r="AE201" s="26"/>
      <c r="AG201" s="11"/>
      <c r="AH201" s="11"/>
      <c r="AI201" s="11"/>
      <c r="AJ201" s="11"/>
      <c r="AK201" s="11"/>
      <c r="AL201" s="11"/>
    </row>
    <row r="202" spans="11:38">
      <c r="K202" s="42">
        <v>198</v>
      </c>
      <c r="L202" s="50"/>
      <c r="M202" s="50"/>
      <c r="N202" s="50"/>
      <c r="O202" s="50"/>
      <c r="P202" s="50"/>
      <c r="Q202" s="50"/>
      <c r="S202" s="12"/>
      <c r="T202" s="12"/>
      <c r="U202" s="12"/>
      <c r="V202" s="12"/>
      <c r="W202" s="12"/>
      <c r="X202" s="12"/>
      <c r="Z202" s="26"/>
      <c r="AA202" s="26"/>
      <c r="AB202" s="26"/>
      <c r="AC202" s="26"/>
      <c r="AD202" s="26"/>
      <c r="AE202" s="26"/>
      <c r="AG202" s="11"/>
      <c r="AH202" s="11"/>
      <c r="AI202" s="11"/>
      <c r="AJ202" s="11"/>
      <c r="AK202" s="11"/>
      <c r="AL202" s="11"/>
    </row>
    <row r="203" spans="11:38">
      <c r="K203" s="42">
        <v>199</v>
      </c>
      <c r="L203" s="50"/>
      <c r="M203" s="50"/>
      <c r="N203" s="50"/>
      <c r="O203" s="50"/>
      <c r="P203" s="50"/>
      <c r="Q203" s="50"/>
      <c r="S203" s="12"/>
      <c r="T203" s="12"/>
      <c r="U203" s="12"/>
      <c r="V203" s="12"/>
      <c r="W203" s="12"/>
      <c r="X203" s="12"/>
      <c r="Z203" s="26"/>
      <c r="AA203" s="26"/>
      <c r="AB203" s="26"/>
      <c r="AC203" s="26"/>
      <c r="AD203" s="26"/>
      <c r="AE203" s="26"/>
      <c r="AG203" s="11"/>
      <c r="AH203" s="11"/>
      <c r="AI203" s="11"/>
      <c r="AJ203" s="11"/>
      <c r="AK203" s="11"/>
      <c r="AL203" s="11"/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26" priority="1" operator="equal">
      <formula>"TE"</formula>
    </cfRule>
    <cfRule type="cellIs" dxfId="25" priority="2" operator="equal">
      <formula>"J"</formula>
    </cfRule>
    <cfRule type="cellIs" dxfId="24" priority="3" operator="equal">
      <formula>"Q"</formula>
    </cfRule>
    <cfRule type="cellIs" dxfId="23" priority="4" operator="equal">
      <formula>"K"</formula>
    </cfRule>
    <cfRule type="cellIs" dxfId="22" priority="5" operator="equal">
      <formula>"A"</formula>
    </cfRule>
    <cfRule type="cellIs" dxfId="21" priority="6" operator="equal">
      <formula>"M4"</formula>
    </cfRule>
    <cfRule type="cellIs" dxfId="20" priority="7" operator="equal">
      <formula>"M3"</formula>
    </cfRule>
    <cfRule type="cellIs" dxfId="19" priority="8" operator="equal">
      <formula>"M2"</formula>
    </cfRule>
    <cfRule type="cellIs" dxfId="18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5551-A9DA-4BE9-ABA1-A2A69E721CCB}">
  <sheetPr codeName="工作表18">
    <tabColor theme="3" tint="0.59999389629810485"/>
  </sheetPr>
  <dimension ref="A1:I54"/>
  <sheetViews>
    <sheetView workbookViewId="0"/>
  </sheetViews>
  <sheetFormatPr defaultColWidth="8.88671875" defaultRowHeight="15.6"/>
  <cols>
    <col min="1" max="1" width="24" style="1" bestFit="1" customWidth="1"/>
    <col min="2" max="2" width="19.77734375" style="1" bestFit="1" customWidth="1"/>
    <col min="3" max="3" width="16.5546875" style="1" customWidth="1"/>
    <col min="4" max="9" width="20.21875" style="1" customWidth="1"/>
    <col min="10" max="16384" width="8.88671875" style="1"/>
  </cols>
  <sheetData>
    <row r="1" spans="1:7" ht="63" customHeight="1"/>
    <row r="2" spans="1:7">
      <c r="A2" s="31" t="s">
        <v>79</v>
      </c>
      <c r="B2" s="5" t="str" cm="1">
        <f t="array" ref="B2:B3">Overview!B2:B3</f>
        <v>H998192</v>
      </c>
    </row>
    <row r="3" spans="1:7">
      <c r="A3" s="31" t="s">
        <v>80</v>
      </c>
      <c r="B3" s="5" t="str">
        <v>2.0.0.0</v>
      </c>
    </row>
    <row r="4" spans="1:7">
      <c r="A4" s="31" t="s">
        <v>81</v>
      </c>
      <c r="B4" s="80">
        <f>1-B7</f>
        <v>-7.6559899999999992</v>
      </c>
    </row>
    <row r="5" spans="1:7" ht="16.2">
      <c r="A5" s="2"/>
      <c r="B5" s="191"/>
      <c r="C5" s="191"/>
    </row>
    <row r="6" spans="1:7">
      <c r="A6" s="45" t="s">
        <v>0</v>
      </c>
      <c r="B6" s="45" t="s">
        <v>1</v>
      </c>
      <c r="C6" s="45" t="s">
        <v>56</v>
      </c>
      <c r="D6" s="96" t="s">
        <v>161</v>
      </c>
    </row>
    <row r="7" spans="1:7">
      <c r="A7" s="36">
        <v>100</v>
      </c>
      <c r="B7" s="81">
        <f>SUM(B11:B12)</f>
        <v>8.6559899999999992</v>
      </c>
      <c r="C7" s="36">
        <f>500*A7</f>
        <v>50000</v>
      </c>
      <c r="D7" s="97">
        <v>100000000</v>
      </c>
    </row>
    <row r="8" spans="1:7">
      <c r="A8" s="3"/>
      <c r="B8" s="28"/>
      <c r="C8" s="3"/>
      <c r="D8" s="3"/>
      <c r="E8" s="4"/>
      <c r="F8" s="4"/>
    </row>
    <row r="9" spans="1:7">
      <c r="A9" s="35" t="s">
        <v>57</v>
      </c>
      <c r="B9" s="35"/>
      <c r="C9" s="35"/>
      <c r="D9" s="35"/>
      <c r="E9" s="35"/>
    </row>
    <row r="10" spans="1:7" ht="17.25" customHeight="1">
      <c r="A10" s="45" t="s">
        <v>0</v>
      </c>
      <c r="B10" s="45" t="s">
        <v>2</v>
      </c>
      <c r="C10" s="45" t="s">
        <v>3</v>
      </c>
      <c r="D10" s="45" t="s">
        <v>4</v>
      </c>
      <c r="E10" s="45" t="s">
        <v>16</v>
      </c>
    </row>
    <row r="11" spans="1:7" ht="17.25" customHeight="1">
      <c r="A11" s="63">
        <f>A7</f>
        <v>100</v>
      </c>
      <c r="B11" s="95">
        <v>6.3000000000000003E-4</v>
      </c>
      <c r="C11" s="67" t="s">
        <v>96</v>
      </c>
      <c r="D11" s="67" t="s">
        <v>96</v>
      </c>
      <c r="E11" s="63" t="s">
        <v>95</v>
      </c>
    </row>
    <row r="12" spans="1:7" ht="17.25" customHeight="1">
      <c r="A12" s="63">
        <f>A7</f>
        <v>100</v>
      </c>
      <c r="B12" s="95">
        <f>0.006+8.64936</f>
        <v>8.6553599999999999</v>
      </c>
      <c r="C12" s="95">
        <v>1</v>
      </c>
      <c r="D12" s="98">
        <f>1/C12</f>
        <v>1</v>
      </c>
      <c r="E12" s="63" t="s">
        <v>97</v>
      </c>
    </row>
    <row r="13" spans="1:7" ht="17.25" customHeight="1"/>
    <row r="15" spans="1:7">
      <c r="A15" s="45" t="s">
        <v>5</v>
      </c>
      <c r="B15" s="45">
        <v>1</v>
      </c>
      <c r="C15" s="45">
        <v>2</v>
      </c>
      <c r="D15" s="45">
        <v>3</v>
      </c>
      <c r="E15" s="45">
        <v>4</v>
      </c>
      <c r="F15" s="45">
        <v>5</v>
      </c>
      <c r="G15" s="45">
        <v>6</v>
      </c>
    </row>
    <row r="16" spans="1:7" ht="31.2">
      <c r="A16" s="64" t="s">
        <v>6</v>
      </c>
      <c r="B16" s="65" cm="1">
        <f t="array" ref="B16:G16">Overview!B33:G33</f>
        <v>5</v>
      </c>
      <c r="C16" s="65">
        <v>5</v>
      </c>
      <c r="D16" s="65">
        <v>5</v>
      </c>
      <c r="E16" s="65">
        <v>5</v>
      </c>
      <c r="F16" s="65">
        <v>5</v>
      </c>
      <c r="G16" s="65">
        <v>5</v>
      </c>
    </row>
    <row r="18" spans="1:7">
      <c r="A18" s="173" t="s">
        <v>102</v>
      </c>
      <c r="B18" s="174"/>
      <c r="C18" s="174"/>
      <c r="D18" s="174"/>
      <c r="E18" s="174"/>
      <c r="F18" s="174"/>
      <c r="G18" s="175"/>
    </row>
    <row r="19" spans="1:7" ht="13.5" customHeight="1">
      <c r="A19" s="192" t="s">
        <v>115</v>
      </c>
      <c r="B19" s="193"/>
      <c r="C19" s="193"/>
      <c r="D19" s="193"/>
      <c r="E19" s="193"/>
      <c r="F19" s="193"/>
      <c r="G19" s="194"/>
    </row>
    <row r="20" spans="1:7" ht="13.5" customHeight="1">
      <c r="A20" s="195"/>
      <c r="B20" s="196"/>
      <c r="C20" s="196"/>
      <c r="D20" s="196"/>
      <c r="E20" s="196"/>
      <c r="F20" s="196"/>
      <c r="G20" s="197"/>
    </row>
    <row r="21" spans="1:7" ht="16.5" customHeight="1">
      <c r="A21" s="195"/>
      <c r="B21" s="196"/>
      <c r="C21" s="196"/>
      <c r="D21" s="196"/>
      <c r="E21" s="196"/>
      <c r="F21" s="196"/>
      <c r="G21" s="197"/>
    </row>
    <row r="22" spans="1:7" ht="16.5" customHeight="1">
      <c r="A22" s="195"/>
      <c r="B22" s="196"/>
      <c r="C22" s="196"/>
      <c r="D22" s="196"/>
      <c r="E22" s="196"/>
      <c r="F22" s="196"/>
      <c r="G22" s="197"/>
    </row>
    <row r="23" spans="1:7" ht="16.5" customHeight="1">
      <c r="A23" s="198"/>
      <c r="B23" s="199"/>
      <c r="C23" s="199"/>
      <c r="D23" s="199"/>
      <c r="E23" s="199"/>
      <c r="F23" s="199"/>
      <c r="G23" s="200"/>
    </row>
    <row r="24" spans="1:7" ht="16.5" customHeight="1"/>
    <row r="25" spans="1:7" ht="16.5" customHeight="1">
      <c r="A25" s="1" t="s">
        <v>101</v>
      </c>
    </row>
    <row r="26" spans="1:7" ht="16.5" customHeight="1">
      <c r="A26" s="45" t="s">
        <v>93</v>
      </c>
      <c r="B26" s="45" t="s">
        <v>104</v>
      </c>
    </row>
    <row r="27" spans="1:7">
      <c r="A27" s="65">
        <v>4</v>
      </c>
      <c r="B27" s="77" cm="1">
        <f t="array" ref="B27:B29">Overview!B45:B47</f>
        <v>10</v>
      </c>
    </row>
    <row r="28" spans="1:7">
      <c r="A28" s="11">
        <v>5</v>
      </c>
      <c r="B28" s="71">
        <v>10</v>
      </c>
    </row>
    <row r="29" spans="1:7" ht="18" customHeight="1">
      <c r="A29" s="11">
        <v>6</v>
      </c>
      <c r="B29" s="71">
        <v>10</v>
      </c>
    </row>
    <row r="30" spans="1:7" ht="18" customHeight="1">
      <c r="A30" s="59"/>
      <c r="B30" s="59"/>
    </row>
    <row r="31" spans="1:7" ht="18" customHeight="1">
      <c r="A31" s="1" t="s">
        <v>103</v>
      </c>
    </row>
    <row r="32" spans="1:7" ht="18" customHeight="1">
      <c r="A32" s="45" t="s">
        <v>93</v>
      </c>
      <c r="B32" s="45" t="s">
        <v>104</v>
      </c>
    </row>
    <row r="33" spans="1:9" ht="18" customHeight="1">
      <c r="A33" s="65">
        <v>3</v>
      </c>
      <c r="B33" s="77" cm="1">
        <f t="array" ref="B33:B36">Overview!B51:B54</f>
        <v>5</v>
      </c>
    </row>
    <row r="34" spans="1:9" ht="18" customHeight="1">
      <c r="A34" s="11">
        <v>4</v>
      </c>
      <c r="B34" s="71">
        <v>5</v>
      </c>
    </row>
    <row r="35" spans="1:9" ht="18" customHeight="1">
      <c r="A35" s="11">
        <v>5</v>
      </c>
      <c r="B35" s="71">
        <v>5</v>
      </c>
    </row>
    <row r="36" spans="1:9" ht="18" customHeight="1">
      <c r="A36" s="11">
        <v>6</v>
      </c>
      <c r="B36" s="71">
        <v>5</v>
      </c>
    </row>
    <row r="38" spans="1:9">
      <c r="A38" s="1" t="str">
        <f>"All wins show for "&amp;A6&amp;" credit bet."</f>
        <v>All wins show for Coin   credit bet.</v>
      </c>
    </row>
    <row r="39" spans="1:9">
      <c r="A39" s="45" t="s">
        <v>100</v>
      </c>
      <c r="B39" s="45" t="s">
        <v>9</v>
      </c>
      <c r="C39" s="45">
        <v>4</v>
      </c>
      <c r="D39" s="45">
        <v>5</v>
      </c>
      <c r="E39" s="45">
        <v>6</v>
      </c>
      <c r="F39" s="62" t="s">
        <v>37</v>
      </c>
      <c r="G39" s="45" t="s">
        <v>38</v>
      </c>
      <c r="H39" s="45" t="s">
        <v>39</v>
      </c>
      <c r="I39" s="45" t="s">
        <v>78</v>
      </c>
    </row>
    <row r="40" spans="1:9">
      <c r="A40" s="65" t="str" cm="1">
        <f t="array" ref="A40:I51">Overview!A58:I69</f>
        <v>WW</v>
      </c>
      <c r="B40" s="65" t="str">
        <v>Wild</v>
      </c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</row>
    <row r="41" spans="1:9">
      <c r="A41" s="11" t="str">
        <v>C1</v>
      </c>
      <c r="B41" s="11" t="str">
        <v>Scatter</v>
      </c>
      <c r="C41" s="71">
        <v>300</v>
      </c>
      <c r="D41" s="71">
        <v>500</v>
      </c>
      <c r="E41" s="71">
        <v>10000</v>
      </c>
      <c r="F41" s="70">
        <v>0</v>
      </c>
      <c r="G41" s="70">
        <v>0</v>
      </c>
      <c r="H41" s="70">
        <v>0</v>
      </c>
      <c r="I41" s="70">
        <v>1</v>
      </c>
    </row>
    <row r="42" spans="1:9">
      <c r="A42" s="11" t="str">
        <v>C2</v>
      </c>
      <c r="B42" s="11" t="str">
        <v>Multiplier</v>
      </c>
      <c r="C42" s="70">
        <v>0</v>
      </c>
      <c r="D42" s="70">
        <v>0</v>
      </c>
      <c r="E42" s="70">
        <v>0</v>
      </c>
      <c r="F42" s="70">
        <v>0</v>
      </c>
      <c r="G42" s="70">
        <v>0</v>
      </c>
      <c r="H42" s="70">
        <v>0</v>
      </c>
      <c r="I42" s="70">
        <v>2</v>
      </c>
    </row>
    <row r="43" spans="1:9">
      <c r="A43" s="11" t="str">
        <v>M1</v>
      </c>
      <c r="B43" s="11" t="str">
        <v>Heart</v>
      </c>
      <c r="C43" s="69">
        <v>0</v>
      </c>
      <c r="D43" s="69">
        <v>0</v>
      </c>
      <c r="E43" s="69">
        <v>0</v>
      </c>
      <c r="F43" s="71">
        <v>1000</v>
      </c>
      <c r="G43" s="71">
        <v>2500</v>
      </c>
      <c r="H43" s="71">
        <v>5000</v>
      </c>
      <c r="I43" s="69">
        <v>3</v>
      </c>
    </row>
    <row r="44" spans="1:9">
      <c r="A44" s="11" t="str">
        <v>M2</v>
      </c>
      <c r="B44" s="11" t="str">
        <v>Square</v>
      </c>
      <c r="C44" s="69">
        <v>0</v>
      </c>
      <c r="D44" s="69">
        <v>0</v>
      </c>
      <c r="E44" s="69">
        <v>0</v>
      </c>
      <c r="F44" s="71">
        <v>250</v>
      </c>
      <c r="G44" s="71">
        <v>1000</v>
      </c>
      <c r="H44" s="71">
        <v>2500</v>
      </c>
      <c r="I44" s="69">
        <v>4</v>
      </c>
    </row>
    <row r="45" spans="1:9">
      <c r="A45" s="11" t="str">
        <v>M3</v>
      </c>
      <c r="B45" s="11" t="str">
        <v>pentagon</v>
      </c>
      <c r="C45" s="69">
        <v>0</v>
      </c>
      <c r="D45" s="69">
        <v>0</v>
      </c>
      <c r="E45" s="69">
        <v>0</v>
      </c>
      <c r="F45" s="71">
        <v>200</v>
      </c>
      <c r="G45" s="71">
        <v>500</v>
      </c>
      <c r="H45" s="71">
        <v>1500</v>
      </c>
      <c r="I45" s="69">
        <v>5</v>
      </c>
    </row>
    <row r="46" spans="1:9">
      <c r="A46" s="11" t="str">
        <v>M4</v>
      </c>
      <c r="B46" s="11" t="str">
        <v>Rectangle</v>
      </c>
      <c r="C46" s="69">
        <v>0</v>
      </c>
      <c r="D46" s="69">
        <v>0</v>
      </c>
      <c r="E46" s="69">
        <v>0</v>
      </c>
      <c r="F46" s="71">
        <v>150</v>
      </c>
      <c r="G46" s="71">
        <v>200</v>
      </c>
      <c r="H46" s="71">
        <v>1200</v>
      </c>
      <c r="I46" s="69">
        <v>6</v>
      </c>
    </row>
    <row r="47" spans="1:9">
      <c r="A47" s="11" t="str">
        <v>A</v>
      </c>
      <c r="B47" s="11" t="str">
        <v>Apples</v>
      </c>
      <c r="C47" s="69">
        <v>0</v>
      </c>
      <c r="D47" s="69">
        <v>0</v>
      </c>
      <c r="E47" s="69">
        <v>0</v>
      </c>
      <c r="F47" s="71">
        <v>100</v>
      </c>
      <c r="G47" s="71">
        <v>150</v>
      </c>
      <c r="H47" s="71">
        <v>1000</v>
      </c>
      <c r="I47" s="69">
        <v>7</v>
      </c>
    </row>
    <row r="48" spans="1:9">
      <c r="A48" s="11" t="str">
        <v>K</v>
      </c>
      <c r="B48" s="11" t="str">
        <v>Peaches</v>
      </c>
      <c r="C48" s="69">
        <v>0</v>
      </c>
      <c r="D48" s="69">
        <v>0</v>
      </c>
      <c r="E48" s="69">
        <v>0</v>
      </c>
      <c r="F48" s="71">
        <v>80</v>
      </c>
      <c r="G48" s="71">
        <v>120</v>
      </c>
      <c r="H48" s="71">
        <v>800</v>
      </c>
      <c r="I48" s="69">
        <v>8</v>
      </c>
    </row>
    <row r="49" spans="1:9" customFormat="1" ht="16.2">
      <c r="A49" s="11" t="str">
        <v>Q</v>
      </c>
      <c r="B49" s="11" t="str">
        <v>Watermelon</v>
      </c>
      <c r="C49" s="69">
        <v>0</v>
      </c>
      <c r="D49" s="69">
        <v>0</v>
      </c>
      <c r="E49" s="69">
        <v>0</v>
      </c>
      <c r="F49" s="71">
        <v>50</v>
      </c>
      <c r="G49" s="71">
        <v>100</v>
      </c>
      <c r="H49" s="71">
        <v>500</v>
      </c>
      <c r="I49" s="69">
        <v>9</v>
      </c>
    </row>
    <row r="50" spans="1:9" customFormat="1" ht="16.2">
      <c r="A50" s="11" t="str">
        <v>J</v>
      </c>
      <c r="B50" s="11" t="str">
        <v>Grapes</v>
      </c>
      <c r="C50" s="69">
        <v>0</v>
      </c>
      <c r="D50" s="69">
        <v>0</v>
      </c>
      <c r="E50" s="69">
        <v>0</v>
      </c>
      <c r="F50" s="71">
        <v>40</v>
      </c>
      <c r="G50" s="71">
        <v>90</v>
      </c>
      <c r="H50" s="71">
        <v>400</v>
      </c>
      <c r="I50" s="69">
        <v>10</v>
      </c>
    </row>
    <row r="51" spans="1:9" customFormat="1" ht="16.2">
      <c r="A51" s="11" t="str">
        <v>TE</v>
      </c>
      <c r="B51" s="11" t="str">
        <v>Bananas</v>
      </c>
      <c r="C51" s="69">
        <v>0</v>
      </c>
      <c r="D51" s="69">
        <v>0</v>
      </c>
      <c r="E51" s="69">
        <v>0</v>
      </c>
      <c r="F51" s="71">
        <v>25</v>
      </c>
      <c r="G51" s="71">
        <v>75</v>
      </c>
      <c r="H51" s="71">
        <v>200</v>
      </c>
      <c r="I51" s="69">
        <v>11</v>
      </c>
    </row>
    <row r="52" spans="1:9" customFormat="1" ht="16.2">
      <c r="A52" s="1"/>
      <c r="B52" s="1"/>
      <c r="C52" s="1"/>
      <c r="D52" s="1"/>
      <c r="E52" s="1"/>
      <c r="F52" s="1"/>
      <c r="G52" s="1"/>
      <c r="H52" s="1"/>
      <c r="I52" s="1"/>
    </row>
    <row r="53" spans="1:9" customFormat="1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customFormat="1" ht="16.2">
      <c r="A54" s="72" t="s">
        <v>112</v>
      </c>
      <c r="B54" s="1"/>
      <c r="C54" s="1"/>
      <c r="D54" s="1"/>
      <c r="E54" s="1"/>
      <c r="F54" s="1"/>
      <c r="G54" s="1"/>
      <c r="H54" s="1"/>
      <c r="I54" s="1"/>
    </row>
  </sheetData>
  <mergeCells count="3">
    <mergeCell ref="B5:C5"/>
    <mergeCell ref="A18:G18"/>
    <mergeCell ref="A19:G23"/>
  </mergeCells>
  <phoneticPr fontId="20" type="noConversion"/>
  <pageMargins left="0.7" right="0.7" top="0.75" bottom="0.75" header="0.3" footer="0.3"/>
  <pageSetup scale="49" orientation="portrait" r:id="rId1"/>
  <drawing r:id="rId2"/>
</worksheet>
</file>

<file path=xl/worksheets/sheet23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F7034ACA-C2A9-4B97-9601-3800E213C051}">
  <sheetPr codeName="工作表19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32</v>
      </c>
      <c r="O4" s="49" t="s">
        <v>33</v>
      </c>
      <c r="P4" s="49" t="s">
        <v>32</v>
      </c>
      <c r="Q4" s="49" t="s">
        <v>23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8</v>
      </c>
      <c r="V4" s="46">
        <f t="shared" si="2"/>
        <v>9</v>
      </c>
      <c r="W4" s="46">
        <f t="shared" si="2"/>
        <v>8</v>
      </c>
      <c r="X4" s="46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Peaches</v>
      </c>
      <c r="AC4" s="47" t="str">
        <f t="shared" si="3"/>
        <v>Watermelon</v>
      </c>
      <c r="AD4" s="47" t="str">
        <f t="shared" si="3"/>
        <v>Peaches</v>
      </c>
      <c r="AE4" s="47" t="str">
        <f t="shared" si="3"/>
        <v>pentagon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  <c r="AN4" s="34" t="s">
        <v>44</v>
      </c>
      <c r="AO4" s="91" cm="1">
        <f t="array" ref="AO4:AO17">Parameter!G27:G40</f>
        <v>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32</v>
      </c>
      <c r="O5" s="50" t="s">
        <v>33</v>
      </c>
      <c r="P5" s="50" t="s">
        <v>32</v>
      </c>
      <c r="Q5" s="50" t="s">
        <v>23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8</v>
      </c>
      <c r="V5" s="12">
        <f t="shared" si="2"/>
        <v>9</v>
      </c>
      <c r="W5" s="12">
        <f t="shared" si="2"/>
        <v>8</v>
      </c>
      <c r="X5" s="12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Peaches</v>
      </c>
      <c r="AC5" s="26" t="str">
        <f t="shared" si="3"/>
        <v>Watermelon</v>
      </c>
      <c r="AD5" s="26" t="str">
        <f t="shared" si="3"/>
        <v>Peaches</v>
      </c>
      <c r="AE5" s="26" t="str">
        <f t="shared" si="3"/>
        <v>pentagon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32</v>
      </c>
      <c r="N6" s="50" t="s">
        <v>30</v>
      </c>
      <c r="O6" s="50" t="s">
        <v>24</v>
      </c>
      <c r="P6" s="50" t="s">
        <v>35</v>
      </c>
      <c r="Q6" s="50" t="s">
        <v>55</v>
      </c>
      <c r="S6" s="12">
        <f t="shared" si="5"/>
        <v>9</v>
      </c>
      <c r="T6" s="12">
        <f t="shared" si="2"/>
        <v>8</v>
      </c>
      <c r="U6" s="12">
        <f t="shared" si="2"/>
        <v>7</v>
      </c>
      <c r="V6" s="12">
        <f t="shared" si="2"/>
        <v>6</v>
      </c>
      <c r="W6" s="12">
        <f t="shared" si="2"/>
        <v>11</v>
      </c>
      <c r="X6" s="12">
        <f t="shared" si="2"/>
        <v>2</v>
      </c>
      <c r="Z6" s="26" t="str">
        <f t="shared" si="3"/>
        <v>Watermelon</v>
      </c>
      <c r="AA6" s="26" t="str">
        <f t="shared" si="3"/>
        <v>Peaches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8</v>
      </c>
      <c r="E7" s="36">
        <f t="shared" si="1"/>
        <v>14</v>
      </c>
      <c r="F7" s="36">
        <f t="shared" si="1"/>
        <v>12</v>
      </c>
      <c r="G7" s="36">
        <f t="shared" si="1"/>
        <v>6</v>
      </c>
      <c r="H7" s="36">
        <f t="shared" si="1"/>
        <v>8</v>
      </c>
      <c r="I7" s="11">
        <v>3</v>
      </c>
      <c r="K7" s="42">
        <v>3</v>
      </c>
      <c r="L7" s="50" t="s">
        <v>33</v>
      </c>
      <c r="M7" s="50" t="s">
        <v>32</v>
      </c>
      <c r="N7" s="50" t="s">
        <v>30</v>
      </c>
      <c r="O7" s="50" t="s">
        <v>24</v>
      </c>
      <c r="P7" s="50" t="s">
        <v>35</v>
      </c>
      <c r="Q7" s="50" t="s">
        <v>32</v>
      </c>
      <c r="S7" s="12">
        <f t="shared" si="5"/>
        <v>9</v>
      </c>
      <c r="T7" s="12">
        <f t="shared" si="2"/>
        <v>8</v>
      </c>
      <c r="U7" s="12">
        <f t="shared" si="2"/>
        <v>7</v>
      </c>
      <c r="V7" s="12">
        <f t="shared" si="2"/>
        <v>6</v>
      </c>
      <c r="W7" s="12">
        <f t="shared" si="2"/>
        <v>11</v>
      </c>
      <c r="X7" s="12">
        <f t="shared" si="2"/>
        <v>8</v>
      </c>
      <c r="Z7" s="26" t="str">
        <f t="shared" si="3"/>
        <v>Watermelon</v>
      </c>
      <c r="AA7" s="26" t="str">
        <f t="shared" si="3"/>
        <v>Peaches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Peaches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14</v>
      </c>
      <c r="D8" s="36">
        <f t="shared" si="1"/>
        <v>16</v>
      </c>
      <c r="E8" s="36">
        <f t="shared" si="1"/>
        <v>20</v>
      </c>
      <c r="F8" s="36">
        <f t="shared" si="1"/>
        <v>14</v>
      </c>
      <c r="G8" s="36">
        <f t="shared" si="1"/>
        <v>14</v>
      </c>
      <c r="H8" s="36">
        <f t="shared" si="1"/>
        <v>14</v>
      </c>
      <c r="I8" s="11">
        <v>4</v>
      </c>
      <c r="K8" s="42">
        <v>4</v>
      </c>
      <c r="L8" s="50" t="s">
        <v>32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32</v>
      </c>
      <c r="S8" s="12">
        <f t="shared" si="5"/>
        <v>8</v>
      </c>
      <c r="T8" s="12">
        <f t="shared" si="2"/>
        <v>10</v>
      </c>
      <c r="U8" s="12">
        <f t="shared" si="2"/>
        <v>3</v>
      </c>
      <c r="V8" s="12">
        <f t="shared" si="2"/>
        <v>5</v>
      </c>
      <c r="W8" s="12">
        <f t="shared" si="2"/>
        <v>5</v>
      </c>
      <c r="X8" s="12">
        <f t="shared" si="2"/>
        <v>8</v>
      </c>
      <c r="Z8" s="26" t="str">
        <f t="shared" si="3"/>
        <v>Peaches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Peaches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14</v>
      </c>
      <c r="E9" s="36">
        <f t="shared" si="1"/>
        <v>14</v>
      </c>
      <c r="F9" s="36">
        <f t="shared" si="1"/>
        <v>18</v>
      </c>
      <c r="G9" s="36">
        <f t="shared" si="1"/>
        <v>14</v>
      </c>
      <c r="H9" s="36">
        <f t="shared" si="1"/>
        <v>12</v>
      </c>
      <c r="I9" s="11">
        <v>5</v>
      </c>
      <c r="K9" s="42">
        <v>5</v>
      </c>
      <c r="L9" s="50" t="s">
        <v>32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12">
        <f t="shared" si="5"/>
        <v>8</v>
      </c>
      <c r="T9" s="12">
        <f t="shared" si="2"/>
        <v>10</v>
      </c>
      <c r="U9" s="12">
        <f t="shared" si="2"/>
        <v>3</v>
      </c>
      <c r="V9" s="12">
        <f t="shared" si="2"/>
        <v>5</v>
      </c>
      <c r="W9" s="12">
        <f t="shared" si="2"/>
        <v>5</v>
      </c>
      <c r="X9" s="12">
        <f t="shared" si="2"/>
        <v>2</v>
      </c>
      <c r="Z9" s="26" t="str">
        <f t="shared" si="3"/>
        <v>Peaches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18</v>
      </c>
      <c r="E10" s="36">
        <f t="shared" si="1"/>
        <v>20</v>
      </c>
      <c r="F10" s="36">
        <f t="shared" si="1"/>
        <v>22</v>
      </c>
      <c r="G10" s="36">
        <f t="shared" si="1"/>
        <v>22</v>
      </c>
      <c r="H10" s="36">
        <f t="shared" si="1"/>
        <v>20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12">
        <f t="shared" si="5"/>
        <v>6</v>
      </c>
      <c r="T10" s="12">
        <f t="shared" si="2"/>
        <v>5</v>
      </c>
      <c r="U10" s="12">
        <f t="shared" si="2"/>
        <v>2</v>
      </c>
      <c r="V10" s="12">
        <f t="shared" si="2"/>
        <v>4</v>
      </c>
      <c r="W10" s="12">
        <f t="shared" si="2"/>
        <v>3</v>
      </c>
      <c r="X10" s="12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12</v>
      </c>
      <c r="D11" s="36">
        <f t="shared" si="1"/>
        <v>10</v>
      </c>
      <c r="E11" s="36">
        <f t="shared" si="1"/>
        <v>26</v>
      </c>
      <c r="F11" s="36">
        <f t="shared" si="1"/>
        <v>12</v>
      </c>
      <c r="G11" s="36">
        <f t="shared" si="1"/>
        <v>16</v>
      </c>
      <c r="H11" s="36">
        <f t="shared" si="1"/>
        <v>12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12">
        <f t="shared" si="5"/>
        <v>6</v>
      </c>
      <c r="T11" s="12">
        <f t="shared" si="2"/>
        <v>5</v>
      </c>
      <c r="U11" s="12">
        <f t="shared" si="2"/>
        <v>5</v>
      </c>
      <c r="V11" s="12">
        <f t="shared" si="2"/>
        <v>4</v>
      </c>
      <c r="W11" s="12">
        <f t="shared" si="2"/>
        <v>3</v>
      </c>
      <c r="X11" s="12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30</v>
      </c>
      <c r="D12" s="36">
        <f t="shared" si="1"/>
        <v>26</v>
      </c>
      <c r="E12" s="36">
        <f t="shared" si="1"/>
        <v>30</v>
      </c>
      <c r="F12" s="36">
        <f t="shared" si="1"/>
        <v>12</v>
      </c>
      <c r="G12" s="36">
        <f t="shared" si="1"/>
        <v>26</v>
      </c>
      <c r="H12" s="36">
        <f t="shared" si="1"/>
        <v>26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33</v>
      </c>
      <c r="Q12" s="50" t="s">
        <v>33</v>
      </c>
      <c r="S12" s="12">
        <f t="shared" si="5"/>
        <v>11</v>
      </c>
      <c r="T12" s="12">
        <f t="shared" si="2"/>
        <v>9</v>
      </c>
      <c r="U12" s="12">
        <f t="shared" si="2"/>
        <v>5</v>
      </c>
      <c r="V12" s="12">
        <f t="shared" si="2"/>
        <v>10</v>
      </c>
      <c r="W12" s="12">
        <f t="shared" si="2"/>
        <v>9</v>
      </c>
      <c r="X12" s="12">
        <f t="shared" si="2"/>
        <v>9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Watermelon</v>
      </c>
      <c r="AE12" s="26" t="str">
        <f t="shared" si="3"/>
        <v>Watermelon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26</v>
      </c>
      <c r="D13" s="36">
        <f t="shared" si="1"/>
        <v>32</v>
      </c>
      <c r="E13" s="36">
        <f t="shared" si="1"/>
        <v>20</v>
      </c>
      <c r="F13" s="36">
        <f t="shared" si="1"/>
        <v>26</v>
      </c>
      <c r="G13" s="36">
        <f t="shared" si="1"/>
        <v>38</v>
      </c>
      <c r="H13" s="36">
        <f t="shared" si="1"/>
        <v>38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33</v>
      </c>
      <c r="Q13" s="50" t="s">
        <v>33</v>
      </c>
      <c r="S13" s="12">
        <f t="shared" si="5"/>
        <v>11</v>
      </c>
      <c r="T13" s="12">
        <f t="shared" si="2"/>
        <v>9</v>
      </c>
      <c r="U13" s="12">
        <f t="shared" si="2"/>
        <v>8</v>
      </c>
      <c r="V13" s="12">
        <f t="shared" si="2"/>
        <v>10</v>
      </c>
      <c r="W13" s="12">
        <f t="shared" si="2"/>
        <v>9</v>
      </c>
      <c r="X13" s="12">
        <f t="shared" si="2"/>
        <v>9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Watermelon</v>
      </c>
      <c r="AE13" s="26" t="str">
        <f t="shared" si="3"/>
        <v>Watermelon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  <c r="AN13" s="34" t="s">
        <v>50</v>
      </c>
      <c r="AO13" s="91">
        <v>407</v>
      </c>
    </row>
    <row r="14" spans="1:41" ht="15.9" customHeight="1">
      <c r="A14" s="12" t="str">
        <v>J</v>
      </c>
      <c r="B14" s="54" t="str">
        <v>Grapes</v>
      </c>
      <c r="C14" s="36">
        <f t="shared" si="4"/>
        <v>36</v>
      </c>
      <c r="D14" s="36">
        <f t="shared" si="1"/>
        <v>34</v>
      </c>
      <c r="E14" s="36">
        <f t="shared" si="1"/>
        <v>26</v>
      </c>
      <c r="F14" s="36">
        <f t="shared" si="1"/>
        <v>36</v>
      </c>
      <c r="G14" s="36">
        <f t="shared" si="1"/>
        <v>26</v>
      </c>
      <c r="H14" s="36">
        <f t="shared" si="1"/>
        <v>26</v>
      </c>
      <c r="I14" s="11">
        <v>10</v>
      </c>
      <c r="K14" s="42">
        <v>10</v>
      </c>
      <c r="L14" s="50" t="s">
        <v>30</v>
      </c>
      <c r="M14" s="50" t="s">
        <v>23</v>
      </c>
      <c r="N14" s="50" t="s">
        <v>32</v>
      </c>
      <c r="O14" s="50" t="s">
        <v>33</v>
      </c>
      <c r="P14" s="50" t="s">
        <v>55</v>
      </c>
      <c r="Q14" s="50" t="s">
        <v>24</v>
      </c>
      <c r="S14" s="12">
        <f t="shared" si="5"/>
        <v>7</v>
      </c>
      <c r="T14" s="12">
        <f t="shared" si="2"/>
        <v>5</v>
      </c>
      <c r="U14" s="12">
        <f t="shared" si="2"/>
        <v>8</v>
      </c>
      <c r="V14" s="12">
        <f t="shared" si="2"/>
        <v>9</v>
      </c>
      <c r="W14" s="12">
        <f t="shared" si="2"/>
        <v>2</v>
      </c>
      <c r="X14" s="12">
        <f t="shared" si="2"/>
        <v>6</v>
      </c>
      <c r="Z14" s="26" t="str">
        <f t="shared" si="3"/>
        <v>Apples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Watermelon</v>
      </c>
      <c r="AD14" s="26" t="str">
        <f t="shared" si="3"/>
        <v>Multiplier</v>
      </c>
      <c r="AE14" s="26" t="str">
        <f t="shared" si="3"/>
        <v>Rectangle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  <c r="AN14" s="34" t="s">
        <v>51</v>
      </c>
      <c r="AO14" s="91">
        <v>1010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30</v>
      </c>
      <c r="M15" s="50" t="s">
        <v>23</v>
      </c>
      <c r="N15" s="50" t="s">
        <v>35</v>
      </c>
      <c r="O15" s="50" t="s">
        <v>33</v>
      </c>
      <c r="P15" s="50" t="s">
        <v>32</v>
      </c>
      <c r="Q15" s="50" t="s">
        <v>24</v>
      </c>
      <c r="S15" s="12">
        <f t="shared" si="5"/>
        <v>7</v>
      </c>
      <c r="T15" s="12">
        <f t="shared" si="2"/>
        <v>5</v>
      </c>
      <c r="U15" s="12">
        <f t="shared" si="2"/>
        <v>11</v>
      </c>
      <c r="V15" s="12">
        <f t="shared" si="2"/>
        <v>9</v>
      </c>
      <c r="W15" s="12">
        <f t="shared" si="2"/>
        <v>8</v>
      </c>
      <c r="X15" s="12">
        <f t="shared" si="2"/>
        <v>6</v>
      </c>
      <c r="Z15" s="26" t="str">
        <f t="shared" si="3"/>
        <v>Apples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Watermelon</v>
      </c>
      <c r="AD15" s="26" t="str">
        <f t="shared" si="3"/>
        <v>Peaches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  <c r="AN15" s="34" t="s">
        <v>52</v>
      </c>
      <c r="AO15" s="91">
        <v>254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12">
        <f t="shared" si="5"/>
        <v>4</v>
      </c>
      <c r="T16" s="12">
        <f t="shared" si="2"/>
        <v>10</v>
      </c>
      <c r="U16" s="12">
        <f t="shared" si="2"/>
        <v>11</v>
      </c>
      <c r="V16" s="12">
        <f t="shared" si="2"/>
        <v>10</v>
      </c>
      <c r="W16" s="12">
        <f t="shared" si="2"/>
        <v>8</v>
      </c>
      <c r="X16" s="12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44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12">
        <f t="shared" si="5"/>
        <v>4</v>
      </c>
      <c r="T17" s="12">
        <f t="shared" si="2"/>
        <v>10</v>
      </c>
      <c r="U17" s="12">
        <f t="shared" si="2"/>
        <v>8</v>
      </c>
      <c r="V17" s="12">
        <f t="shared" si="2"/>
        <v>10</v>
      </c>
      <c r="W17" s="12">
        <f t="shared" si="2"/>
        <v>10</v>
      </c>
      <c r="X17" s="12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38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12">
        <f t="shared" si="5"/>
        <v>2</v>
      </c>
      <c r="T18" s="12">
        <f t="shared" si="2"/>
        <v>2</v>
      </c>
      <c r="U18" s="12">
        <f t="shared" si="2"/>
        <v>8</v>
      </c>
      <c r="V18" s="12">
        <f t="shared" si="2"/>
        <v>11</v>
      </c>
      <c r="W18" s="12">
        <f t="shared" si="2"/>
        <v>10</v>
      </c>
      <c r="X18" s="12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  <c r="AN18" s="34" t="inlineStr">
        <is>
          <t>2500x</t>
        </is>
      </c>
      <c r="AO18" s="91" t="n">
        <v>0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33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12">
        <f t="shared" si="5"/>
        <v>9</v>
      </c>
      <c r="T19" s="12">
        <f t="shared" si="2"/>
        <v>6</v>
      </c>
      <c r="U19" s="12">
        <f t="shared" si="2"/>
        <v>6</v>
      </c>
      <c r="V19" s="12">
        <f t="shared" si="2"/>
        <v>11</v>
      </c>
      <c r="W19" s="12">
        <f t="shared" si="2"/>
        <v>9</v>
      </c>
      <c r="X19" s="12">
        <f t="shared" si="2"/>
        <v>11</v>
      </c>
      <c r="Z19" s="26" t="str">
        <f t="shared" si="3"/>
        <v>Watermelon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33</v>
      </c>
      <c r="M20" s="50" t="s">
        <v>24</v>
      </c>
      <c r="N20" s="50" t="s">
        <v>24</v>
      </c>
      <c r="O20" s="50" t="s">
        <v>32</v>
      </c>
      <c r="P20" s="50" t="s">
        <v>33</v>
      </c>
      <c r="Q20" s="50" t="s">
        <v>35</v>
      </c>
      <c r="S20" s="12">
        <f t="shared" si="5"/>
        <v>9</v>
      </c>
      <c r="T20" s="12">
        <f t="shared" si="5"/>
        <v>6</v>
      </c>
      <c r="U20" s="12">
        <f t="shared" si="5"/>
        <v>6</v>
      </c>
      <c r="V20" s="12">
        <f t="shared" si="5"/>
        <v>8</v>
      </c>
      <c r="W20" s="12">
        <f t="shared" si="5"/>
        <v>9</v>
      </c>
      <c r="X20" s="12">
        <f t="shared" si="5"/>
        <v>11</v>
      </c>
      <c r="Z20" s="26" t="str">
        <f t="shared" si="3"/>
        <v>Watermelon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Peaches</v>
      </c>
      <c r="AD20" s="26" t="str">
        <f t="shared" si="3"/>
        <v>Watermelon</v>
      </c>
      <c r="AE20" s="26" t="str">
        <f t="shared" si="3"/>
        <v>Bananas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32</v>
      </c>
      <c r="P21" s="50" t="s">
        <v>32</v>
      </c>
      <c r="Q21" s="50" t="s">
        <v>32</v>
      </c>
      <c r="S21" s="12">
        <f t="shared" si="5"/>
        <v>10</v>
      </c>
      <c r="T21" s="12">
        <f t="shared" si="5"/>
        <v>4</v>
      </c>
      <c r="U21" s="12">
        <f t="shared" si="5"/>
        <v>4</v>
      </c>
      <c r="V21" s="12">
        <f t="shared" si="5"/>
        <v>8</v>
      </c>
      <c r="W21" s="12">
        <f t="shared" si="5"/>
        <v>8</v>
      </c>
      <c r="X21" s="12">
        <f t="shared" si="5"/>
        <v>8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Peaches</v>
      </c>
      <c r="AD21" s="26" t="str">
        <f t="shared" si="3"/>
        <v>Peaches</v>
      </c>
      <c r="AE21" s="26" t="str">
        <f t="shared" si="3"/>
        <v>Peaches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32</v>
      </c>
      <c r="Q22" s="50" t="s">
        <v>32</v>
      </c>
      <c r="S22" s="12">
        <f t="shared" si="5"/>
        <v>10</v>
      </c>
      <c r="T22" s="12">
        <f t="shared" si="5"/>
        <v>4</v>
      </c>
      <c r="U22" s="12">
        <f t="shared" si="5"/>
        <v>4</v>
      </c>
      <c r="V22" s="12">
        <f t="shared" si="5"/>
        <v>11</v>
      </c>
      <c r="W22" s="12">
        <f t="shared" si="5"/>
        <v>8</v>
      </c>
      <c r="X22" s="12">
        <f t="shared" si="5"/>
        <v>8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Peaches</v>
      </c>
      <c r="AE22" s="26" t="str">
        <f t="shared" si="3"/>
        <v>Peaches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12">
        <f t="shared" si="5"/>
        <v>4</v>
      </c>
      <c r="T23" s="12">
        <f t="shared" si="5"/>
        <v>10</v>
      </c>
      <c r="U23" s="12">
        <f t="shared" si="5"/>
        <v>2</v>
      </c>
      <c r="V23" s="12">
        <f t="shared" si="5"/>
        <v>11</v>
      </c>
      <c r="W23" s="12">
        <f t="shared" si="5"/>
        <v>5</v>
      </c>
      <c r="X23" s="12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12">
        <f t="shared" si="5"/>
        <v>4</v>
      </c>
      <c r="T24" s="12">
        <f t="shared" si="5"/>
        <v>10</v>
      </c>
      <c r="U24" s="12">
        <f t="shared" si="5"/>
        <v>11</v>
      </c>
      <c r="V24" s="12">
        <f t="shared" si="5"/>
        <v>2</v>
      </c>
      <c r="W24" s="12">
        <f t="shared" si="5"/>
        <v>5</v>
      </c>
      <c r="X24" s="12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12">
        <f t="shared" si="5"/>
        <v>11</v>
      </c>
      <c r="T25" s="12">
        <f t="shared" si="5"/>
        <v>11</v>
      </c>
      <c r="U25" s="12">
        <f t="shared" si="5"/>
        <v>11</v>
      </c>
      <c r="V25" s="12">
        <f t="shared" si="5"/>
        <v>5</v>
      </c>
      <c r="W25" s="12">
        <f t="shared" si="5"/>
        <v>6</v>
      </c>
      <c r="X25" s="12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12">
        <f t="shared" si="5"/>
        <v>11</v>
      </c>
      <c r="T26" s="12">
        <f t="shared" si="5"/>
        <v>11</v>
      </c>
      <c r="U26" s="12">
        <f t="shared" si="5"/>
        <v>10</v>
      </c>
      <c r="V26" s="12">
        <f t="shared" si="5"/>
        <v>5</v>
      </c>
      <c r="W26" s="12">
        <f t="shared" si="5"/>
        <v>6</v>
      </c>
      <c r="X26" s="12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34</v>
      </c>
      <c r="N27" s="50" t="s">
        <v>34</v>
      </c>
      <c r="O27" s="50" t="s">
        <v>35</v>
      </c>
      <c r="P27" s="50" t="s">
        <v>32</v>
      </c>
      <c r="Q27" s="50" t="s">
        <v>34</v>
      </c>
      <c r="S27" s="12">
        <f t="shared" si="5"/>
        <v>4</v>
      </c>
      <c r="T27" s="12">
        <f t="shared" si="5"/>
        <v>10</v>
      </c>
      <c r="U27" s="12">
        <f t="shared" si="5"/>
        <v>10</v>
      </c>
      <c r="V27" s="12">
        <f t="shared" si="5"/>
        <v>11</v>
      </c>
      <c r="W27" s="12">
        <f t="shared" si="5"/>
        <v>8</v>
      </c>
      <c r="X27" s="12">
        <f t="shared" si="5"/>
        <v>10</v>
      </c>
      <c r="Z27" s="26" t="str">
        <f t="shared" si="3"/>
        <v>Square</v>
      </c>
      <c r="AA27" s="26" t="str">
        <f t="shared" si="3"/>
        <v>Grapes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34</v>
      </c>
      <c r="N28" s="50" t="s">
        <v>25</v>
      </c>
      <c r="O28" s="50" t="s">
        <v>35</v>
      </c>
      <c r="P28" s="50" t="s">
        <v>32</v>
      </c>
      <c r="Q28" s="50" t="s">
        <v>34</v>
      </c>
      <c r="S28" s="12">
        <f t="shared" si="5"/>
        <v>4</v>
      </c>
      <c r="T28" s="12">
        <f t="shared" si="5"/>
        <v>10</v>
      </c>
      <c r="U28" s="12">
        <f t="shared" si="5"/>
        <v>1</v>
      </c>
      <c r="V28" s="12">
        <f t="shared" si="5"/>
        <v>11</v>
      </c>
      <c r="W28" s="12">
        <f t="shared" si="5"/>
        <v>8</v>
      </c>
      <c r="X28" s="12">
        <f t="shared" si="5"/>
        <v>10</v>
      </c>
      <c r="Z28" s="26" t="str">
        <f t="shared" si="3"/>
        <v>Square</v>
      </c>
      <c r="AA28" s="26" t="str">
        <f t="shared" si="3"/>
        <v>Grapes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34</v>
      </c>
      <c r="P29" s="50" t="s">
        <v>27</v>
      </c>
      <c r="Q29" s="50" t="s">
        <v>33</v>
      </c>
      <c r="S29" s="12">
        <f t="shared" si="5"/>
        <v>9</v>
      </c>
      <c r="T29" s="12">
        <f t="shared" si="5"/>
        <v>11</v>
      </c>
      <c r="U29" s="12">
        <f t="shared" si="5"/>
        <v>4</v>
      </c>
      <c r="V29" s="12">
        <f t="shared" si="5"/>
        <v>10</v>
      </c>
      <c r="W29" s="12">
        <f t="shared" si="5"/>
        <v>4</v>
      </c>
      <c r="X29" s="12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Grapes</v>
      </c>
      <c r="AD29" s="26" t="str">
        <f t="shared" si="3"/>
        <v>Square</v>
      </c>
      <c r="AE29" s="26" t="str">
        <f t="shared" si="3"/>
        <v>Watermelon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34</v>
      </c>
      <c r="P30" s="50" t="s">
        <v>27</v>
      </c>
      <c r="Q30" s="50" t="s">
        <v>33</v>
      </c>
      <c r="S30" s="12">
        <f t="shared" si="5"/>
        <v>9</v>
      </c>
      <c r="T30" s="12">
        <f t="shared" si="5"/>
        <v>11</v>
      </c>
      <c r="U30" s="12">
        <f t="shared" si="5"/>
        <v>4</v>
      </c>
      <c r="V30" s="12">
        <f t="shared" si="5"/>
        <v>10</v>
      </c>
      <c r="W30" s="12">
        <f t="shared" si="5"/>
        <v>4</v>
      </c>
      <c r="X30" s="12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Grapes</v>
      </c>
      <c r="AD30" s="26" t="str">
        <f t="shared" si="3"/>
        <v>Square</v>
      </c>
      <c r="AE30" s="26" t="str">
        <f t="shared" si="3"/>
        <v>Watermelon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33</v>
      </c>
      <c r="N31" s="50" t="s">
        <v>34</v>
      </c>
      <c r="O31" s="50" t="s">
        <v>23</v>
      </c>
      <c r="P31" s="50" t="s">
        <v>34</v>
      </c>
      <c r="Q31" s="50" t="s">
        <v>35</v>
      </c>
      <c r="S31" s="12">
        <f t="shared" si="5"/>
        <v>4</v>
      </c>
      <c r="T31" s="12">
        <f t="shared" si="5"/>
        <v>9</v>
      </c>
      <c r="U31" s="12">
        <f t="shared" si="5"/>
        <v>10</v>
      </c>
      <c r="V31" s="12">
        <f t="shared" si="5"/>
        <v>5</v>
      </c>
      <c r="W31" s="12">
        <f t="shared" si="5"/>
        <v>10</v>
      </c>
      <c r="X31" s="12">
        <f t="shared" si="5"/>
        <v>11</v>
      </c>
      <c r="Z31" s="26" t="str">
        <f t="shared" si="3"/>
        <v>Square</v>
      </c>
      <c r="AA31" s="26" t="str">
        <f t="shared" si="3"/>
        <v>Watermelon</v>
      </c>
      <c r="AB31" s="26" t="str">
        <f t="shared" si="3"/>
        <v>Grapes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41" ht="16.5" customHeight="1">
      <c r="K32" s="42">
        <v>28</v>
      </c>
      <c r="L32" s="50" t="s">
        <v>27</v>
      </c>
      <c r="M32" s="50" t="s">
        <v>33</v>
      </c>
      <c r="N32" s="50" t="s">
        <v>34</v>
      </c>
      <c r="O32" s="50" t="s">
        <v>23</v>
      </c>
      <c r="P32" s="50" t="s">
        <v>34</v>
      </c>
      <c r="Q32" s="50" t="s">
        <v>35</v>
      </c>
      <c r="S32" s="12">
        <f t="shared" si="5"/>
        <v>4</v>
      </c>
      <c r="T32" s="12">
        <f t="shared" si="5"/>
        <v>9</v>
      </c>
      <c r="U32" s="12">
        <f t="shared" si="5"/>
        <v>10</v>
      </c>
      <c r="V32" s="12">
        <f t="shared" si="5"/>
        <v>5</v>
      </c>
      <c r="W32" s="12">
        <f t="shared" si="5"/>
        <v>10</v>
      </c>
      <c r="X32" s="12">
        <f t="shared" si="5"/>
        <v>11</v>
      </c>
      <c r="Z32" s="26" t="str">
        <f t="shared" si="3"/>
        <v>Square</v>
      </c>
      <c r="AA32" s="26" t="str">
        <f t="shared" si="3"/>
        <v>Watermelon</v>
      </c>
      <c r="AB32" s="26" t="str">
        <f t="shared" si="3"/>
        <v>Grapes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33</v>
      </c>
      <c r="O33" s="50" t="s">
        <v>30</v>
      </c>
      <c r="P33" s="50" t="s">
        <v>24</v>
      </c>
      <c r="Q33" s="50" t="s">
        <v>34</v>
      </c>
      <c r="S33" s="12">
        <f t="shared" si="5"/>
        <v>9</v>
      </c>
      <c r="T33" s="12">
        <f t="shared" si="5"/>
        <v>4</v>
      </c>
      <c r="U33" s="12">
        <f t="shared" si="5"/>
        <v>9</v>
      </c>
      <c r="V33" s="12">
        <f t="shared" si="5"/>
        <v>7</v>
      </c>
      <c r="W33" s="12">
        <f t="shared" si="5"/>
        <v>6</v>
      </c>
      <c r="X33" s="12">
        <f t="shared" si="5"/>
        <v>10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Watermelon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Grapes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33</v>
      </c>
      <c r="O34" s="50" t="s">
        <v>30</v>
      </c>
      <c r="P34" s="50" t="s">
        <v>24</v>
      </c>
      <c r="Q34" s="50" t="s">
        <v>34</v>
      </c>
      <c r="S34" s="12">
        <f t="shared" si="5"/>
        <v>9</v>
      </c>
      <c r="T34" s="12">
        <f t="shared" si="5"/>
        <v>4</v>
      </c>
      <c r="U34" s="12">
        <f t="shared" si="5"/>
        <v>9</v>
      </c>
      <c r="V34" s="12">
        <f t="shared" si="5"/>
        <v>7</v>
      </c>
      <c r="W34" s="12">
        <f t="shared" si="5"/>
        <v>6</v>
      </c>
      <c r="X34" s="12">
        <f t="shared" si="5"/>
        <v>10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Watermelon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Grapes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12">
        <f t="shared" si="5"/>
        <v>8</v>
      </c>
      <c r="T35" s="12">
        <f t="shared" si="5"/>
        <v>11</v>
      </c>
      <c r="U35" s="12">
        <f t="shared" si="5"/>
        <v>3</v>
      </c>
      <c r="V35" s="12">
        <f t="shared" si="5"/>
        <v>3</v>
      </c>
      <c r="W35" s="12">
        <f t="shared" si="5"/>
        <v>10</v>
      </c>
      <c r="X35" s="12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12">
        <f t="shared" si="5"/>
        <v>8</v>
      </c>
      <c r="T36" s="12">
        <f t="shared" si="5"/>
        <v>11</v>
      </c>
      <c r="U36" s="12">
        <f t="shared" si="5"/>
        <v>3</v>
      </c>
      <c r="V36" s="12">
        <f t="shared" si="5"/>
        <v>3</v>
      </c>
      <c r="W36" s="12">
        <f t="shared" si="5"/>
        <v>10</v>
      </c>
      <c r="X36" s="12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34</v>
      </c>
      <c r="S37" s="12">
        <f t="shared" si="5"/>
        <v>11</v>
      </c>
      <c r="T37" s="12">
        <f t="shared" si="5"/>
        <v>9</v>
      </c>
      <c r="U37" s="12">
        <f t="shared" si="5"/>
        <v>5</v>
      </c>
      <c r="V37" s="12">
        <f t="shared" si="5"/>
        <v>2</v>
      </c>
      <c r="W37" s="12">
        <f t="shared" si="5"/>
        <v>2</v>
      </c>
      <c r="X37" s="12">
        <f t="shared" si="5"/>
        <v>10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Grapes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34</v>
      </c>
      <c r="P38" s="50" t="s">
        <v>32</v>
      </c>
      <c r="Q38" s="50" t="s">
        <v>34</v>
      </c>
      <c r="S38" s="12">
        <f t="shared" si="5"/>
        <v>11</v>
      </c>
      <c r="T38" s="12">
        <f t="shared" si="5"/>
        <v>9</v>
      </c>
      <c r="U38" s="12">
        <f t="shared" si="5"/>
        <v>5</v>
      </c>
      <c r="V38" s="12">
        <f t="shared" si="5"/>
        <v>10</v>
      </c>
      <c r="W38" s="12">
        <f t="shared" si="5"/>
        <v>8</v>
      </c>
      <c r="X38" s="12">
        <f t="shared" si="5"/>
        <v>10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Grapes</v>
      </c>
      <c r="AD38" s="26" t="str">
        <f t="shared" si="3"/>
        <v>Peaches</v>
      </c>
      <c r="AE38" s="26" t="str">
        <f t="shared" si="3"/>
        <v>Grapes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34</v>
      </c>
      <c r="N39" s="50" t="s">
        <v>33</v>
      </c>
      <c r="O39" s="50" t="s">
        <v>34</v>
      </c>
      <c r="P39" s="50" t="s">
        <v>32</v>
      </c>
      <c r="Q39" s="50" t="s">
        <v>33</v>
      </c>
      <c r="S39" s="12">
        <f t="shared" si="5"/>
        <v>10</v>
      </c>
      <c r="T39" s="12">
        <f t="shared" si="5"/>
        <v>10</v>
      </c>
      <c r="U39" s="12">
        <f t="shared" si="5"/>
        <v>9</v>
      </c>
      <c r="V39" s="12">
        <f t="shared" si="5"/>
        <v>10</v>
      </c>
      <c r="W39" s="12">
        <f t="shared" si="5"/>
        <v>8</v>
      </c>
      <c r="X39" s="12">
        <f t="shared" si="5"/>
        <v>9</v>
      </c>
      <c r="Z39" s="26" t="str">
        <f t="shared" si="3"/>
        <v>Grapes</v>
      </c>
      <c r="AA39" s="26" t="str">
        <f t="shared" si="3"/>
        <v>Grapes</v>
      </c>
      <c r="AB39" s="26" t="str">
        <f t="shared" si="3"/>
        <v>Watermelon</v>
      </c>
      <c r="AC39" s="26" t="str">
        <f t="shared" si="3"/>
        <v>Grapes</v>
      </c>
      <c r="AD39" s="26" t="str">
        <f t="shared" si="3"/>
        <v>Peaches</v>
      </c>
      <c r="AE39" s="26" t="str">
        <f t="shared" si="3"/>
        <v>Watermelon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34</v>
      </c>
      <c r="M40" s="50" t="s">
        <v>34</v>
      </c>
      <c r="N40" s="50" t="s">
        <v>33</v>
      </c>
      <c r="O40" s="50" t="s">
        <v>25</v>
      </c>
      <c r="P40" s="50" t="s">
        <v>30</v>
      </c>
      <c r="Q40" s="50" t="s">
        <v>33</v>
      </c>
      <c r="S40" s="12">
        <f t="shared" si="5"/>
        <v>10</v>
      </c>
      <c r="T40" s="12">
        <f t="shared" si="5"/>
        <v>10</v>
      </c>
      <c r="U40" s="12">
        <f t="shared" si="5"/>
        <v>9</v>
      </c>
      <c r="V40" s="12">
        <f t="shared" si="5"/>
        <v>1</v>
      </c>
      <c r="W40" s="12">
        <f t="shared" si="5"/>
        <v>7</v>
      </c>
      <c r="X40" s="12">
        <f t="shared" si="5"/>
        <v>9</v>
      </c>
      <c r="Z40" s="26" t="str">
        <f t="shared" si="3"/>
        <v>Grapes</v>
      </c>
      <c r="AA40" s="26" t="str">
        <f t="shared" si="3"/>
        <v>Grapes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Apples</v>
      </c>
      <c r="AE40" s="26" t="str">
        <f t="shared" si="3"/>
        <v>Watermelon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34</v>
      </c>
      <c r="O41" s="50" t="s">
        <v>35</v>
      </c>
      <c r="P41" s="50" t="s">
        <v>30</v>
      </c>
      <c r="Q41" s="50" t="s">
        <v>30</v>
      </c>
      <c r="S41" s="12">
        <f t="shared" si="5"/>
        <v>7</v>
      </c>
      <c r="T41" s="12">
        <f t="shared" si="5"/>
        <v>3</v>
      </c>
      <c r="U41" s="12">
        <f t="shared" si="5"/>
        <v>10</v>
      </c>
      <c r="V41" s="12">
        <f t="shared" si="5"/>
        <v>11</v>
      </c>
      <c r="W41" s="12">
        <f t="shared" si="5"/>
        <v>7</v>
      </c>
      <c r="X41" s="12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Grapes</v>
      </c>
      <c r="AC41" s="26" t="str">
        <f t="shared" si="3"/>
        <v>Bananas</v>
      </c>
      <c r="AD41" s="26" t="str">
        <f t="shared" si="3"/>
        <v>Apples</v>
      </c>
      <c r="AE41" s="26" t="str">
        <f t="shared" si="3"/>
        <v>Apples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34</v>
      </c>
      <c r="O42" s="50" t="s">
        <v>35</v>
      </c>
      <c r="P42" s="50" t="s">
        <v>33</v>
      </c>
      <c r="Q42" s="50" t="s">
        <v>30</v>
      </c>
      <c r="S42" s="12">
        <f t="shared" si="5"/>
        <v>7</v>
      </c>
      <c r="T42" s="12">
        <f t="shared" si="5"/>
        <v>3</v>
      </c>
      <c r="U42" s="12">
        <f t="shared" si="5"/>
        <v>10</v>
      </c>
      <c r="V42" s="12">
        <f t="shared" si="5"/>
        <v>11</v>
      </c>
      <c r="W42" s="12">
        <f t="shared" si="5"/>
        <v>9</v>
      </c>
      <c r="X42" s="12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Grapes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12">
        <f t="shared" si="5"/>
        <v>10</v>
      </c>
      <c r="T43" s="12">
        <f t="shared" si="5"/>
        <v>1</v>
      </c>
      <c r="U43" s="12">
        <f t="shared" si="5"/>
        <v>7</v>
      </c>
      <c r="V43" s="12">
        <f t="shared" si="5"/>
        <v>9</v>
      </c>
      <c r="W43" s="12">
        <f t="shared" si="5"/>
        <v>9</v>
      </c>
      <c r="X43" s="12">
        <f t="shared" si="5"/>
        <v>3</v>
      </c>
      <c r="Z43" s="26" t="str">
        <f t="shared" si="3"/>
        <v>Grapes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34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12">
        <f t="shared" si="5"/>
        <v>10</v>
      </c>
      <c r="T44" s="12">
        <f t="shared" si="5"/>
        <v>8</v>
      </c>
      <c r="U44" s="12">
        <f t="shared" si="5"/>
        <v>7</v>
      </c>
      <c r="V44" s="12">
        <f t="shared" si="5"/>
        <v>9</v>
      </c>
      <c r="W44" s="12">
        <f t="shared" si="5"/>
        <v>6</v>
      </c>
      <c r="X44" s="12">
        <f t="shared" si="5"/>
        <v>3</v>
      </c>
      <c r="Z44" s="26" t="str">
        <f t="shared" si="3"/>
        <v>Grapes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12">
        <f t="shared" si="5"/>
        <v>11</v>
      </c>
      <c r="T45" s="12">
        <f t="shared" si="5"/>
        <v>8</v>
      </c>
      <c r="U45" s="12">
        <f t="shared" si="5"/>
        <v>6</v>
      </c>
      <c r="V45" s="12">
        <f t="shared" si="5"/>
        <v>11</v>
      </c>
      <c r="W45" s="12">
        <f t="shared" si="5"/>
        <v>6</v>
      </c>
      <c r="X45" s="12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34</v>
      </c>
      <c r="Q46" s="50" t="s">
        <v>23</v>
      </c>
      <c r="S46" s="12">
        <f t="shared" si="5"/>
        <v>11</v>
      </c>
      <c r="T46" s="12">
        <f t="shared" si="5"/>
        <v>10</v>
      </c>
      <c r="U46" s="12">
        <f t="shared" si="5"/>
        <v>6</v>
      </c>
      <c r="V46" s="12">
        <f t="shared" si="5"/>
        <v>11</v>
      </c>
      <c r="W46" s="12">
        <f t="shared" si="5"/>
        <v>10</v>
      </c>
      <c r="X46" s="12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Grapes</v>
      </c>
      <c r="AE46" s="26" t="str">
        <f t="shared" si="6"/>
        <v>pentagon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34</v>
      </c>
      <c r="Q47" s="50" t="s">
        <v>24</v>
      </c>
      <c r="S47" s="12">
        <f t="shared" si="5"/>
        <v>9</v>
      </c>
      <c r="T47" s="12">
        <f t="shared" si="5"/>
        <v>10</v>
      </c>
      <c r="U47" s="12">
        <f t="shared" si="5"/>
        <v>11</v>
      </c>
      <c r="V47" s="12">
        <f t="shared" si="5"/>
        <v>4</v>
      </c>
      <c r="W47" s="12">
        <f t="shared" si="5"/>
        <v>10</v>
      </c>
      <c r="X47" s="12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Grapes</v>
      </c>
      <c r="AE47" s="26" t="str">
        <f t="shared" si="6"/>
        <v>Rectangle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12">
        <f t="shared" si="5"/>
        <v>9</v>
      </c>
      <c r="T48" s="12">
        <f t="shared" si="5"/>
        <v>6</v>
      </c>
      <c r="U48" s="12">
        <f t="shared" si="5"/>
        <v>11</v>
      </c>
      <c r="V48" s="12">
        <f t="shared" si="5"/>
        <v>4</v>
      </c>
      <c r="W48" s="12">
        <f t="shared" si="5"/>
        <v>4</v>
      </c>
      <c r="X48" s="12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12">
        <f t="shared" si="5"/>
        <v>5</v>
      </c>
      <c r="T49" s="12">
        <f t="shared" si="5"/>
        <v>6</v>
      </c>
      <c r="U49" s="12">
        <f t="shared" si="5"/>
        <v>8</v>
      </c>
      <c r="V49" s="12">
        <f t="shared" si="5"/>
        <v>10</v>
      </c>
      <c r="W49" s="12">
        <f t="shared" si="5"/>
        <v>4</v>
      </c>
      <c r="X49" s="12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12">
        <f t="shared" si="5"/>
        <v>5</v>
      </c>
      <c r="T50" s="12">
        <f t="shared" si="5"/>
        <v>9</v>
      </c>
      <c r="U50" s="12">
        <f t="shared" si="5"/>
        <v>8</v>
      </c>
      <c r="V50" s="12">
        <f t="shared" si="5"/>
        <v>10</v>
      </c>
      <c r="W50" s="12">
        <f t="shared" si="5"/>
        <v>10</v>
      </c>
      <c r="X50" s="12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33</v>
      </c>
      <c r="S51" s="12">
        <f t="shared" si="5"/>
        <v>8</v>
      </c>
      <c r="T51" s="12">
        <f t="shared" si="5"/>
        <v>9</v>
      </c>
      <c r="U51" s="12">
        <f t="shared" si="5"/>
        <v>5</v>
      </c>
      <c r="V51" s="12">
        <f t="shared" si="5"/>
        <v>4</v>
      </c>
      <c r="W51" s="12">
        <f t="shared" si="5"/>
        <v>10</v>
      </c>
      <c r="X51" s="12">
        <f t="shared" si="5"/>
        <v>9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Watermelon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33</v>
      </c>
      <c r="S52" s="12">
        <f t="shared" si="5"/>
        <v>8</v>
      </c>
      <c r="T52" s="12">
        <f t="shared" si="5"/>
        <v>3</v>
      </c>
      <c r="U52" s="12">
        <f t="shared" si="5"/>
        <v>5</v>
      </c>
      <c r="V52" s="12">
        <f t="shared" si="5"/>
        <v>4</v>
      </c>
      <c r="W52" s="12">
        <f t="shared" si="5"/>
        <v>9</v>
      </c>
      <c r="X52" s="12">
        <f t="shared" si="5"/>
        <v>9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Watermelon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12">
        <f t="shared" si="5"/>
        <v>5</v>
      </c>
      <c r="T53" s="12">
        <f t="shared" si="5"/>
        <v>3</v>
      </c>
      <c r="U53" s="12">
        <f t="shared" si="5"/>
        <v>3</v>
      </c>
      <c r="V53" s="12">
        <f t="shared" si="5"/>
        <v>11</v>
      </c>
      <c r="W53" s="12">
        <f t="shared" si="5"/>
        <v>9</v>
      </c>
      <c r="X53" s="12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12">
        <f t="shared" si="5"/>
        <v>5</v>
      </c>
      <c r="T54" s="12">
        <f t="shared" si="5"/>
        <v>6</v>
      </c>
      <c r="U54" s="12">
        <f t="shared" si="5"/>
        <v>3</v>
      </c>
      <c r="V54" s="12">
        <f t="shared" si="5"/>
        <v>11</v>
      </c>
      <c r="W54" s="12">
        <f t="shared" si="5"/>
        <v>10</v>
      </c>
      <c r="X54" s="12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33</v>
      </c>
      <c r="P55" s="50" t="s">
        <v>34</v>
      </c>
      <c r="Q55" s="50" t="s">
        <v>35</v>
      </c>
      <c r="S55" s="12">
        <f t="shared" si="5"/>
        <v>10</v>
      </c>
      <c r="T55" s="12">
        <f t="shared" si="5"/>
        <v>6</v>
      </c>
      <c r="U55" s="12">
        <f t="shared" si="5"/>
        <v>6</v>
      </c>
      <c r="V55" s="12">
        <f t="shared" si="5"/>
        <v>9</v>
      </c>
      <c r="W55" s="12">
        <f t="shared" si="5"/>
        <v>10</v>
      </c>
      <c r="X55" s="12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Watermelon</v>
      </c>
      <c r="AD55" s="26" t="str">
        <f t="shared" si="6"/>
        <v>Grapes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33</v>
      </c>
      <c r="P56" s="50" t="s">
        <v>26</v>
      </c>
      <c r="Q56" s="50" t="s">
        <v>35</v>
      </c>
      <c r="S56" s="12">
        <f t="shared" si="5"/>
        <v>10</v>
      </c>
      <c r="T56" s="12">
        <f t="shared" si="5"/>
        <v>8</v>
      </c>
      <c r="U56" s="12">
        <f t="shared" si="5"/>
        <v>6</v>
      </c>
      <c r="V56" s="12">
        <f t="shared" si="5"/>
        <v>9</v>
      </c>
      <c r="W56" s="12">
        <f t="shared" si="5"/>
        <v>3</v>
      </c>
      <c r="X56" s="12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Watermelon</v>
      </c>
      <c r="AD56" s="26" t="str">
        <f t="shared" si="6"/>
        <v>Heart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33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12">
        <f t="shared" si="5"/>
        <v>9</v>
      </c>
      <c r="T57" s="12">
        <f t="shared" si="5"/>
        <v>8</v>
      </c>
      <c r="U57" s="12">
        <f t="shared" si="5"/>
        <v>11</v>
      </c>
      <c r="V57" s="12">
        <f t="shared" si="5"/>
        <v>11</v>
      </c>
      <c r="W57" s="12">
        <f t="shared" si="5"/>
        <v>3</v>
      </c>
      <c r="X57" s="12">
        <f t="shared" si="5"/>
        <v>4</v>
      </c>
      <c r="Z57" s="26" t="str">
        <f t="shared" si="7"/>
        <v>Watermelon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33</v>
      </c>
      <c r="M58" s="50" t="s">
        <v>33</v>
      </c>
      <c r="N58" s="50" t="s">
        <v>35</v>
      </c>
      <c r="O58" s="50" t="s">
        <v>35</v>
      </c>
      <c r="P58" s="50" t="s">
        <v>35</v>
      </c>
      <c r="Q58" s="50" t="s">
        <v>27</v>
      </c>
      <c r="S58" s="12">
        <f t="shared" si="5"/>
        <v>9</v>
      </c>
      <c r="T58" s="12">
        <f t="shared" si="5"/>
        <v>9</v>
      </c>
      <c r="U58" s="12">
        <f t="shared" si="5"/>
        <v>11</v>
      </c>
      <c r="V58" s="12">
        <f t="shared" si="5"/>
        <v>11</v>
      </c>
      <c r="W58" s="12">
        <f t="shared" si="5"/>
        <v>11</v>
      </c>
      <c r="X58" s="12">
        <f t="shared" si="5"/>
        <v>4</v>
      </c>
      <c r="Z58" s="26" t="str">
        <f t="shared" si="7"/>
        <v>Watermelon</v>
      </c>
      <c r="AA58" s="26" t="str">
        <f t="shared" si="7"/>
        <v>Watermelon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33</v>
      </c>
      <c r="N59" s="50" t="s">
        <v>26</v>
      </c>
      <c r="O59" s="50" t="s">
        <v>25</v>
      </c>
      <c r="P59" s="50" t="s">
        <v>35</v>
      </c>
      <c r="Q59" s="50" t="s">
        <v>35</v>
      </c>
      <c r="S59" s="12">
        <f t="shared" si="5"/>
        <v>3</v>
      </c>
      <c r="T59" s="12">
        <f t="shared" si="5"/>
        <v>9</v>
      </c>
      <c r="U59" s="12">
        <f t="shared" si="5"/>
        <v>3</v>
      </c>
      <c r="V59" s="12">
        <f t="shared" si="5"/>
        <v>1</v>
      </c>
      <c r="W59" s="12">
        <f t="shared" si="5"/>
        <v>11</v>
      </c>
      <c r="X59" s="12">
        <f t="shared" si="5"/>
        <v>11</v>
      </c>
      <c r="Z59" s="26" t="str">
        <f t="shared" si="7"/>
        <v>Heart</v>
      </c>
      <c r="AA59" s="26" t="str">
        <f t="shared" si="7"/>
        <v>Watermelon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12">
        <f t="shared" ref="S60:X102" si="8">VLOOKUP(L60,$A$4:$I$15,9,FALSE)</f>
        <v>3</v>
      </c>
      <c r="T60" s="12">
        <f t="shared" si="8"/>
        <v>6</v>
      </c>
      <c r="U60" s="12">
        <f t="shared" si="8"/>
        <v>3</v>
      </c>
      <c r="V60" s="12">
        <f t="shared" si="8"/>
        <v>10</v>
      </c>
      <c r="W60" s="12">
        <f t="shared" si="8"/>
        <v>4</v>
      </c>
      <c r="X60" s="12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12">
        <f t="shared" si="8"/>
        <v>4</v>
      </c>
      <c r="T61" s="12">
        <f t="shared" si="8"/>
        <v>6</v>
      </c>
      <c r="U61" s="12">
        <f t="shared" si="8"/>
        <v>8</v>
      </c>
      <c r="V61" s="12">
        <f t="shared" si="8"/>
        <v>10</v>
      </c>
      <c r="W61" s="12">
        <f t="shared" si="8"/>
        <v>4</v>
      </c>
      <c r="X61" s="12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33</v>
      </c>
      <c r="Q62" s="50" t="s">
        <v>26</v>
      </c>
      <c r="S62" s="12">
        <f t="shared" si="8"/>
        <v>4</v>
      </c>
      <c r="T62" s="12">
        <f t="shared" si="8"/>
        <v>5</v>
      </c>
      <c r="U62" s="12">
        <f t="shared" si="8"/>
        <v>8</v>
      </c>
      <c r="V62" s="12">
        <f t="shared" si="8"/>
        <v>6</v>
      </c>
      <c r="W62" s="12">
        <f t="shared" si="8"/>
        <v>9</v>
      </c>
      <c r="X62" s="12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Watermelon</v>
      </c>
      <c r="AE62" s="26" t="str">
        <f t="shared" si="6"/>
        <v>Heart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33</v>
      </c>
      <c r="Q63" s="50" t="s">
        <v>33</v>
      </c>
      <c r="S63" s="12">
        <f t="shared" si="8"/>
        <v>8</v>
      </c>
      <c r="T63" s="12">
        <f t="shared" si="8"/>
        <v>5</v>
      </c>
      <c r="U63" s="12">
        <f t="shared" si="8"/>
        <v>10</v>
      </c>
      <c r="V63" s="12">
        <f t="shared" si="8"/>
        <v>6</v>
      </c>
      <c r="W63" s="12">
        <f t="shared" si="8"/>
        <v>9</v>
      </c>
      <c r="X63" s="12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Watermelon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12">
        <f t="shared" si="8"/>
        <v>8</v>
      </c>
      <c r="T64" s="12">
        <f t="shared" si="8"/>
        <v>7</v>
      </c>
      <c r="U64" s="12">
        <f t="shared" si="8"/>
        <v>10</v>
      </c>
      <c r="V64" s="12">
        <f t="shared" si="8"/>
        <v>7</v>
      </c>
      <c r="W64" s="12">
        <f t="shared" si="8"/>
        <v>11</v>
      </c>
      <c r="X64" s="12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33</v>
      </c>
      <c r="O65" s="50" t="s">
        <v>30</v>
      </c>
      <c r="P65" s="50" t="s">
        <v>35</v>
      </c>
      <c r="Q65" s="50" t="s">
        <v>23</v>
      </c>
      <c r="S65" s="12">
        <f t="shared" si="8"/>
        <v>3</v>
      </c>
      <c r="T65" s="12">
        <f t="shared" si="8"/>
        <v>7</v>
      </c>
      <c r="U65" s="12">
        <f t="shared" si="8"/>
        <v>9</v>
      </c>
      <c r="V65" s="12">
        <f t="shared" si="8"/>
        <v>7</v>
      </c>
      <c r="W65" s="12">
        <f t="shared" si="8"/>
        <v>11</v>
      </c>
      <c r="X65" s="12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Watermelon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33</v>
      </c>
      <c r="O66" s="50" t="s">
        <v>24</v>
      </c>
      <c r="P66" s="50" t="s">
        <v>24</v>
      </c>
      <c r="Q66" s="50" t="s">
        <v>23</v>
      </c>
      <c r="S66" s="12">
        <f t="shared" si="8"/>
        <v>3</v>
      </c>
      <c r="T66" s="12">
        <f t="shared" si="8"/>
        <v>9</v>
      </c>
      <c r="U66" s="12">
        <f t="shared" si="8"/>
        <v>9</v>
      </c>
      <c r="V66" s="12">
        <f t="shared" si="8"/>
        <v>6</v>
      </c>
      <c r="W66" s="12">
        <f t="shared" si="8"/>
        <v>6</v>
      </c>
      <c r="X66" s="12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Watermelon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12">
        <f t="shared" si="8"/>
        <v>5</v>
      </c>
      <c r="T67" s="12">
        <f t="shared" si="8"/>
        <v>9</v>
      </c>
      <c r="U67" s="12">
        <f t="shared" si="8"/>
        <v>2</v>
      </c>
      <c r="V67" s="12">
        <f t="shared" si="8"/>
        <v>6</v>
      </c>
      <c r="W67" s="12">
        <f t="shared" si="8"/>
        <v>6</v>
      </c>
      <c r="X67" s="12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23</v>
      </c>
      <c r="M68" s="50" t="s">
        <v>30</v>
      </c>
      <c r="N68" s="50" t="s">
        <v>32</v>
      </c>
      <c r="O68" s="50" t="s">
        <v>26</v>
      </c>
      <c r="P68" s="50" t="s">
        <v>23</v>
      </c>
      <c r="Q68" s="50" t="s">
        <v>32</v>
      </c>
      <c r="S68" s="12">
        <f t="shared" si="8"/>
        <v>5</v>
      </c>
      <c r="T68" s="12">
        <f t="shared" si="8"/>
        <v>7</v>
      </c>
      <c r="U68" s="12">
        <f t="shared" si="8"/>
        <v>8</v>
      </c>
      <c r="V68" s="12">
        <f t="shared" si="8"/>
        <v>3</v>
      </c>
      <c r="W68" s="12">
        <f t="shared" si="8"/>
        <v>5</v>
      </c>
      <c r="X68" s="12">
        <f t="shared" si="8"/>
        <v>8</v>
      </c>
      <c r="Z68" s="26" t="str">
        <f t="shared" si="7"/>
        <v>pentagon</v>
      </c>
      <c r="AA68" s="26" t="str">
        <f t="shared" si="7"/>
        <v>Apples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30</v>
      </c>
      <c r="N69" s="50" t="s">
        <v>32</v>
      </c>
      <c r="O69" s="50" t="s">
        <v>26</v>
      </c>
      <c r="P69" s="50" t="s">
        <v>23</v>
      </c>
      <c r="Q69" s="50" t="s">
        <v>24</v>
      </c>
      <c r="S69" s="12">
        <f t="shared" si="8"/>
        <v>11</v>
      </c>
      <c r="T69" s="12">
        <f t="shared" si="8"/>
        <v>7</v>
      </c>
      <c r="U69" s="12">
        <f t="shared" si="8"/>
        <v>8</v>
      </c>
      <c r="V69" s="12">
        <f t="shared" si="8"/>
        <v>3</v>
      </c>
      <c r="W69" s="12">
        <f t="shared" si="8"/>
        <v>5</v>
      </c>
      <c r="X69" s="12">
        <f t="shared" si="8"/>
        <v>6</v>
      </c>
      <c r="Z69" s="26" t="str">
        <f t="shared" si="7"/>
        <v>Bananas</v>
      </c>
      <c r="AA69" s="26" t="str">
        <f t="shared" si="7"/>
        <v>Apples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30</v>
      </c>
      <c r="O70" s="50" t="s">
        <v>24</v>
      </c>
      <c r="P70" s="50" t="s">
        <v>33</v>
      </c>
      <c r="Q70" s="50" t="s">
        <v>24</v>
      </c>
      <c r="S70" s="12">
        <f t="shared" si="8"/>
        <v>11</v>
      </c>
      <c r="T70" s="12">
        <f t="shared" si="8"/>
        <v>6</v>
      </c>
      <c r="U70" s="12">
        <f t="shared" si="8"/>
        <v>7</v>
      </c>
      <c r="V70" s="12">
        <f t="shared" si="8"/>
        <v>6</v>
      </c>
      <c r="W70" s="12">
        <f t="shared" si="8"/>
        <v>9</v>
      </c>
      <c r="X70" s="12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Apples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30</v>
      </c>
      <c r="O71" s="50" t="s">
        <v>24</v>
      </c>
      <c r="P71" s="50" t="s">
        <v>33</v>
      </c>
      <c r="Q71" s="50" t="s">
        <v>30</v>
      </c>
      <c r="S71" s="12">
        <f t="shared" si="8"/>
        <v>2</v>
      </c>
      <c r="T71" s="12">
        <f t="shared" si="8"/>
        <v>6</v>
      </c>
      <c r="U71" s="12">
        <f t="shared" si="8"/>
        <v>7</v>
      </c>
      <c r="V71" s="12">
        <f t="shared" si="8"/>
        <v>6</v>
      </c>
      <c r="W71" s="12">
        <f t="shared" si="8"/>
        <v>9</v>
      </c>
      <c r="X71" s="12">
        <f t="shared" si="8"/>
        <v>7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Apples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Apples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30</v>
      </c>
      <c r="S72" s="12">
        <f t="shared" si="8"/>
        <v>10</v>
      </c>
      <c r="T72" s="12">
        <f t="shared" si="8"/>
        <v>5</v>
      </c>
      <c r="U72" s="12">
        <f t="shared" si="8"/>
        <v>10</v>
      </c>
      <c r="V72" s="12">
        <f t="shared" si="8"/>
        <v>11</v>
      </c>
      <c r="W72" s="12">
        <f t="shared" si="8"/>
        <v>10</v>
      </c>
      <c r="X72" s="12">
        <f t="shared" si="8"/>
        <v>7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Apples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12">
        <f t="shared" si="8"/>
        <v>10</v>
      </c>
      <c r="T73" s="12">
        <f t="shared" si="8"/>
        <v>5</v>
      </c>
      <c r="U73" s="12">
        <f t="shared" si="8"/>
        <v>10</v>
      </c>
      <c r="V73" s="12">
        <f t="shared" si="8"/>
        <v>11</v>
      </c>
      <c r="W73" s="12">
        <f t="shared" si="8"/>
        <v>10</v>
      </c>
      <c r="X73" s="12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30</v>
      </c>
      <c r="P74" s="50" t="s">
        <v>32</v>
      </c>
      <c r="Q74" s="50" t="s">
        <v>27</v>
      </c>
      <c r="S74" s="12">
        <f t="shared" si="8"/>
        <v>4</v>
      </c>
      <c r="T74" s="12">
        <f t="shared" si="8"/>
        <v>2</v>
      </c>
      <c r="U74" s="12">
        <f t="shared" si="8"/>
        <v>8</v>
      </c>
      <c r="V74" s="12">
        <f t="shared" si="8"/>
        <v>7</v>
      </c>
      <c r="W74" s="12">
        <f t="shared" si="8"/>
        <v>8</v>
      </c>
      <c r="X74" s="12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Apples</v>
      </c>
      <c r="AD74" s="26" t="str">
        <f t="shared" si="6"/>
        <v>Peaches</v>
      </c>
      <c r="AE74" s="26" t="str">
        <f t="shared" si="6"/>
        <v>Square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30</v>
      </c>
      <c r="P75" s="50" t="s">
        <v>32</v>
      </c>
      <c r="Q75" s="50" t="s">
        <v>35</v>
      </c>
      <c r="S75" s="12">
        <f t="shared" si="8"/>
        <v>4</v>
      </c>
      <c r="T75" s="12">
        <f t="shared" si="8"/>
        <v>8</v>
      </c>
      <c r="U75" s="12">
        <f t="shared" si="8"/>
        <v>8</v>
      </c>
      <c r="V75" s="12">
        <f t="shared" si="8"/>
        <v>7</v>
      </c>
      <c r="W75" s="12">
        <f t="shared" si="8"/>
        <v>8</v>
      </c>
      <c r="X75" s="12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Apples</v>
      </c>
      <c r="AD75" s="26" t="str">
        <f t="shared" si="6"/>
        <v>Peaches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12">
        <f t="shared" si="8"/>
        <v>10</v>
      </c>
      <c r="T76" s="12">
        <f t="shared" si="8"/>
        <v>8</v>
      </c>
      <c r="U76" s="12">
        <f t="shared" si="8"/>
        <v>11</v>
      </c>
      <c r="V76" s="12">
        <f t="shared" si="8"/>
        <v>11</v>
      </c>
      <c r="W76" s="12">
        <f t="shared" si="8"/>
        <v>4</v>
      </c>
      <c r="X76" s="12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12">
        <f t="shared" si="8"/>
        <v>10</v>
      </c>
      <c r="T77" s="12">
        <f t="shared" si="8"/>
        <v>9</v>
      </c>
      <c r="U77" s="12">
        <f t="shared" si="8"/>
        <v>11</v>
      </c>
      <c r="V77" s="12">
        <f t="shared" si="8"/>
        <v>11</v>
      </c>
      <c r="W77" s="12">
        <f t="shared" si="8"/>
        <v>4</v>
      </c>
      <c r="X77" s="12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12">
        <f t="shared" si="8"/>
        <v>7</v>
      </c>
      <c r="T78" s="12">
        <f t="shared" si="8"/>
        <v>9</v>
      </c>
      <c r="U78" s="12">
        <f t="shared" si="8"/>
        <v>9</v>
      </c>
      <c r="V78" s="12">
        <f t="shared" si="8"/>
        <v>4</v>
      </c>
      <c r="W78" s="12">
        <f t="shared" si="8"/>
        <v>5</v>
      </c>
      <c r="X78" s="12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12">
        <f t="shared" si="8"/>
        <v>7</v>
      </c>
      <c r="T79" s="12">
        <f t="shared" si="8"/>
        <v>5</v>
      </c>
      <c r="U79" s="12">
        <f t="shared" si="8"/>
        <v>9</v>
      </c>
      <c r="V79" s="12">
        <f t="shared" si="8"/>
        <v>4</v>
      </c>
      <c r="W79" s="12">
        <f t="shared" si="8"/>
        <v>5</v>
      </c>
      <c r="X79" s="12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12">
        <f t="shared" si="8"/>
        <v>9</v>
      </c>
      <c r="T80" s="12">
        <f t="shared" si="8"/>
        <v>5</v>
      </c>
      <c r="U80" s="12">
        <f t="shared" si="8"/>
        <v>4</v>
      </c>
      <c r="V80" s="12">
        <f t="shared" si="8"/>
        <v>8</v>
      </c>
      <c r="W80" s="12">
        <f t="shared" si="8"/>
        <v>11</v>
      </c>
      <c r="X80" s="12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12">
        <f t="shared" si="8"/>
        <v>9</v>
      </c>
      <c r="T81" s="12">
        <f t="shared" si="8"/>
        <v>10</v>
      </c>
      <c r="U81" s="12">
        <f t="shared" si="8"/>
        <v>4</v>
      </c>
      <c r="V81" s="12">
        <f t="shared" si="8"/>
        <v>8</v>
      </c>
      <c r="W81" s="12">
        <f t="shared" si="8"/>
        <v>11</v>
      </c>
      <c r="X81" s="12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12">
        <f t="shared" si="8"/>
        <v>10</v>
      </c>
      <c r="T82" s="12">
        <f t="shared" si="8"/>
        <v>10</v>
      </c>
      <c r="U82" s="12">
        <f t="shared" si="8"/>
        <v>8</v>
      </c>
      <c r="V82" s="12">
        <f t="shared" si="8"/>
        <v>3</v>
      </c>
      <c r="W82" s="12">
        <f t="shared" si="8"/>
        <v>8</v>
      </c>
      <c r="X82" s="12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12">
        <f t="shared" si="8"/>
        <v>10</v>
      </c>
      <c r="T83" s="12">
        <f t="shared" si="8"/>
        <v>9</v>
      </c>
      <c r="U83" s="12">
        <f t="shared" si="8"/>
        <v>8</v>
      </c>
      <c r="V83" s="12">
        <f t="shared" si="8"/>
        <v>3</v>
      </c>
      <c r="W83" s="12">
        <f t="shared" si="8"/>
        <v>8</v>
      </c>
      <c r="X83" s="12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32</v>
      </c>
      <c r="M84" s="50" t="s">
        <v>33</v>
      </c>
      <c r="N84" s="50" t="s">
        <v>27</v>
      </c>
      <c r="O84" s="50" t="s">
        <v>32</v>
      </c>
      <c r="P84" s="50" t="s">
        <v>34</v>
      </c>
      <c r="Q84" s="50" t="s">
        <v>35</v>
      </c>
      <c r="S84" s="12">
        <f t="shared" si="8"/>
        <v>8</v>
      </c>
      <c r="T84" s="12">
        <f t="shared" si="8"/>
        <v>9</v>
      </c>
      <c r="U84" s="12">
        <f t="shared" si="8"/>
        <v>4</v>
      </c>
      <c r="V84" s="12">
        <f t="shared" si="8"/>
        <v>8</v>
      </c>
      <c r="W84" s="12">
        <f t="shared" si="8"/>
        <v>10</v>
      </c>
      <c r="X84" s="12">
        <f t="shared" si="8"/>
        <v>11</v>
      </c>
      <c r="Z84" s="26" t="str">
        <f t="shared" si="7"/>
        <v>Peaches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Peaches</v>
      </c>
      <c r="AD84" s="26" t="str">
        <f t="shared" si="6"/>
        <v>Grapes</v>
      </c>
      <c r="AE84" s="26" t="str">
        <f t="shared" si="6"/>
        <v>Bananas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32</v>
      </c>
      <c r="M85" s="50" t="s">
        <v>32</v>
      </c>
      <c r="N85" s="50" t="s">
        <v>27</v>
      </c>
      <c r="O85" s="50" t="s">
        <v>32</v>
      </c>
      <c r="P85" s="50" t="s">
        <v>34</v>
      </c>
      <c r="Q85" s="50" t="s">
        <v>35</v>
      </c>
      <c r="S85" s="12">
        <f t="shared" si="8"/>
        <v>8</v>
      </c>
      <c r="T85" s="12">
        <f t="shared" si="8"/>
        <v>8</v>
      </c>
      <c r="U85" s="12">
        <f t="shared" si="8"/>
        <v>4</v>
      </c>
      <c r="V85" s="12">
        <f t="shared" si="8"/>
        <v>8</v>
      </c>
      <c r="W85" s="12">
        <f t="shared" si="8"/>
        <v>10</v>
      </c>
      <c r="X85" s="12">
        <f t="shared" si="8"/>
        <v>11</v>
      </c>
      <c r="Z85" s="26" t="str">
        <f t="shared" si="7"/>
        <v>Peaches</v>
      </c>
      <c r="AA85" s="26" t="str">
        <f t="shared" si="7"/>
        <v>Peaches</v>
      </c>
      <c r="AB85" s="26" t="str">
        <f t="shared" si="7"/>
        <v>Square</v>
      </c>
      <c r="AC85" s="26" t="str">
        <f t="shared" si="6"/>
        <v>Peaches</v>
      </c>
      <c r="AD85" s="26" t="str">
        <f t="shared" si="6"/>
        <v>Grapes</v>
      </c>
      <c r="AE85" s="26" t="str">
        <f t="shared" si="6"/>
        <v>Bananas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24</v>
      </c>
      <c r="M86" s="50" t="s">
        <v>32</v>
      </c>
      <c r="N86" s="50" t="s">
        <v>32</v>
      </c>
      <c r="O86" s="50" t="s">
        <v>30</v>
      </c>
      <c r="P86" s="50" t="s">
        <v>35</v>
      </c>
      <c r="Q86" s="50" t="s">
        <v>32</v>
      </c>
      <c r="S86" s="12">
        <f t="shared" si="8"/>
        <v>6</v>
      </c>
      <c r="T86" s="12">
        <f t="shared" si="8"/>
        <v>8</v>
      </c>
      <c r="U86" s="12">
        <f t="shared" si="8"/>
        <v>8</v>
      </c>
      <c r="V86" s="12">
        <f t="shared" si="8"/>
        <v>7</v>
      </c>
      <c r="W86" s="12">
        <f t="shared" si="8"/>
        <v>11</v>
      </c>
      <c r="X86" s="12">
        <f t="shared" si="8"/>
        <v>8</v>
      </c>
      <c r="Z86" s="26" t="str">
        <f t="shared" si="7"/>
        <v>Rectangle</v>
      </c>
      <c r="AA86" s="26" t="str">
        <f t="shared" si="7"/>
        <v>Peaches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12">
        <f t="shared" si="8"/>
        <v>6</v>
      </c>
      <c r="T87" s="12">
        <f t="shared" si="8"/>
        <v>10</v>
      </c>
      <c r="U87" s="12">
        <f t="shared" si="8"/>
        <v>8</v>
      </c>
      <c r="V87" s="12">
        <f t="shared" si="8"/>
        <v>7</v>
      </c>
      <c r="W87" s="12">
        <f t="shared" si="8"/>
        <v>11</v>
      </c>
      <c r="X87" s="12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12">
        <f t="shared" si="8"/>
        <v>11</v>
      </c>
      <c r="T88" s="12">
        <f t="shared" si="8"/>
        <v>10</v>
      </c>
      <c r="U88" s="12">
        <f t="shared" si="8"/>
        <v>7</v>
      </c>
      <c r="V88" s="12">
        <f t="shared" si="8"/>
        <v>5</v>
      </c>
      <c r="W88" s="12">
        <f t="shared" si="8"/>
        <v>10</v>
      </c>
      <c r="X88" s="12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12">
        <f t="shared" si="8"/>
        <v>11</v>
      </c>
      <c r="T89" s="12">
        <f t="shared" si="8"/>
        <v>6</v>
      </c>
      <c r="U89" s="12">
        <f t="shared" si="8"/>
        <v>7</v>
      </c>
      <c r="V89" s="12">
        <f t="shared" si="8"/>
        <v>5</v>
      </c>
      <c r="W89" s="12">
        <f t="shared" si="8"/>
        <v>10</v>
      </c>
      <c r="X89" s="12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12">
        <f t="shared" si="8"/>
        <v>7</v>
      </c>
      <c r="T90" s="12">
        <f t="shared" si="8"/>
        <v>6</v>
      </c>
      <c r="U90" s="12">
        <f t="shared" si="8"/>
        <v>11</v>
      </c>
      <c r="V90" s="12">
        <f t="shared" si="8"/>
        <v>3</v>
      </c>
      <c r="W90" s="12">
        <f t="shared" si="8"/>
        <v>8</v>
      </c>
      <c r="X90" s="12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12">
        <f t="shared" si="8"/>
        <v>7</v>
      </c>
      <c r="T91" s="12">
        <f t="shared" si="8"/>
        <v>11</v>
      </c>
      <c r="U91" s="12">
        <f t="shared" si="8"/>
        <v>11</v>
      </c>
      <c r="V91" s="12">
        <f t="shared" si="8"/>
        <v>3</v>
      </c>
      <c r="W91" s="12">
        <f t="shared" si="8"/>
        <v>8</v>
      </c>
      <c r="X91" s="12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12">
        <f t="shared" si="8"/>
        <v>6</v>
      </c>
      <c r="T92" s="12">
        <f t="shared" si="8"/>
        <v>11</v>
      </c>
      <c r="U92" s="12">
        <f t="shared" si="8"/>
        <v>4</v>
      </c>
      <c r="V92" s="12">
        <f t="shared" si="8"/>
        <v>6</v>
      </c>
      <c r="W92" s="12">
        <f t="shared" si="8"/>
        <v>4</v>
      </c>
      <c r="X92" s="12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12">
        <f t="shared" si="8"/>
        <v>6</v>
      </c>
      <c r="T93" s="12">
        <f t="shared" si="8"/>
        <v>8</v>
      </c>
      <c r="U93" s="12">
        <f t="shared" si="8"/>
        <v>4</v>
      </c>
      <c r="V93" s="12">
        <f t="shared" si="8"/>
        <v>6</v>
      </c>
      <c r="W93" s="12">
        <f t="shared" si="8"/>
        <v>4</v>
      </c>
      <c r="X93" s="12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12">
        <f t="shared" si="8"/>
        <v>2</v>
      </c>
      <c r="T94" s="12">
        <f t="shared" si="8"/>
        <v>8</v>
      </c>
      <c r="U94" s="12">
        <f t="shared" si="8"/>
        <v>9</v>
      </c>
      <c r="V94" s="12">
        <f t="shared" si="8"/>
        <v>9</v>
      </c>
      <c r="W94" s="12">
        <f t="shared" si="8"/>
        <v>10</v>
      </c>
      <c r="X94" s="12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12">
        <f t="shared" si="8"/>
        <v>3</v>
      </c>
      <c r="T95" s="12">
        <f t="shared" si="8"/>
        <v>6</v>
      </c>
      <c r="U95" s="12">
        <f t="shared" si="8"/>
        <v>9</v>
      </c>
      <c r="V95" s="12">
        <f t="shared" si="8"/>
        <v>9</v>
      </c>
      <c r="W95" s="12">
        <f t="shared" si="8"/>
        <v>10</v>
      </c>
      <c r="X95" s="12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12">
        <f t="shared" si="8"/>
        <v>3</v>
      </c>
      <c r="T96" s="12">
        <f t="shared" si="8"/>
        <v>6</v>
      </c>
      <c r="U96" s="12">
        <f t="shared" si="8"/>
        <v>11</v>
      </c>
      <c r="V96" s="12">
        <f t="shared" si="8"/>
        <v>10</v>
      </c>
      <c r="W96" s="12">
        <f t="shared" si="8"/>
        <v>9</v>
      </c>
      <c r="X96" s="12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12">
        <f t="shared" si="8"/>
        <v>9</v>
      </c>
      <c r="T97" s="12">
        <f t="shared" si="8"/>
        <v>9</v>
      </c>
      <c r="U97" s="12">
        <f t="shared" si="8"/>
        <v>11</v>
      </c>
      <c r="V97" s="12">
        <f t="shared" si="8"/>
        <v>10</v>
      </c>
      <c r="W97" s="12">
        <f t="shared" si="8"/>
        <v>9</v>
      </c>
      <c r="X97" s="12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12">
        <f t="shared" si="8"/>
        <v>9</v>
      </c>
      <c r="T98" s="12">
        <f t="shared" si="8"/>
        <v>9</v>
      </c>
      <c r="U98" s="12">
        <f t="shared" si="8"/>
        <v>7</v>
      </c>
      <c r="V98" s="12">
        <f t="shared" si="8"/>
        <v>11</v>
      </c>
      <c r="W98" s="12">
        <f t="shared" si="8"/>
        <v>6</v>
      </c>
      <c r="X98" s="12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12">
        <f t="shared" si="8"/>
        <v>1</v>
      </c>
      <c r="T99" s="12">
        <f t="shared" si="8"/>
        <v>2</v>
      </c>
      <c r="U99" s="12">
        <f t="shared" si="8"/>
        <v>7</v>
      </c>
      <c r="V99" s="12">
        <f t="shared" si="8"/>
        <v>11</v>
      </c>
      <c r="W99" s="12">
        <f t="shared" si="8"/>
        <v>6</v>
      </c>
      <c r="X99" s="12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12">
        <f t="shared" si="8"/>
        <v>10</v>
      </c>
      <c r="T100" s="12">
        <f t="shared" si="8"/>
        <v>10</v>
      </c>
      <c r="U100" s="12">
        <f t="shared" si="8"/>
        <v>11</v>
      </c>
      <c r="V100" s="12">
        <f t="shared" si="8"/>
        <v>8</v>
      </c>
      <c r="W100" s="12">
        <f t="shared" si="8"/>
        <v>8</v>
      </c>
      <c r="X100" s="12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12">
        <f t="shared" si="8"/>
        <v>10</v>
      </c>
      <c r="T101" s="12">
        <f t="shared" si="8"/>
        <v>10</v>
      </c>
      <c r="U101" s="12">
        <f t="shared" si="8"/>
        <v>11</v>
      </c>
      <c r="V101" s="12">
        <f t="shared" si="8"/>
        <v>8</v>
      </c>
      <c r="W101" s="12">
        <f t="shared" si="8"/>
        <v>8</v>
      </c>
      <c r="X101" s="12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32</v>
      </c>
      <c r="M102" s="50" t="s">
        <v>35</v>
      </c>
      <c r="N102" s="50" t="s">
        <v>32</v>
      </c>
      <c r="O102" s="50" t="s">
        <v>34</v>
      </c>
      <c r="P102" s="50" t="s">
        <v>34</v>
      </c>
      <c r="Q102" s="50" t="s">
        <v>26</v>
      </c>
      <c r="S102" s="12">
        <f t="shared" si="8"/>
        <v>8</v>
      </c>
      <c r="T102" s="12">
        <f t="shared" si="8"/>
        <v>11</v>
      </c>
      <c r="U102" s="12">
        <f t="shared" si="8"/>
        <v>8</v>
      </c>
      <c r="V102" s="12">
        <f t="shared" ref="V102:X111" si="9">VLOOKUP(O102,$A$4:$I$15,9,FALSE)</f>
        <v>10</v>
      </c>
      <c r="W102" s="12">
        <f t="shared" si="9"/>
        <v>10</v>
      </c>
      <c r="X102" s="12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Peaches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32</v>
      </c>
      <c r="M103" s="50" t="s">
        <v>35</v>
      </c>
      <c r="N103" s="50" t="s">
        <v>32</v>
      </c>
      <c r="O103" s="50" t="s">
        <v>34</v>
      </c>
      <c r="P103" s="50" t="s">
        <v>34</v>
      </c>
      <c r="Q103" s="50" t="s">
        <v>24</v>
      </c>
      <c r="S103" s="12">
        <f t="shared" ref="S103:U111" si="10">VLOOKUP(L103,$A$4:$I$15,9,FALSE)</f>
        <v>8</v>
      </c>
      <c r="T103" s="12">
        <f t="shared" si="10"/>
        <v>11</v>
      </c>
      <c r="U103" s="12">
        <f t="shared" si="10"/>
        <v>8</v>
      </c>
      <c r="V103" s="12">
        <f t="shared" si="9"/>
        <v>10</v>
      </c>
      <c r="W103" s="12">
        <f t="shared" si="9"/>
        <v>10</v>
      </c>
      <c r="X103" s="12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Peaches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12">
        <f t="shared" si="10"/>
        <v>10</v>
      </c>
      <c r="T104" s="12">
        <f t="shared" si="10"/>
        <v>3</v>
      </c>
      <c r="U104" s="12">
        <f t="shared" si="10"/>
        <v>6</v>
      </c>
      <c r="V104" s="12">
        <f t="shared" si="9"/>
        <v>11</v>
      </c>
      <c r="W104" s="12">
        <f t="shared" si="9"/>
        <v>7</v>
      </c>
      <c r="X104" s="12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12">
        <f t="shared" si="10"/>
        <v>10</v>
      </c>
      <c r="T105" s="12">
        <f t="shared" si="10"/>
        <v>3</v>
      </c>
      <c r="U105" s="12">
        <f t="shared" si="10"/>
        <v>6</v>
      </c>
      <c r="V105" s="12">
        <f t="shared" si="9"/>
        <v>11</v>
      </c>
      <c r="W105" s="12">
        <f t="shared" si="9"/>
        <v>7</v>
      </c>
      <c r="X105" s="12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12">
        <f t="shared" si="10"/>
        <v>8</v>
      </c>
      <c r="T106" s="12">
        <f t="shared" si="10"/>
        <v>11</v>
      </c>
      <c r="U106" s="12">
        <f t="shared" si="10"/>
        <v>7</v>
      </c>
      <c r="V106" s="12">
        <f t="shared" si="9"/>
        <v>9</v>
      </c>
      <c r="W106" s="12">
        <f t="shared" si="9"/>
        <v>1</v>
      </c>
      <c r="X106" s="12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12">
        <f t="shared" si="10"/>
        <v>8</v>
      </c>
      <c r="T107" s="12">
        <f t="shared" si="10"/>
        <v>11</v>
      </c>
      <c r="U107" s="12">
        <f t="shared" si="10"/>
        <v>7</v>
      </c>
      <c r="V107" s="12">
        <f t="shared" si="9"/>
        <v>9</v>
      </c>
      <c r="W107" s="12">
        <f t="shared" si="9"/>
        <v>9</v>
      </c>
      <c r="X107" s="12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12">
        <f t="shared" si="10"/>
        <v>10</v>
      </c>
      <c r="T108" s="12">
        <f t="shared" si="10"/>
        <v>10</v>
      </c>
      <c r="U108" s="12">
        <f t="shared" si="10"/>
        <v>5</v>
      </c>
      <c r="V108" s="12">
        <f t="shared" si="9"/>
        <v>3</v>
      </c>
      <c r="W108" s="12">
        <f t="shared" si="9"/>
        <v>9</v>
      </c>
      <c r="X108" s="12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12">
        <f t="shared" si="10"/>
        <v>10</v>
      </c>
      <c r="T109" s="12">
        <f t="shared" si="10"/>
        <v>10</v>
      </c>
      <c r="U109" s="12">
        <f t="shared" si="10"/>
        <v>5</v>
      </c>
      <c r="V109" s="12">
        <f t="shared" si="9"/>
        <v>3</v>
      </c>
      <c r="W109" s="12">
        <f t="shared" si="9"/>
        <v>7</v>
      </c>
      <c r="X109" s="12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12">
        <f t="shared" si="10"/>
        <v>9</v>
      </c>
      <c r="T110" s="12">
        <f t="shared" si="10"/>
        <v>1</v>
      </c>
      <c r="U110" s="12">
        <f t="shared" si="10"/>
        <v>6</v>
      </c>
      <c r="V110" s="12">
        <f t="shared" si="9"/>
        <v>11</v>
      </c>
      <c r="W110" s="12">
        <f t="shared" si="9"/>
        <v>7</v>
      </c>
      <c r="X110" s="12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12">
        <f t="shared" si="10"/>
        <v>9</v>
      </c>
      <c r="T111" s="12">
        <f t="shared" si="10"/>
        <v>7</v>
      </c>
      <c r="U111" s="12">
        <f t="shared" si="10"/>
        <v>6</v>
      </c>
      <c r="V111" s="12">
        <f t="shared" si="9"/>
        <v>11</v>
      </c>
      <c r="W111" s="12">
        <f t="shared" si="9"/>
        <v>9</v>
      </c>
      <c r="X111" s="12">
        <f t="shared" si="9"/>
        <v>10</v>
      </c>
      <c r="Z111" s="26" t="str">
        <f t="shared" ref="Z111:AE111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12">
        <f t="shared" ref="S112:S175" si="12">VLOOKUP(L112,$A$4:$I$15,9,FALSE)</f>
        <v>6</v>
      </c>
      <c r="T112" s="12">
        <f t="shared" ref="T112:T175" si="13">VLOOKUP(M112,$A$4:$I$15,9,FALSE)</f>
        <v>7</v>
      </c>
      <c r="U112" s="12">
        <f t="shared" ref="U112:U175" si="14">VLOOKUP(N112,$A$4:$I$15,9,FALSE)</f>
        <v>10</v>
      </c>
      <c r="V112" s="12">
        <f t="shared" ref="V112:V175" si="15">VLOOKUP(O112,$A$4:$I$15,9,FALSE)</f>
        <v>9</v>
      </c>
      <c r="W112" s="12">
        <f t="shared" ref="W112:W175" si="16">VLOOKUP(P112,$A$4:$I$15,9,FALSE)</f>
        <v>9</v>
      </c>
      <c r="X112" s="12">
        <f t="shared" ref="X112:X175" si="17">VLOOKUP(Q112,$A$4:$I$15,9,FALSE)</f>
        <v>10</v>
      </c>
      <c r="Z112" s="26" t="str">
        <f t="shared" ref="Z112:Z175" si="18">VLOOKUP(L112,$A$4:$I$15,2,FALSE)</f>
        <v>Rectangle</v>
      </c>
      <c r="AA112" s="26" t="str">
        <f t="shared" ref="AA112:AA175" si="19">VLOOKUP(M112,$A$4:$I$15,2,FALSE)</f>
        <v>Apples</v>
      </c>
      <c r="AB112" s="26" t="str">
        <f t="shared" ref="AB112:AB175" si="20">VLOOKUP(N112,$A$4:$I$15,2,FALSE)</f>
        <v>Grapes</v>
      </c>
      <c r="AC112" s="26" t="str">
        <f t="shared" ref="AC112:AC175" si="21">VLOOKUP(O112,$A$4:$I$15,2,FALSE)</f>
        <v>Watermelon</v>
      </c>
      <c r="AD112" s="26" t="str">
        <f t="shared" ref="AD112:AD175" si="22">VLOOKUP(P112,$A$4:$I$15,2,FALSE)</f>
        <v>Watermelon</v>
      </c>
      <c r="AE112" s="26" t="str">
        <f t="shared" ref="AE112:AE175" si="23">VLOOKUP(Q112,$A$4:$I$15,2,FALSE)</f>
        <v>Grapes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12">
        <f t="shared" si="12"/>
        <v>6</v>
      </c>
      <c r="T113" s="12">
        <f t="shared" si="13"/>
        <v>10</v>
      </c>
      <c r="U113" s="12">
        <f t="shared" si="14"/>
        <v>10</v>
      </c>
      <c r="V113" s="12">
        <f t="shared" si="15"/>
        <v>9</v>
      </c>
      <c r="W113" s="12">
        <f t="shared" si="16"/>
        <v>6</v>
      </c>
      <c r="X113" s="12">
        <f t="shared" si="17"/>
        <v>8</v>
      </c>
      <c r="Z113" s="26" t="str">
        <f t="shared" si="18"/>
        <v>Rectangle</v>
      </c>
      <c r="AA113" s="26" t="str">
        <f t="shared" si="19"/>
        <v>Grapes</v>
      </c>
      <c r="AB113" s="26" t="str">
        <f t="shared" si="20"/>
        <v>Grapes</v>
      </c>
      <c r="AC113" s="26" t="str">
        <f t="shared" si="21"/>
        <v>Watermelon</v>
      </c>
      <c r="AD113" s="26" t="str">
        <f t="shared" si="22"/>
        <v>Rectangle</v>
      </c>
      <c r="AE113" s="26" t="str">
        <f t="shared" si="23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12">
        <f t="shared" si="12"/>
        <v>11</v>
      </c>
      <c r="T114" s="12">
        <f t="shared" si="13"/>
        <v>10</v>
      </c>
      <c r="U114" s="12">
        <f t="shared" si="14"/>
        <v>8</v>
      </c>
      <c r="V114" s="12">
        <f t="shared" si="15"/>
        <v>1</v>
      </c>
      <c r="W114" s="12">
        <f t="shared" si="16"/>
        <v>6</v>
      </c>
      <c r="X114" s="12">
        <f t="shared" si="17"/>
        <v>8</v>
      </c>
      <c r="Z114" s="26" t="str">
        <f t="shared" si="18"/>
        <v>Bananas</v>
      </c>
      <c r="AA114" s="26" t="str">
        <f t="shared" si="19"/>
        <v>Grapes</v>
      </c>
      <c r="AB114" s="26" t="str">
        <f t="shared" si="20"/>
        <v>Peaches</v>
      </c>
      <c r="AC114" s="26" t="str">
        <f t="shared" si="21"/>
        <v>Scatter</v>
      </c>
      <c r="AD114" s="26" t="str">
        <f t="shared" si="22"/>
        <v>Rectangle</v>
      </c>
      <c r="AE114" s="26" t="str">
        <f t="shared" si="23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12">
        <f t="shared" si="12"/>
        <v>11</v>
      </c>
      <c r="T115" s="12">
        <f t="shared" si="13"/>
        <v>3</v>
      </c>
      <c r="U115" s="12">
        <f t="shared" si="14"/>
        <v>8</v>
      </c>
      <c r="V115" s="12">
        <f t="shared" si="15"/>
        <v>7</v>
      </c>
      <c r="W115" s="12">
        <f t="shared" si="16"/>
        <v>5</v>
      </c>
      <c r="X115" s="12">
        <f t="shared" si="17"/>
        <v>10</v>
      </c>
      <c r="Z115" s="26" t="str">
        <f t="shared" si="18"/>
        <v>Bananas</v>
      </c>
      <c r="AA115" s="26" t="str">
        <f t="shared" si="19"/>
        <v>Heart</v>
      </c>
      <c r="AB115" s="26" t="str">
        <f t="shared" si="20"/>
        <v>Peaches</v>
      </c>
      <c r="AC115" s="26" t="str">
        <f t="shared" si="21"/>
        <v>Apples</v>
      </c>
      <c r="AD115" s="26" t="str">
        <f t="shared" si="22"/>
        <v>pentagon</v>
      </c>
      <c r="AE115" s="26" t="str">
        <f t="shared" si="23"/>
        <v>Grapes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12">
        <f t="shared" si="12"/>
        <v>6</v>
      </c>
      <c r="T116" s="12">
        <f t="shared" si="13"/>
        <v>3</v>
      </c>
      <c r="U116" s="12">
        <f t="shared" si="14"/>
        <v>11</v>
      </c>
      <c r="V116" s="12">
        <f t="shared" si="15"/>
        <v>7</v>
      </c>
      <c r="W116" s="12">
        <f t="shared" si="16"/>
        <v>5</v>
      </c>
      <c r="X116" s="12">
        <f t="shared" si="17"/>
        <v>10</v>
      </c>
      <c r="Z116" s="26" t="str">
        <f t="shared" si="18"/>
        <v>Rectangle</v>
      </c>
      <c r="AA116" s="26" t="str">
        <f t="shared" si="19"/>
        <v>Heart</v>
      </c>
      <c r="AB116" s="26" t="str">
        <f t="shared" si="20"/>
        <v>Bananas</v>
      </c>
      <c r="AC116" s="26" t="str">
        <f t="shared" si="21"/>
        <v>Apples</v>
      </c>
      <c r="AD116" s="26" t="str">
        <f t="shared" si="22"/>
        <v>pentagon</v>
      </c>
      <c r="AE116" s="26" t="str">
        <f t="shared" si="23"/>
        <v>Grapes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12">
        <f t="shared" si="12"/>
        <v>6</v>
      </c>
      <c r="T117" s="12">
        <f t="shared" si="13"/>
        <v>4</v>
      </c>
      <c r="U117" s="12">
        <f t="shared" si="14"/>
        <v>11</v>
      </c>
      <c r="V117" s="12">
        <f t="shared" si="15"/>
        <v>10</v>
      </c>
      <c r="W117" s="12">
        <f t="shared" si="16"/>
        <v>11</v>
      </c>
      <c r="X117" s="12">
        <f t="shared" si="17"/>
        <v>6</v>
      </c>
      <c r="Z117" s="26" t="str">
        <f t="shared" si="18"/>
        <v>Rectangle</v>
      </c>
      <c r="AA117" s="26" t="str">
        <f t="shared" si="19"/>
        <v>Square</v>
      </c>
      <c r="AB117" s="26" t="str">
        <f t="shared" si="20"/>
        <v>Bananas</v>
      </c>
      <c r="AC117" s="26" t="str">
        <f t="shared" si="21"/>
        <v>Grapes</v>
      </c>
      <c r="AD117" s="26" t="str">
        <f t="shared" si="22"/>
        <v>Bananas</v>
      </c>
      <c r="AE117" s="26" t="str">
        <f t="shared" si="23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12">
        <f t="shared" si="12"/>
        <v>9</v>
      </c>
      <c r="T118" s="12">
        <f t="shared" si="13"/>
        <v>4</v>
      </c>
      <c r="U118" s="12">
        <f t="shared" si="14"/>
        <v>3</v>
      </c>
      <c r="V118" s="12">
        <f t="shared" si="15"/>
        <v>10</v>
      </c>
      <c r="W118" s="12">
        <f t="shared" si="16"/>
        <v>11</v>
      </c>
      <c r="X118" s="12">
        <f t="shared" si="17"/>
        <v>6</v>
      </c>
      <c r="Z118" s="26" t="str">
        <f t="shared" si="18"/>
        <v>Watermelon</v>
      </c>
      <c r="AA118" s="26" t="str">
        <f t="shared" si="19"/>
        <v>Square</v>
      </c>
      <c r="AB118" s="26" t="str">
        <f t="shared" si="20"/>
        <v>Heart</v>
      </c>
      <c r="AC118" s="26" t="str">
        <f t="shared" si="21"/>
        <v>Grapes</v>
      </c>
      <c r="AD118" s="26" t="str">
        <f t="shared" si="22"/>
        <v>Bananas</v>
      </c>
      <c r="AE118" s="26" t="str">
        <f t="shared" si="23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12">
        <f t="shared" si="12"/>
        <v>9</v>
      </c>
      <c r="T119" s="12">
        <f t="shared" si="13"/>
        <v>8</v>
      </c>
      <c r="U119" s="12">
        <f t="shared" si="14"/>
        <v>3</v>
      </c>
      <c r="V119" s="12">
        <f t="shared" si="15"/>
        <v>9</v>
      </c>
      <c r="W119" s="12">
        <f t="shared" si="16"/>
        <v>7</v>
      </c>
      <c r="X119" s="12">
        <f t="shared" si="17"/>
        <v>2</v>
      </c>
      <c r="Z119" s="26" t="str">
        <f t="shared" si="18"/>
        <v>Watermelon</v>
      </c>
      <c r="AA119" s="26" t="str">
        <f t="shared" si="19"/>
        <v>Peaches</v>
      </c>
      <c r="AB119" s="26" t="str">
        <f t="shared" si="20"/>
        <v>Heart</v>
      </c>
      <c r="AC119" s="26" t="str">
        <f t="shared" si="21"/>
        <v>Watermelon</v>
      </c>
      <c r="AD119" s="26" t="str">
        <f t="shared" si="22"/>
        <v>Apples</v>
      </c>
      <c r="AE119" s="26" t="str">
        <f t="shared" si="23"/>
        <v>Multiplier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12">
        <f t="shared" si="12"/>
        <v>11</v>
      </c>
      <c r="T120" s="12">
        <f t="shared" si="13"/>
        <v>8</v>
      </c>
      <c r="U120" s="12">
        <f t="shared" si="14"/>
        <v>4</v>
      </c>
      <c r="V120" s="12">
        <f t="shared" si="15"/>
        <v>9</v>
      </c>
      <c r="W120" s="12">
        <f t="shared" si="16"/>
        <v>7</v>
      </c>
      <c r="X120" s="12">
        <f t="shared" si="17"/>
        <v>8</v>
      </c>
      <c r="Z120" s="26" t="str">
        <f t="shared" si="18"/>
        <v>Bananas</v>
      </c>
      <c r="AA120" s="26" t="str">
        <f t="shared" si="19"/>
        <v>Peaches</v>
      </c>
      <c r="AB120" s="26" t="str">
        <f t="shared" si="20"/>
        <v>Square</v>
      </c>
      <c r="AC120" s="26" t="str">
        <f t="shared" si="21"/>
        <v>Watermelon</v>
      </c>
      <c r="AD120" s="26" t="str">
        <f t="shared" si="22"/>
        <v>Apples</v>
      </c>
      <c r="AE120" s="26" t="str">
        <f t="shared" si="23"/>
        <v>Peaches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12">
        <f t="shared" si="12"/>
        <v>11</v>
      </c>
      <c r="T121" s="12">
        <f t="shared" si="13"/>
        <v>9</v>
      </c>
      <c r="U121" s="12">
        <f t="shared" si="14"/>
        <v>4</v>
      </c>
      <c r="V121" s="12">
        <f t="shared" si="15"/>
        <v>11</v>
      </c>
      <c r="W121" s="12">
        <f t="shared" si="16"/>
        <v>6</v>
      </c>
      <c r="X121" s="12">
        <f t="shared" si="17"/>
        <v>8</v>
      </c>
      <c r="Z121" s="26" t="str">
        <f t="shared" si="18"/>
        <v>Bananas</v>
      </c>
      <c r="AA121" s="26" t="str">
        <f t="shared" si="19"/>
        <v>Watermelon</v>
      </c>
      <c r="AB121" s="26" t="str">
        <f t="shared" si="20"/>
        <v>Square</v>
      </c>
      <c r="AC121" s="26" t="str">
        <f t="shared" si="21"/>
        <v>Bananas</v>
      </c>
      <c r="AD121" s="26" t="str">
        <f t="shared" si="22"/>
        <v>Rectangle</v>
      </c>
      <c r="AE121" s="26" t="str">
        <f t="shared" si="23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12">
        <f t="shared" si="12"/>
        <v>7</v>
      </c>
      <c r="T122" s="12">
        <f t="shared" si="13"/>
        <v>9</v>
      </c>
      <c r="U122" s="12">
        <f t="shared" si="14"/>
        <v>10</v>
      </c>
      <c r="V122" s="12">
        <f t="shared" si="15"/>
        <v>11</v>
      </c>
      <c r="W122" s="12">
        <f t="shared" si="16"/>
        <v>6</v>
      </c>
      <c r="X122" s="12">
        <f t="shared" si="17"/>
        <v>11</v>
      </c>
      <c r="Z122" s="26" t="str">
        <f t="shared" si="18"/>
        <v>Apples</v>
      </c>
      <c r="AA122" s="26" t="str">
        <f t="shared" si="19"/>
        <v>Watermelon</v>
      </c>
      <c r="AB122" s="26" t="str">
        <f t="shared" si="20"/>
        <v>Grapes</v>
      </c>
      <c r="AC122" s="26" t="str">
        <f t="shared" si="21"/>
        <v>Bananas</v>
      </c>
      <c r="AD122" s="26" t="str">
        <f t="shared" si="22"/>
        <v>Rectangle</v>
      </c>
      <c r="AE122" s="26" t="str">
        <f t="shared" si="23"/>
        <v>Bananas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12">
        <f t="shared" si="12"/>
        <v>7</v>
      </c>
      <c r="T123" s="12">
        <f t="shared" si="13"/>
        <v>2</v>
      </c>
      <c r="U123" s="12">
        <f t="shared" si="14"/>
        <v>10</v>
      </c>
      <c r="V123" s="12">
        <f t="shared" si="15"/>
        <v>10</v>
      </c>
      <c r="W123" s="12">
        <f t="shared" si="16"/>
        <v>5</v>
      </c>
      <c r="X123" s="12">
        <f t="shared" si="17"/>
        <v>11</v>
      </c>
      <c r="Z123" s="26" t="str">
        <f t="shared" si="18"/>
        <v>Apples</v>
      </c>
      <c r="AA123" s="26" t="str">
        <f t="shared" si="19"/>
        <v>Multiplier</v>
      </c>
      <c r="AB123" s="26" t="str">
        <f t="shared" si="20"/>
        <v>Grapes</v>
      </c>
      <c r="AC123" s="26" t="str">
        <f t="shared" si="21"/>
        <v>Grapes</v>
      </c>
      <c r="AD123" s="26" t="str">
        <f t="shared" si="22"/>
        <v>pentagon</v>
      </c>
      <c r="AE123" s="26" t="str">
        <f t="shared" si="23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si="12"/>
        <v>8</v>
      </c>
      <c r="T124" s="12">
        <f t="shared" si="13"/>
        <v>8</v>
      </c>
      <c r="U124" s="12">
        <f t="shared" si="14"/>
        <v>7</v>
      </c>
      <c r="V124" s="12">
        <f t="shared" si="15"/>
        <v>10</v>
      </c>
      <c r="W124" s="12">
        <f t="shared" si="16"/>
        <v>5</v>
      </c>
      <c r="X124" s="12">
        <f t="shared" si="17"/>
        <v>10</v>
      </c>
      <c r="Z124" s="26" t="str">
        <f t="shared" si="18"/>
        <v>Peaches</v>
      </c>
      <c r="AA124" s="26" t="str">
        <f t="shared" si="19"/>
        <v>Peaches</v>
      </c>
      <c r="AB124" s="26" t="str">
        <f t="shared" si="20"/>
        <v>Apples</v>
      </c>
      <c r="AC124" s="26" t="str">
        <f t="shared" si="21"/>
        <v>Grapes</v>
      </c>
      <c r="AD124" s="26" t="str">
        <f t="shared" si="22"/>
        <v>pentagon</v>
      </c>
      <c r="AE124" s="26" t="str">
        <f t="shared" si="23"/>
        <v>Grapes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ref="S176:S203" si="24">VLOOKUP(L176,$A$4:$I$15,9,FALSE)</f>
        <v>6</v>
      </c>
      <c r="T176" s="12">
        <f t="shared" ref="T176:T203" si="25">VLOOKUP(M176,$A$4:$I$15,9,FALSE)</f>
        <v>9</v>
      </c>
      <c r="U176" s="12">
        <f t="shared" ref="U176:U203" si="26">VLOOKUP(N176,$A$4:$I$15,9,FALSE)</f>
        <v>11</v>
      </c>
      <c r="V176" s="12">
        <f t="shared" ref="V176:V203" si="27">VLOOKUP(O176,$A$4:$I$15,9,FALSE)</f>
        <v>11</v>
      </c>
      <c r="W176" s="12">
        <f t="shared" ref="W176:W203" si="28">VLOOKUP(P176,$A$4:$I$15,9,FALSE)</f>
        <v>9</v>
      </c>
      <c r="X176" s="12">
        <f t="shared" ref="X176:X203" si="29">VLOOKUP(Q176,$A$4:$I$15,9,FALSE)</f>
        <v>4</v>
      </c>
      <c r="Z176" s="26" t="str">
        <f t="shared" ref="Z176:Z203" si="30">VLOOKUP(L176,$A$4:$I$15,2,FALSE)</f>
        <v>Rectangle</v>
      </c>
      <c r="AA176" s="26" t="str">
        <f t="shared" ref="AA176:AA203" si="31">VLOOKUP(M176,$A$4:$I$15,2,FALSE)</f>
        <v>Watermelon</v>
      </c>
      <c r="AB176" s="26" t="str">
        <f t="shared" ref="AB176:AB203" si="32">VLOOKUP(N176,$A$4:$I$15,2,FALSE)</f>
        <v>Bananas</v>
      </c>
      <c r="AC176" s="26" t="str">
        <f t="shared" ref="AC176:AC203" si="33">VLOOKUP(O176,$A$4:$I$15,2,FALSE)</f>
        <v>Bananas</v>
      </c>
      <c r="AD176" s="26" t="str">
        <f t="shared" ref="AD176:AD203" si="34">VLOOKUP(P176,$A$4:$I$15,2,FALSE)</f>
        <v>Watermelon</v>
      </c>
      <c r="AE176" s="26" t="str">
        <f t="shared" ref="AE176:AE203" si="35">VLOOKUP(Q176,$A$4:$I$15,2,FALSE)</f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24"/>
        <v>11</v>
      </c>
      <c r="T177" s="12">
        <f t="shared" si="25"/>
        <v>10</v>
      </c>
      <c r="U177" s="12">
        <f t="shared" si="26"/>
        <v>11</v>
      </c>
      <c r="V177" s="12">
        <f t="shared" si="27"/>
        <v>11</v>
      </c>
      <c r="W177" s="12">
        <f t="shared" si="28"/>
        <v>11</v>
      </c>
      <c r="X177" s="12">
        <f t="shared" si="29"/>
        <v>9</v>
      </c>
      <c r="Z177" s="26" t="str">
        <f t="shared" si="30"/>
        <v>Bananas</v>
      </c>
      <c r="AA177" s="26" t="str">
        <f t="shared" si="31"/>
        <v>Grapes</v>
      </c>
      <c r="AB177" s="26" t="str">
        <f t="shared" si="32"/>
        <v>Bananas</v>
      </c>
      <c r="AC177" s="26" t="str">
        <f t="shared" si="33"/>
        <v>Bananas</v>
      </c>
      <c r="AD177" s="26" t="str">
        <f t="shared" si="34"/>
        <v>Bananas</v>
      </c>
      <c r="AE177" s="26" t="str">
        <f t="shared" si="35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24"/>
        <v>11</v>
      </c>
      <c r="T178" s="12">
        <f t="shared" si="25"/>
        <v>10</v>
      </c>
      <c r="U178" s="12">
        <f t="shared" si="26"/>
        <v>5</v>
      </c>
      <c r="V178" s="12">
        <f t="shared" si="27"/>
        <v>9</v>
      </c>
      <c r="W178" s="12">
        <f t="shared" si="28"/>
        <v>11</v>
      </c>
      <c r="X178" s="12">
        <f t="shared" si="29"/>
        <v>9</v>
      </c>
      <c r="Z178" s="26" t="str">
        <f t="shared" si="30"/>
        <v>Bananas</v>
      </c>
      <c r="AA178" s="26" t="str">
        <f t="shared" si="31"/>
        <v>Grapes</v>
      </c>
      <c r="AB178" s="26" t="str">
        <f t="shared" si="32"/>
        <v>pentagon</v>
      </c>
      <c r="AC178" s="26" t="str">
        <f t="shared" si="33"/>
        <v>Watermelon</v>
      </c>
      <c r="AD178" s="26" t="str">
        <f t="shared" si="34"/>
        <v>Bananas</v>
      </c>
      <c r="AE178" s="26" t="str">
        <f t="shared" si="35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24"/>
        <v>5</v>
      </c>
      <c r="T179" s="12">
        <f t="shared" si="25"/>
        <v>5</v>
      </c>
      <c r="U179" s="12">
        <f t="shared" si="26"/>
        <v>5</v>
      </c>
      <c r="V179" s="12">
        <f t="shared" si="27"/>
        <v>9</v>
      </c>
      <c r="W179" s="12">
        <f t="shared" si="28"/>
        <v>2</v>
      </c>
      <c r="X179" s="12">
        <f t="shared" si="29"/>
        <v>5</v>
      </c>
      <c r="Z179" s="26" t="str">
        <f t="shared" si="30"/>
        <v>pentagon</v>
      </c>
      <c r="AA179" s="26" t="str">
        <f t="shared" si="31"/>
        <v>pentagon</v>
      </c>
      <c r="AB179" s="26" t="str">
        <f t="shared" si="32"/>
        <v>pentagon</v>
      </c>
      <c r="AC179" s="26" t="str">
        <f t="shared" si="33"/>
        <v>Watermelon</v>
      </c>
      <c r="AD179" s="26" t="str">
        <f t="shared" si="34"/>
        <v>Multiplier</v>
      </c>
      <c r="AE179" s="26" t="str">
        <f t="shared" si="35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24"/>
        <v>5</v>
      </c>
      <c r="T180" s="12">
        <f t="shared" si="25"/>
        <v>5</v>
      </c>
      <c r="U180" s="12">
        <f t="shared" si="26"/>
        <v>11</v>
      </c>
      <c r="V180" s="12">
        <f t="shared" si="27"/>
        <v>10</v>
      </c>
      <c r="W180" s="12">
        <f t="shared" si="28"/>
        <v>9</v>
      </c>
      <c r="X180" s="12">
        <f t="shared" si="29"/>
        <v>5</v>
      </c>
      <c r="Z180" s="26" t="str">
        <f t="shared" si="30"/>
        <v>pentagon</v>
      </c>
      <c r="AA180" s="26" t="str">
        <f t="shared" si="31"/>
        <v>pentagon</v>
      </c>
      <c r="AB180" s="26" t="str">
        <f t="shared" si="32"/>
        <v>Bananas</v>
      </c>
      <c r="AC180" s="26" t="str">
        <f t="shared" si="33"/>
        <v>Grapes</v>
      </c>
      <c r="AD180" s="26" t="str">
        <f t="shared" si="34"/>
        <v>Watermelon</v>
      </c>
      <c r="AE180" s="26" t="str">
        <f t="shared" si="35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24"/>
        <v>8</v>
      </c>
      <c r="T181" s="12">
        <f t="shared" si="25"/>
        <v>8</v>
      </c>
      <c r="U181" s="12">
        <f t="shared" si="26"/>
        <v>11</v>
      </c>
      <c r="V181" s="12">
        <f t="shared" si="27"/>
        <v>10</v>
      </c>
      <c r="W181" s="12">
        <f t="shared" si="28"/>
        <v>9</v>
      </c>
      <c r="X181" s="12">
        <f t="shared" si="29"/>
        <v>10</v>
      </c>
      <c r="Z181" s="26" t="str">
        <f t="shared" si="30"/>
        <v>Peaches</v>
      </c>
      <c r="AA181" s="26" t="str">
        <f t="shared" si="31"/>
        <v>Peaches</v>
      </c>
      <c r="AB181" s="26" t="str">
        <f t="shared" si="32"/>
        <v>Bananas</v>
      </c>
      <c r="AC181" s="26" t="str">
        <f t="shared" si="33"/>
        <v>Grapes</v>
      </c>
      <c r="AD181" s="26" t="str">
        <f t="shared" si="34"/>
        <v>Watermelon</v>
      </c>
      <c r="AE181" s="26" t="str">
        <f t="shared" si="35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24"/>
        <v>8</v>
      </c>
      <c r="T182" s="12">
        <f t="shared" si="25"/>
        <v>8</v>
      </c>
      <c r="U182" s="12">
        <f t="shared" si="26"/>
        <v>10</v>
      </c>
      <c r="V182" s="12">
        <f t="shared" si="27"/>
        <v>9</v>
      </c>
      <c r="W182" s="12">
        <f t="shared" si="28"/>
        <v>11</v>
      </c>
      <c r="X182" s="12">
        <f t="shared" si="29"/>
        <v>10</v>
      </c>
      <c r="Z182" s="26" t="str">
        <f t="shared" si="30"/>
        <v>Peaches</v>
      </c>
      <c r="AA182" s="26" t="str">
        <f t="shared" si="31"/>
        <v>Peaches</v>
      </c>
      <c r="AB182" s="26" t="str">
        <f t="shared" si="32"/>
        <v>Grapes</v>
      </c>
      <c r="AC182" s="26" t="str">
        <f t="shared" si="33"/>
        <v>Watermelon</v>
      </c>
      <c r="AD182" s="26" t="str">
        <f t="shared" si="34"/>
        <v>Bananas</v>
      </c>
      <c r="AE182" s="26" t="str">
        <f t="shared" si="35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24"/>
        <v>2</v>
      </c>
      <c r="T183" s="12">
        <f t="shared" si="25"/>
        <v>11</v>
      </c>
      <c r="U183" s="12">
        <f t="shared" si="26"/>
        <v>10</v>
      </c>
      <c r="V183" s="12">
        <f t="shared" si="27"/>
        <v>9</v>
      </c>
      <c r="W183" s="12">
        <f t="shared" si="28"/>
        <v>11</v>
      </c>
      <c r="X183" s="12">
        <f t="shared" si="29"/>
        <v>4</v>
      </c>
      <c r="Z183" s="26" t="str">
        <f t="shared" si="30"/>
        <v>Multiplier</v>
      </c>
      <c r="AA183" s="26" t="str">
        <f t="shared" si="31"/>
        <v>Bananas</v>
      </c>
      <c r="AB183" s="26" t="str">
        <f t="shared" si="32"/>
        <v>Grapes</v>
      </c>
      <c r="AC183" s="26" t="str">
        <f t="shared" si="33"/>
        <v>Watermelon</v>
      </c>
      <c r="AD183" s="26" t="str">
        <f t="shared" si="34"/>
        <v>Bananas</v>
      </c>
      <c r="AE183" s="26" t="str">
        <f t="shared" si="35"/>
        <v>Square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24"/>
        <v>10</v>
      </c>
      <c r="T184" s="12">
        <f t="shared" si="25"/>
        <v>11</v>
      </c>
      <c r="U184" s="12">
        <f t="shared" si="26"/>
        <v>7</v>
      </c>
      <c r="V184" s="12">
        <f t="shared" si="27"/>
        <v>6</v>
      </c>
      <c r="W184" s="12">
        <f t="shared" si="28"/>
        <v>9</v>
      </c>
      <c r="X184" s="12">
        <f t="shared" si="29"/>
        <v>4</v>
      </c>
      <c r="Z184" s="26" t="str">
        <f t="shared" si="30"/>
        <v>Grapes</v>
      </c>
      <c r="AA184" s="26" t="str">
        <f t="shared" si="31"/>
        <v>Bananas</v>
      </c>
      <c r="AB184" s="26" t="str">
        <f t="shared" si="32"/>
        <v>Apples</v>
      </c>
      <c r="AC184" s="26" t="str">
        <f t="shared" si="33"/>
        <v>Rectangle</v>
      </c>
      <c r="AD184" s="26" t="str">
        <f t="shared" si="34"/>
        <v>Watermelon</v>
      </c>
      <c r="AE184" s="26" t="str">
        <f t="shared" si="35"/>
        <v>Square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24"/>
        <v>10</v>
      </c>
      <c r="T185" s="12">
        <f t="shared" si="25"/>
        <v>5</v>
      </c>
      <c r="U185" s="12">
        <f t="shared" si="26"/>
        <v>7</v>
      </c>
      <c r="V185" s="12">
        <f t="shared" si="27"/>
        <v>6</v>
      </c>
      <c r="W185" s="12">
        <f t="shared" si="28"/>
        <v>9</v>
      </c>
      <c r="X185" s="12">
        <f t="shared" si="29"/>
        <v>11</v>
      </c>
      <c r="Z185" s="26" t="str">
        <f t="shared" si="30"/>
        <v>Grapes</v>
      </c>
      <c r="AA185" s="26" t="str">
        <f t="shared" si="31"/>
        <v>pentagon</v>
      </c>
      <c r="AB185" s="26" t="str">
        <f t="shared" si="32"/>
        <v>Apples</v>
      </c>
      <c r="AC185" s="26" t="str">
        <f t="shared" si="33"/>
        <v>Rectangle</v>
      </c>
      <c r="AD185" s="26" t="str">
        <f t="shared" si="34"/>
        <v>Watermelon</v>
      </c>
      <c r="AE185" s="26" t="str">
        <f t="shared" si="35"/>
        <v>Bananas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24"/>
        <v>11</v>
      </c>
      <c r="T186" s="12">
        <f t="shared" si="25"/>
        <v>5</v>
      </c>
      <c r="U186" s="12">
        <f t="shared" si="26"/>
        <v>4</v>
      </c>
      <c r="V186" s="12">
        <f t="shared" si="27"/>
        <v>10</v>
      </c>
      <c r="W186" s="12">
        <f t="shared" si="28"/>
        <v>8</v>
      </c>
      <c r="X186" s="12">
        <f t="shared" si="29"/>
        <v>11</v>
      </c>
      <c r="Z186" s="26" t="str">
        <f t="shared" si="30"/>
        <v>Bananas</v>
      </c>
      <c r="AA186" s="26" t="str">
        <f t="shared" si="31"/>
        <v>pentagon</v>
      </c>
      <c r="AB186" s="26" t="str">
        <f t="shared" si="32"/>
        <v>Square</v>
      </c>
      <c r="AC186" s="26" t="str">
        <f t="shared" si="33"/>
        <v>Grapes</v>
      </c>
      <c r="AD186" s="26" t="str">
        <f t="shared" si="34"/>
        <v>Peaches</v>
      </c>
      <c r="AE186" s="26" t="str">
        <f t="shared" si="35"/>
        <v>Bananas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si="24"/>
        <v>11</v>
      </c>
      <c r="T187" s="12">
        <f t="shared" si="25"/>
        <v>9</v>
      </c>
      <c r="U187" s="12">
        <f t="shared" si="26"/>
        <v>4</v>
      </c>
      <c r="V187" s="12">
        <f t="shared" si="27"/>
        <v>10</v>
      </c>
      <c r="W187" s="12">
        <f t="shared" si="28"/>
        <v>8</v>
      </c>
      <c r="X187" s="12">
        <f t="shared" si="29"/>
        <v>10</v>
      </c>
      <c r="Z187" s="26" t="str">
        <f t="shared" si="30"/>
        <v>Bananas</v>
      </c>
      <c r="AA187" s="26" t="str">
        <f t="shared" si="31"/>
        <v>Watermelon</v>
      </c>
      <c r="AB187" s="26" t="str">
        <f t="shared" si="32"/>
        <v>Square</v>
      </c>
      <c r="AC187" s="26" t="str">
        <f t="shared" si="33"/>
        <v>Grapes</v>
      </c>
      <c r="AD187" s="26" t="str">
        <f t="shared" si="34"/>
        <v>Peaches</v>
      </c>
      <c r="AE187" s="26" t="str">
        <f t="shared" si="35"/>
        <v>Grapes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si="24"/>
        <v>8</v>
      </c>
      <c r="T188" s="12">
        <f t="shared" si="25"/>
        <v>9</v>
      </c>
      <c r="U188" s="12">
        <f t="shared" si="26"/>
        <v>6</v>
      </c>
      <c r="V188" s="12">
        <f t="shared" si="27"/>
        <v>5</v>
      </c>
      <c r="W188" s="12">
        <f t="shared" si="28"/>
        <v>11</v>
      </c>
      <c r="X188" s="12">
        <f t="shared" si="29"/>
        <v>10</v>
      </c>
      <c r="Z188" s="26" t="str">
        <f t="shared" si="30"/>
        <v>Peaches</v>
      </c>
      <c r="AA188" s="26" t="str">
        <f t="shared" si="31"/>
        <v>Watermelon</v>
      </c>
      <c r="AB188" s="26" t="str">
        <f t="shared" si="32"/>
        <v>Rectangle</v>
      </c>
      <c r="AC188" s="26" t="str">
        <f t="shared" si="33"/>
        <v>pentagon</v>
      </c>
      <c r="AD188" s="26" t="str">
        <f t="shared" si="34"/>
        <v>Bananas</v>
      </c>
      <c r="AE188" s="26" t="str">
        <f t="shared" si="35"/>
        <v>Grapes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17" priority="1" operator="equal">
      <formula>"TE"</formula>
    </cfRule>
    <cfRule type="cellIs" dxfId="16" priority="2" operator="equal">
      <formula>"J"</formula>
    </cfRule>
    <cfRule type="cellIs" dxfId="15" priority="3" operator="equal">
      <formula>"Q"</formula>
    </cfRule>
    <cfRule type="cellIs" dxfId="14" priority="4" operator="equal">
      <formula>"K"</formula>
    </cfRule>
    <cfRule type="cellIs" dxfId="13" priority="5" operator="equal">
      <formula>"A"</formula>
    </cfRule>
    <cfRule type="cellIs" dxfId="12" priority="6" operator="equal">
      <formula>"M4"</formula>
    </cfRule>
    <cfRule type="cellIs" dxfId="11" priority="7" operator="equal">
      <formula>"M3"</formula>
    </cfRule>
    <cfRule type="cellIs" dxfId="10" priority="8" operator="equal">
      <formula>"M2"</formula>
    </cfRule>
    <cfRule type="cellIs" dxfId="9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4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8B2D46B4-2564-4D34-B050-FDC3439C53B3}">
  <sheetPr codeName="工作表20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41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60</v>
      </c>
      <c r="O4" s="49" t="s">
        <v>33</v>
      </c>
      <c r="P4" s="49" t="s">
        <v>60</v>
      </c>
      <c r="Q4" s="49" t="s">
        <v>23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4</v>
      </c>
      <c r="V4" s="46">
        <f t="shared" si="2"/>
        <v>9</v>
      </c>
      <c r="W4" s="46">
        <f t="shared" si="2"/>
        <v>4</v>
      </c>
      <c r="X4" s="46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Square</v>
      </c>
      <c r="AC4" s="47" t="str">
        <f t="shared" si="3"/>
        <v>Watermelon</v>
      </c>
      <c r="AD4" s="47" t="str">
        <f t="shared" si="3"/>
        <v>Square</v>
      </c>
      <c r="AE4" s="47" t="str">
        <f t="shared" si="3"/>
        <v>pentagon</v>
      </c>
      <c r="AG4" s="49">
        <v>1</v>
      </c>
      <c r="AH4" s="49">
        <v>0</v>
      </c>
      <c r="AI4" s="49">
        <v>1</v>
      </c>
      <c r="AJ4" s="49">
        <v>0</v>
      </c>
      <c r="AK4" s="49">
        <v>1</v>
      </c>
      <c r="AL4" s="49">
        <v>1</v>
      </c>
      <c r="AN4" s="34" t="s">
        <v>44</v>
      </c>
      <c r="AO4" s="91" cm="1">
        <f t="array" ref="AO4:AO17">Parameter!H27:H40</f>
        <v>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60</v>
      </c>
      <c r="O5" s="50" t="s">
        <v>33</v>
      </c>
      <c r="P5" s="50" t="s">
        <v>60</v>
      </c>
      <c r="Q5" s="50" t="s">
        <v>23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4</v>
      </c>
      <c r="V5" s="12">
        <f t="shared" si="2"/>
        <v>9</v>
      </c>
      <c r="W5" s="12">
        <f t="shared" si="2"/>
        <v>4</v>
      </c>
      <c r="X5" s="12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Square</v>
      </c>
      <c r="AC5" s="26" t="str">
        <f t="shared" si="3"/>
        <v>Watermelon</v>
      </c>
      <c r="AD5" s="26" t="str">
        <f t="shared" si="3"/>
        <v>Square</v>
      </c>
      <c r="AE5" s="26" t="str">
        <f t="shared" si="3"/>
        <v>pentagon</v>
      </c>
      <c r="AG5" s="50">
        <v>1</v>
      </c>
      <c r="AH5" s="50">
        <v>0</v>
      </c>
      <c r="AI5" s="50">
        <v>1</v>
      </c>
      <c r="AJ5" s="50">
        <v>0</v>
      </c>
      <c r="AK5" s="50">
        <v>1</v>
      </c>
      <c r="AL5" s="50">
        <v>1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60</v>
      </c>
      <c r="N6" s="50" t="s">
        <v>30</v>
      </c>
      <c r="O6" s="50" t="s">
        <v>24</v>
      </c>
      <c r="P6" s="50" t="s">
        <v>35</v>
      </c>
      <c r="Q6" s="50" t="s">
        <v>55</v>
      </c>
      <c r="S6" s="12">
        <f t="shared" si="5"/>
        <v>9</v>
      </c>
      <c r="T6" s="12">
        <f t="shared" si="2"/>
        <v>4</v>
      </c>
      <c r="U6" s="12">
        <f t="shared" si="2"/>
        <v>7</v>
      </c>
      <c r="V6" s="12">
        <f t="shared" si="2"/>
        <v>6</v>
      </c>
      <c r="W6" s="12">
        <f t="shared" si="2"/>
        <v>11</v>
      </c>
      <c r="X6" s="12">
        <f t="shared" si="2"/>
        <v>2</v>
      </c>
      <c r="Z6" s="26" t="str">
        <f t="shared" si="3"/>
        <v>Watermelon</v>
      </c>
      <c r="AA6" s="26" t="str">
        <f t="shared" si="3"/>
        <v>Square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50">
        <v>1</v>
      </c>
      <c r="AH6" s="50">
        <v>0</v>
      </c>
      <c r="AI6" s="50">
        <v>1</v>
      </c>
      <c r="AJ6" s="50">
        <v>0</v>
      </c>
      <c r="AK6" s="50">
        <v>1</v>
      </c>
      <c r="AL6" s="50">
        <v>1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10</v>
      </c>
      <c r="E7" s="36">
        <f t="shared" si="1"/>
        <v>16</v>
      </c>
      <c r="F7" s="36">
        <f t="shared" si="1"/>
        <v>14</v>
      </c>
      <c r="G7" s="36">
        <f t="shared" si="1"/>
        <v>8</v>
      </c>
      <c r="H7" s="36">
        <f t="shared" si="1"/>
        <v>10</v>
      </c>
      <c r="I7" s="11">
        <v>3</v>
      </c>
      <c r="K7" s="42">
        <v>3</v>
      </c>
      <c r="L7" s="50" t="s">
        <v>33</v>
      </c>
      <c r="M7" s="50" t="s">
        <v>60</v>
      </c>
      <c r="N7" s="50" t="s">
        <v>30</v>
      </c>
      <c r="O7" s="50" t="s">
        <v>24</v>
      </c>
      <c r="P7" s="50" t="s">
        <v>35</v>
      </c>
      <c r="Q7" s="50" t="s">
        <v>60</v>
      </c>
      <c r="S7" s="12">
        <f t="shared" si="5"/>
        <v>9</v>
      </c>
      <c r="T7" s="12">
        <f t="shared" si="2"/>
        <v>4</v>
      </c>
      <c r="U7" s="12">
        <f t="shared" si="2"/>
        <v>7</v>
      </c>
      <c r="V7" s="12">
        <f t="shared" si="2"/>
        <v>6</v>
      </c>
      <c r="W7" s="12">
        <f t="shared" si="2"/>
        <v>11</v>
      </c>
      <c r="X7" s="12">
        <f t="shared" si="2"/>
        <v>4</v>
      </c>
      <c r="Z7" s="26" t="str">
        <f t="shared" si="3"/>
        <v>Watermelon</v>
      </c>
      <c r="AA7" s="26" t="str">
        <f t="shared" si="3"/>
        <v>Square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Square</v>
      </c>
      <c r="AG7" s="50">
        <v>1</v>
      </c>
      <c r="AH7" s="50">
        <v>0</v>
      </c>
      <c r="AI7" s="50">
        <v>1</v>
      </c>
      <c r="AJ7" s="50">
        <v>0</v>
      </c>
      <c r="AK7" s="50">
        <v>1</v>
      </c>
      <c r="AL7" s="50">
        <v>1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18</v>
      </c>
      <c r="D8" s="36">
        <f t="shared" si="1"/>
        <v>20</v>
      </c>
      <c r="E8" s="36">
        <f t="shared" si="1"/>
        <v>24</v>
      </c>
      <c r="F8" s="36">
        <f t="shared" si="1"/>
        <v>18</v>
      </c>
      <c r="G8" s="36">
        <f t="shared" si="1"/>
        <v>18</v>
      </c>
      <c r="H8" s="36">
        <f t="shared" si="1"/>
        <v>18</v>
      </c>
      <c r="I8" s="11">
        <v>4</v>
      </c>
      <c r="K8" s="42">
        <v>4</v>
      </c>
      <c r="L8" s="50" t="s">
        <v>60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60</v>
      </c>
      <c r="S8" s="12">
        <f t="shared" si="5"/>
        <v>4</v>
      </c>
      <c r="T8" s="12">
        <f t="shared" si="2"/>
        <v>10</v>
      </c>
      <c r="U8" s="12">
        <f t="shared" si="2"/>
        <v>3</v>
      </c>
      <c r="V8" s="12">
        <f t="shared" si="2"/>
        <v>5</v>
      </c>
      <c r="W8" s="12">
        <f t="shared" si="2"/>
        <v>5</v>
      </c>
      <c r="X8" s="12">
        <f t="shared" si="2"/>
        <v>4</v>
      </c>
      <c r="Z8" s="26" t="str">
        <f t="shared" si="3"/>
        <v>Square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Square</v>
      </c>
      <c r="AG8" s="50">
        <v>1</v>
      </c>
      <c r="AH8" s="50">
        <v>0</v>
      </c>
      <c r="AI8" s="50">
        <v>1</v>
      </c>
      <c r="AJ8" s="50">
        <v>0</v>
      </c>
      <c r="AK8" s="50">
        <v>1</v>
      </c>
      <c r="AL8" s="50">
        <v>1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16</v>
      </c>
      <c r="D9" s="36">
        <f t="shared" si="1"/>
        <v>18</v>
      </c>
      <c r="E9" s="36">
        <f t="shared" si="1"/>
        <v>18</v>
      </c>
      <c r="F9" s="36">
        <f t="shared" si="1"/>
        <v>22</v>
      </c>
      <c r="G9" s="36">
        <f t="shared" si="1"/>
        <v>18</v>
      </c>
      <c r="H9" s="36">
        <f t="shared" si="1"/>
        <v>16</v>
      </c>
      <c r="I9" s="11">
        <v>5</v>
      </c>
      <c r="K9" s="42">
        <v>5</v>
      </c>
      <c r="L9" s="50" t="s">
        <v>60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12">
        <f t="shared" si="5"/>
        <v>4</v>
      </c>
      <c r="T9" s="12">
        <f t="shared" si="2"/>
        <v>10</v>
      </c>
      <c r="U9" s="12">
        <f t="shared" si="2"/>
        <v>3</v>
      </c>
      <c r="V9" s="12">
        <f t="shared" si="2"/>
        <v>5</v>
      </c>
      <c r="W9" s="12">
        <f t="shared" si="2"/>
        <v>5</v>
      </c>
      <c r="X9" s="12">
        <f t="shared" si="2"/>
        <v>2</v>
      </c>
      <c r="Z9" s="26" t="str">
        <f t="shared" si="3"/>
        <v>Square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50">
        <v>1</v>
      </c>
      <c r="AH9" s="50">
        <v>0</v>
      </c>
      <c r="AI9" s="50">
        <v>1</v>
      </c>
      <c r="AJ9" s="50">
        <v>0</v>
      </c>
      <c r="AK9" s="50">
        <v>1</v>
      </c>
      <c r="AL9" s="50">
        <v>1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22</v>
      </c>
      <c r="D10" s="36">
        <f t="shared" si="1"/>
        <v>22</v>
      </c>
      <c r="E10" s="36">
        <f t="shared" si="1"/>
        <v>24</v>
      </c>
      <c r="F10" s="36">
        <f t="shared" si="1"/>
        <v>26</v>
      </c>
      <c r="G10" s="36">
        <f t="shared" si="1"/>
        <v>24</v>
      </c>
      <c r="H10" s="36">
        <f t="shared" si="1"/>
        <v>24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12">
        <f t="shared" si="5"/>
        <v>6</v>
      </c>
      <c r="T10" s="12">
        <f t="shared" si="2"/>
        <v>5</v>
      </c>
      <c r="U10" s="12">
        <f t="shared" si="2"/>
        <v>2</v>
      </c>
      <c r="V10" s="12">
        <f t="shared" si="2"/>
        <v>4</v>
      </c>
      <c r="W10" s="12">
        <f t="shared" si="2"/>
        <v>3</v>
      </c>
      <c r="X10" s="12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50">
        <v>1</v>
      </c>
      <c r="AH10" s="50">
        <v>0</v>
      </c>
      <c r="AI10" s="50">
        <v>1</v>
      </c>
      <c r="AJ10" s="50">
        <v>0</v>
      </c>
      <c r="AK10" s="50">
        <v>1</v>
      </c>
      <c r="AL10" s="50">
        <v>1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10</v>
      </c>
      <c r="D11" s="36">
        <f t="shared" si="1"/>
        <v>8</v>
      </c>
      <c r="E11" s="36">
        <f t="shared" si="1"/>
        <v>24</v>
      </c>
      <c r="F11" s="36">
        <f t="shared" si="1"/>
        <v>10</v>
      </c>
      <c r="G11" s="36">
        <f t="shared" si="1"/>
        <v>14</v>
      </c>
      <c r="H11" s="36">
        <f t="shared" si="1"/>
        <v>10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12">
        <f t="shared" si="5"/>
        <v>6</v>
      </c>
      <c r="T11" s="12">
        <f t="shared" si="2"/>
        <v>5</v>
      </c>
      <c r="U11" s="12">
        <f t="shared" si="2"/>
        <v>5</v>
      </c>
      <c r="V11" s="12">
        <f t="shared" si="2"/>
        <v>4</v>
      </c>
      <c r="W11" s="12">
        <f t="shared" si="2"/>
        <v>3</v>
      </c>
      <c r="X11" s="12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50">
        <v>1</v>
      </c>
      <c r="AH11" s="50">
        <v>0</v>
      </c>
      <c r="AI11" s="50">
        <v>1</v>
      </c>
      <c r="AJ11" s="50">
        <v>0</v>
      </c>
      <c r="AK11" s="50">
        <v>1</v>
      </c>
      <c r="AL11" s="50">
        <v>1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26</v>
      </c>
      <c r="D12" s="36">
        <f t="shared" si="1"/>
        <v>22</v>
      </c>
      <c r="E12" s="36">
        <f t="shared" si="1"/>
        <v>26</v>
      </c>
      <c r="F12" s="36">
        <f t="shared" si="1"/>
        <v>8</v>
      </c>
      <c r="G12" s="36">
        <f t="shared" si="1"/>
        <v>22</v>
      </c>
      <c r="H12" s="36">
        <f t="shared" si="1"/>
        <v>22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61</v>
      </c>
      <c r="Q12" s="50" t="s">
        <v>61</v>
      </c>
      <c r="S12" s="12">
        <f t="shared" si="5"/>
        <v>11</v>
      </c>
      <c r="T12" s="12">
        <f t="shared" si="2"/>
        <v>9</v>
      </c>
      <c r="U12" s="12">
        <f t="shared" si="2"/>
        <v>5</v>
      </c>
      <c r="V12" s="12">
        <f t="shared" si="2"/>
        <v>10</v>
      </c>
      <c r="W12" s="12">
        <f t="shared" si="2"/>
        <v>5</v>
      </c>
      <c r="X12" s="12">
        <f t="shared" si="2"/>
        <v>5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pentagon</v>
      </c>
      <c r="AE12" s="26" t="str">
        <f t="shared" si="3"/>
        <v>pentagon</v>
      </c>
      <c r="AG12" s="50">
        <v>1</v>
      </c>
      <c r="AH12" s="50">
        <v>0</v>
      </c>
      <c r="AI12" s="50">
        <v>1</v>
      </c>
      <c r="AJ12" s="50">
        <v>0</v>
      </c>
      <c r="AK12" s="50">
        <v>1</v>
      </c>
      <c r="AL12" s="50">
        <v>1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22</v>
      </c>
      <c r="D13" s="36">
        <f t="shared" si="1"/>
        <v>28</v>
      </c>
      <c r="E13" s="36">
        <f t="shared" si="1"/>
        <v>16</v>
      </c>
      <c r="F13" s="36">
        <f t="shared" si="1"/>
        <v>22</v>
      </c>
      <c r="G13" s="36">
        <f t="shared" si="1"/>
        <v>34</v>
      </c>
      <c r="H13" s="36">
        <f t="shared" si="1"/>
        <v>34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61</v>
      </c>
      <c r="Q13" s="50" t="s">
        <v>61</v>
      </c>
      <c r="S13" s="12">
        <f t="shared" si="5"/>
        <v>11</v>
      </c>
      <c r="T13" s="12">
        <f t="shared" si="2"/>
        <v>9</v>
      </c>
      <c r="U13" s="12">
        <f t="shared" si="2"/>
        <v>8</v>
      </c>
      <c r="V13" s="12">
        <f t="shared" si="2"/>
        <v>10</v>
      </c>
      <c r="W13" s="12">
        <f t="shared" si="2"/>
        <v>5</v>
      </c>
      <c r="X13" s="12">
        <f t="shared" si="2"/>
        <v>5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pentagon</v>
      </c>
      <c r="AE13" s="26" t="str">
        <f t="shared" si="3"/>
        <v>pentagon</v>
      </c>
      <c r="AG13" s="50">
        <v>1</v>
      </c>
      <c r="AH13" s="50">
        <v>0</v>
      </c>
      <c r="AI13" s="50">
        <v>1</v>
      </c>
      <c r="AJ13" s="50">
        <v>0</v>
      </c>
      <c r="AK13" s="50">
        <v>1</v>
      </c>
      <c r="AL13" s="50">
        <v>1</v>
      </c>
      <c r="AN13" s="34" t="s">
        <v>50</v>
      </c>
      <c r="AO13" s="91">
        <v>407</v>
      </c>
    </row>
    <row r="14" spans="1:41" ht="15.9" customHeight="1">
      <c r="A14" s="12" t="str">
        <v>J</v>
      </c>
      <c r="B14" s="54" t="str">
        <v>Grapes</v>
      </c>
      <c r="C14" s="36">
        <f t="shared" si="4"/>
        <v>32</v>
      </c>
      <c r="D14" s="36">
        <f t="shared" si="1"/>
        <v>30</v>
      </c>
      <c r="E14" s="36">
        <f t="shared" si="1"/>
        <v>22</v>
      </c>
      <c r="F14" s="36">
        <f t="shared" si="1"/>
        <v>32</v>
      </c>
      <c r="G14" s="36">
        <f t="shared" si="1"/>
        <v>24</v>
      </c>
      <c r="H14" s="36">
        <f t="shared" si="1"/>
        <v>22</v>
      </c>
      <c r="I14" s="11">
        <v>10</v>
      </c>
      <c r="K14" s="42">
        <v>10</v>
      </c>
      <c r="L14" s="50" t="s">
        <v>59</v>
      </c>
      <c r="M14" s="50" t="s">
        <v>23</v>
      </c>
      <c r="N14" s="50" t="s">
        <v>32</v>
      </c>
      <c r="O14" s="50" t="s">
        <v>61</v>
      </c>
      <c r="P14" s="50" t="s">
        <v>55</v>
      </c>
      <c r="Q14" s="50" t="s">
        <v>24</v>
      </c>
      <c r="S14" s="12">
        <f t="shared" si="5"/>
        <v>3</v>
      </c>
      <c r="T14" s="12">
        <f t="shared" si="2"/>
        <v>5</v>
      </c>
      <c r="U14" s="12">
        <f t="shared" si="2"/>
        <v>8</v>
      </c>
      <c r="V14" s="12">
        <f t="shared" si="2"/>
        <v>5</v>
      </c>
      <c r="W14" s="12">
        <f t="shared" si="2"/>
        <v>2</v>
      </c>
      <c r="X14" s="12">
        <f t="shared" si="2"/>
        <v>6</v>
      </c>
      <c r="Z14" s="26" t="str">
        <f t="shared" si="3"/>
        <v>Heart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pentagon</v>
      </c>
      <c r="AD14" s="26" t="str">
        <f t="shared" si="3"/>
        <v>Multiplier</v>
      </c>
      <c r="AE14" s="26" t="str">
        <f t="shared" si="3"/>
        <v>Rectangle</v>
      </c>
      <c r="AG14" s="50">
        <v>1</v>
      </c>
      <c r="AH14" s="50">
        <v>1</v>
      </c>
      <c r="AI14" s="50">
        <v>1</v>
      </c>
      <c r="AJ14" s="50">
        <v>0</v>
      </c>
      <c r="AK14" s="50">
        <v>1</v>
      </c>
      <c r="AL14" s="50">
        <v>1</v>
      </c>
      <c r="AN14" s="34" t="s">
        <v>51</v>
      </c>
      <c r="AO14" s="91">
        <v>1010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59</v>
      </c>
      <c r="M15" s="50" t="s">
        <v>23</v>
      </c>
      <c r="N15" s="50" t="s">
        <v>35</v>
      </c>
      <c r="O15" s="50" t="s">
        <v>61</v>
      </c>
      <c r="P15" s="50" t="s">
        <v>32</v>
      </c>
      <c r="Q15" s="50" t="s">
        <v>24</v>
      </c>
      <c r="S15" s="12">
        <f t="shared" si="5"/>
        <v>3</v>
      </c>
      <c r="T15" s="12">
        <f t="shared" si="2"/>
        <v>5</v>
      </c>
      <c r="U15" s="12">
        <f t="shared" si="2"/>
        <v>11</v>
      </c>
      <c r="V15" s="12">
        <f t="shared" si="2"/>
        <v>5</v>
      </c>
      <c r="W15" s="12">
        <f t="shared" si="2"/>
        <v>8</v>
      </c>
      <c r="X15" s="12">
        <f t="shared" si="2"/>
        <v>6</v>
      </c>
      <c r="Z15" s="26" t="str">
        <f t="shared" si="3"/>
        <v>Heart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pentagon</v>
      </c>
      <c r="AD15" s="26" t="str">
        <f t="shared" si="3"/>
        <v>Peaches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0</v>
      </c>
      <c r="AK15" s="50">
        <v>1</v>
      </c>
      <c r="AL15" s="50">
        <v>1</v>
      </c>
      <c r="AN15" s="34" t="s">
        <v>52</v>
      </c>
      <c r="AO15" s="91">
        <v>254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12">
        <f t="shared" si="5"/>
        <v>4</v>
      </c>
      <c r="T16" s="12">
        <f t="shared" si="2"/>
        <v>10</v>
      </c>
      <c r="U16" s="12">
        <f t="shared" si="2"/>
        <v>11</v>
      </c>
      <c r="V16" s="12">
        <f t="shared" si="2"/>
        <v>10</v>
      </c>
      <c r="W16" s="12">
        <f t="shared" si="2"/>
        <v>8</v>
      </c>
      <c r="X16" s="12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44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12">
        <f t="shared" si="5"/>
        <v>4</v>
      </c>
      <c r="T17" s="12">
        <f t="shared" si="2"/>
        <v>10</v>
      </c>
      <c r="U17" s="12">
        <f t="shared" si="2"/>
        <v>8</v>
      </c>
      <c r="V17" s="12">
        <f t="shared" si="2"/>
        <v>10</v>
      </c>
      <c r="W17" s="12">
        <f t="shared" si="2"/>
        <v>10</v>
      </c>
      <c r="X17" s="12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38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12">
        <f t="shared" si="5"/>
        <v>2</v>
      </c>
      <c r="T18" s="12">
        <f t="shared" si="2"/>
        <v>2</v>
      </c>
      <c r="U18" s="12">
        <f t="shared" si="2"/>
        <v>8</v>
      </c>
      <c r="V18" s="12">
        <f t="shared" si="2"/>
        <v>11</v>
      </c>
      <c r="W18" s="12">
        <f t="shared" si="2"/>
        <v>10</v>
      </c>
      <c r="X18" s="12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  <c r="AN18" s="34" t="inlineStr">
        <is>
          <t>2500x</t>
        </is>
      </c>
      <c r="AO18" s="91" t="n">
        <v>0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61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12">
        <f t="shared" si="5"/>
        <v>5</v>
      </c>
      <c r="T19" s="12">
        <f t="shared" si="2"/>
        <v>6</v>
      </c>
      <c r="U19" s="12">
        <f t="shared" si="2"/>
        <v>6</v>
      </c>
      <c r="V19" s="12">
        <f t="shared" si="2"/>
        <v>11</v>
      </c>
      <c r="W19" s="12">
        <f t="shared" si="2"/>
        <v>9</v>
      </c>
      <c r="X19" s="12">
        <f t="shared" si="2"/>
        <v>11</v>
      </c>
      <c r="Z19" s="26" t="str">
        <f t="shared" si="3"/>
        <v>pentagon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61</v>
      </c>
      <c r="M20" s="50" t="s">
        <v>24</v>
      </c>
      <c r="N20" s="50" t="s">
        <v>24</v>
      </c>
      <c r="O20" s="50" t="s">
        <v>60</v>
      </c>
      <c r="P20" s="50" t="s">
        <v>33</v>
      </c>
      <c r="Q20" s="50" t="s">
        <v>35</v>
      </c>
      <c r="S20" s="12">
        <f t="shared" si="5"/>
        <v>5</v>
      </c>
      <c r="T20" s="12">
        <f t="shared" si="5"/>
        <v>6</v>
      </c>
      <c r="U20" s="12">
        <f t="shared" si="5"/>
        <v>6</v>
      </c>
      <c r="V20" s="12">
        <f t="shared" si="5"/>
        <v>4</v>
      </c>
      <c r="W20" s="12">
        <f t="shared" si="5"/>
        <v>9</v>
      </c>
      <c r="X20" s="12">
        <f t="shared" si="5"/>
        <v>11</v>
      </c>
      <c r="Z20" s="26" t="str">
        <f t="shared" si="3"/>
        <v>pentagon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Square</v>
      </c>
      <c r="AD20" s="26" t="str">
        <f t="shared" si="3"/>
        <v>Watermelon</v>
      </c>
      <c r="AE20" s="26" t="str">
        <f t="shared" si="3"/>
        <v>Bananas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60</v>
      </c>
      <c r="P21" s="50" t="s">
        <v>60</v>
      </c>
      <c r="Q21" s="50" t="s">
        <v>60</v>
      </c>
      <c r="S21" s="12">
        <f t="shared" si="5"/>
        <v>10</v>
      </c>
      <c r="T21" s="12">
        <f t="shared" si="5"/>
        <v>4</v>
      </c>
      <c r="U21" s="12">
        <f t="shared" si="5"/>
        <v>4</v>
      </c>
      <c r="V21" s="12">
        <f t="shared" si="5"/>
        <v>4</v>
      </c>
      <c r="W21" s="12">
        <f t="shared" si="5"/>
        <v>4</v>
      </c>
      <c r="X21" s="12">
        <f t="shared" si="5"/>
        <v>4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Square</v>
      </c>
      <c r="AD21" s="26" t="str">
        <f t="shared" si="3"/>
        <v>Square</v>
      </c>
      <c r="AE21" s="26" t="str">
        <f t="shared" si="3"/>
        <v>Square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60</v>
      </c>
      <c r="Q22" s="50" t="s">
        <v>60</v>
      </c>
      <c r="S22" s="12">
        <f t="shared" si="5"/>
        <v>10</v>
      </c>
      <c r="T22" s="12">
        <f t="shared" si="5"/>
        <v>4</v>
      </c>
      <c r="U22" s="12">
        <f t="shared" si="5"/>
        <v>4</v>
      </c>
      <c r="V22" s="12">
        <f t="shared" si="5"/>
        <v>11</v>
      </c>
      <c r="W22" s="12">
        <f t="shared" si="5"/>
        <v>4</v>
      </c>
      <c r="X22" s="12">
        <f t="shared" si="5"/>
        <v>4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Square</v>
      </c>
      <c r="AE22" s="26" t="str">
        <f t="shared" si="3"/>
        <v>Square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12">
        <f t="shared" si="5"/>
        <v>4</v>
      </c>
      <c r="T23" s="12">
        <f t="shared" si="5"/>
        <v>10</v>
      </c>
      <c r="U23" s="12">
        <f t="shared" si="5"/>
        <v>2</v>
      </c>
      <c r="V23" s="12">
        <f t="shared" si="5"/>
        <v>11</v>
      </c>
      <c r="W23" s="12">
        <f t="shared" si="5"/>
        <v>5</v>
      </c>
      <c r="X23" s="12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50">
        <v>1</v>
      </c>
      <c r="AH23" s="50">
        <v>0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12">
        <f t="shared" si="5"/>
        <v>4</v>
      </c>
      <c r="T24" s="12">
        <f t="shared" si="5"/>
        <v>10</v>
      </c>
      <c r="U24" s="12">
        <f t="shared" si="5"/>
        <v>11</v>
      </c>
      <c r="V24" s="12">
        <f t="shared" si="5"/>
        <v>2</v>
      </c>
      <c r="W24" s="12">
        <f t="shared" si="5"/>
        <v>5</v>
      </c>
      <c r="X24" s="12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50">
        <v>1</v>
      </c>
      <c r="AH24" s="50">
        <v>0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12">
        <f t="shared" si="5"/>
        <v>11</v>
      </c>
      <c r="T25" s="12">
        <f t="shared" si="5"/>
        <v>11</v>
      </c>
      <c r="U25" s="12">
        <f t="shared" si="5"/>
        <v>11</v>
      </c>
      <c r="V25" s="12">
        <f t="shared" si="5"/>
        <v>5</v>
      </c>
      <c r="W25" s="12">
        <f t="shared" si="5"/>
        <v>6</v>
      </c>
      <c r="X25" s="12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50">
        <v>1</v>
      </c>
      <c r="AH25" s="50">
        <v>0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12">
        <f t="shared" si="5"/>
        <v>11</v>
      </c>
      <c r="T26" s="12">
        <f t="shared" si="5"/>
        <v>11</v>
      </c>
      <c r="U26" s="12">
        <f t="shared" si="5"/>
        <v>10</v>
      </c>
      <c r="V26" s="12">
        <f t="shared" si="5"/>
        <v>5</v>
      </c>
      <c r="W26" s="12">
        <f t="shared" si="5"/>
        <v>6</v>
      </c>
      <c r="X26" s="12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50">
        <v>1</v>
      </c>
      <c r="AH26" s="50">
        <v>0</v>
      </c>
      <c r="AI26" s="50">
        <v>1</v>
      </c>
      <c r="AJ26" s="50">
        <v>1</v>
      </c>
      <c r="AK26" s="50">
        <v>1</v>
      </c>
      <c r="AL26" s="50">
        <v>0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62</v>
      </c>
      <c r="N27" s="50" t="s">
        <v>34</v>
      </c>
      <c r="O27" s="50" t="s">
        <v>35</v>
      </c>
      <c r="P27" s="50" t="s">
        <v>32</v>
      </c>
      <c r="Q27" s="50" t="s">
        <v>34</v>
      </c>
      <c r="S27" s="12">
        <f t="shared" si="5"/>
        <v>4</v>
      </c>
      <c r="T27" s="12">
        <f t="shared" si="5"/>
        <v>6</v>
      </c>
      <c r="U27" s="12">
        <f t="shared" si="5"/>
        <v>10</v>
      </c>
      <c r="V27" s="12">
        <f t="shared" si="5"/>
        <v>11</v>
      </c>
      <c r="W27" s="12">
        <f t="shared" si="5"/>
        <v>8</v>
      </c>
      <c r="X27" s="12">
        <f t="shared" si="5"/>
        <v>10</v>
      </c>
      <c r="Z27" s="26" t="str">
        <f t="shared" si="3"/>
        <v>Square</v>
      </c>
      <c r="AA27" s="26" t="str">
        <f t="shared" si="3"/>
        <v>Rectangle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50">
        <v>1</v>
      </c>
      <c r="AH27" s="50">
        <v>0</v>
      </c>
      <c r="AI27" s="50">
        <v>1</v>
      </c>
      <c r="AJ27" s="50">
        <v>1</v>
      </c>
      <c r="AK27" s="50">
        <v>1</v>
      </c>
      <c r="AL27" s="50">
        <v>0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62</v>
      </c>
      <c r="N28" s="50" t="s">
        <v>25</v>
      </c>
      <c r="O28" s="50" t="s">
        <v>35</v>
      </c>
      <c r="P28" s="50" t="s">
        <v>32</v>
      </c>
      <c r="Q28" s="50" t="s">
        <v>34</v>
      </c>
      <c r="S28" s="12">
        <f t="shared" si="5"/>
        <v>4</v>
      </c>
      <c r="T28" s="12">
        <f t="shared" si="5"/>
        <v>6</v>
      </c>
      <c r="U28" s="12">
        <f t="shared" si="5"/>
        <v>1</v>
      </c>
      <c r="V28" s="12">
        <f t="shared" si="5"/>
        <v>11</v>
      </c>
      <c r="W28" s="12">
        <f t="shared" si="5"/>
        <v>8</v>
      </c>
      <c r="X28" s="12">
        <f t="shared" si="5"/>
        <v>10</v>
      </c>
      <c r="Z28" s="26" t="str">
        <f t="shared" si="3"/>
        <v>Square</v>
      </c>
      <c r="AA28" s="26" t="str">
        <f t="shared" si="3"/>
        <v>Rectangle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50">
        <v>1</v>
      </c>
      <c r="AH28" s="50">
        <v>0</v>
      </c>
      <c r="AI28" s="50">
        <v>1</v>
      </c>
      <c r="AJ28" s="50">
        <v>1</v>
      </c>
      <c r="AK28" s="50">
        <v>1</v>
      </c>
      <c r="AL28" s="50">
        <v>0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62</v>
      </c>
      <c r="P29" s="50" t="s">
        <v>27</v>
      </c>
      <c r="Q29" s="50" t="s">
        <v>33</v>
      </c>
      <c r="S29" s="12">
        <f t="shared" si="5"/>
        <v>9</v>
      </c>
      <c r="T29" s="12">
        <f t="shared" si="5"/>
        <v>11</v>
      </c>
      <c r="U29" s="12">
        <f t="shared" si="5"/>
        <v>4</v>
      </c>
      <c r="V29" s="12">
        <f t="shared" si="5"/>
        <v>6</v>
      </c>
      <c r="W29" s="12">
        <f t="shared" si="5"/>
        <v>4</v>
      </c>
      <c r="X29" s="12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Rectangle</v>
      </c>
      <c r="AD29" s="26" t="str">
        <f t="shared" si="3"/>
        <v>Square</v>
      </c>
      <c r="AE29" s="26" t="str">
        <f t="shared" si="3"/>
        <v>Watermelon</v>
      </c>
      <c r="AG29" s="50">
        <v>1</v>
      </c>
      <c r="AH29" s="50">
        <v>0</v>
      </c>
      <c r="AI29" s="50">
        <v>1</v>
      </c>
      <c r="AJ29" s="50">
        <v>1</v>
      </c>
      <c r="AK29" s="50">
        <v>1</v>
      </c>
      <c r="AL29" s="50">
        <v>0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62</v>
      </c>
      <c r="P30" s="50" t="s">
        <v>27</v>
      </c>
      <c r="Q30" s="50" t="s">
        <v>33</v>
      </c>
      <c r="S30" s="12">
        <f t="shared" si="5"/>
        <v>9</v>
      </c>
      <c r="T30" s="12">
        <f t="shared" si="5"/>
        <v>11</v>
      </c>
      <c r="U30" s="12">
        <f t="shared" si="5"/>
        <v>4</v>
      </c>
      <c r="V30" s="12">
        <f t="shared" si="5"/>
        <v>6</v>
      </c>
      <c r="W30" s="12">
        <f t="shared" si="5"/>
        <v>4</v>
      </c>
      <c r="X30" s="12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Rectangle</v>
      </c>
      <c r="AD30" s="26" t="str">
        <f t="shared" si="3"/>
        <v>Square</v>
      </c>
      <c r="AE30" s="26" t="str">
        <f t="shared" si="3"/>
        <v>Watermelon</v>
      </c>
      <c r="AG30" s="50">
        <v>1</v>
      </c>
      <c r="AH30" s="50">
        <v>0</v>
      </c>
      <c r="AI30" s="50">
        <v>1</v>
      </c>
      <c r="AJ30" s="50">
        <v>1</v>
      </c>
      <c r="AK30" s="50">
        <v>1</v>
      </c>
      <c r="AL30" s="50">
        <v>0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61</v>
      </c>
      <c r="N31" s="50" t="s">
        <v>62</v>
      </c>
      <c r="O31" s="50" t="s">
        <v>23</v>
      </c>
      <c r="P31" s="50" t="s">
        <v>34</v>
      </c>
      <c r="Q31" s="50" t="s">
        <v>35</v>
      </c>
      <c r="S31" s="12">
        <f t="shared" si="5"/>
        <v>4</v>
      </c>
      <c r="T31" s="12">
        <f t="shared" si="5"/>
        <v>5</v>
      </c>
      <c r="U31" s="12">
        <f t="shared" si="5"/>
        <v>6</v>
      </c>
      <c r="V31" s="12">
        <f t="shared" si="5"/>
        <v>5</v>
      </c>
      <c r="W31" s="12">
        <f t="shared" si="5"/>
        <v>10</v>
      </c>
      <c r="X31" s="12">
        <f t="shared" si="5"/>
        <v>11</v>
      </c>
      <c r="Z31" s="26" t="str">
        <f t="shared" si="3"/>
        <v>Square</v>
      </c>
      <c r="AA31" s="26" t="str">
        <f t="shared" si="3"/>
        <v>pentagon</v>
      </c>
      <c r="AB31" s="26" t="str">
        <f t="shared" si="3"/>
        <v>Rectangle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50">
        <v>1</v>
      </c>
      <c r="AH31" s="50">
        <v>0</v>
      </c>
      <c r="AI31" s="50">
        <v>1</v>
      </c>
      <c r="AJ31" s="50">
        <v>1</v>
      </c>
      <c r="AK31" s="50">
        <v>1</v>
      </c>
      <c r="AL31" s="50">
        <v>0</v>
      </c>
    </row>
    <row r="32" spans="1:41" ht="16.5" customHeight="1">
      <c r="K32" s="42">
        <v>28</v>
      </c>
      <c r="L32" s="50" t="s">
        <v>27</v>
      </c>
      <c r="M32" s="50" t="s">
        <v>61</v>
      </c>
      <c r="N32" s="50" t="s">
        <v>62</v>
      </c>
      <c r="O32" s="50" t="s">
        <v>23</v>
      </c>
      <c r="P32" s="50" t="s">
        <v>34</v>
      </c>
      <c r="Q32" s="50" t="s">
        <v>35</v>
      </c>
      <c r="S32" s="12">
        <f t="shared" si="5"/>
        <v>4</v>
      </c>
      <c r="T32" s="12">
        <f t="shared" si="5"/>
        <v>5</v>
      </c>
      <c r="U32" s="12">
        <f t="shared" si="5"/>
        <v>6</v>
      </c>
      <c r="V32" s="12">
        <f t="shared" si="5"/>
        <v>5</v>
      </c>
      <c r="W32" s="12">
        <f t="shared" si="5"/>
        <v>10</v>
      </c>
      <c r="X32" s="12">
        <f t="shared" si="5"/>
        <v>11</v>
      </c>
      <c r="Z32" s="26" t="str">
        <f t="shared" si="3"/>
        <v>Square</v>
      </c>
      <c r="AA32" s="26" t="str">
        <f t="shared" si="3"/>
        <v>pentagon</v>
      </c>
      <c r="AB32" s="26" t="str">
        <f t="shared" si="3"/>
        <v>Rectangle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50">
        <v>1</v>
      </c>
      <c r="AH32" s="50">
        <v>0</v>
      </c>
      <c r="AI32" s="50">
        <v>1</v>
      </c>
      <c r="AJ32" s="50">
        <v>1</v>
      </c>
      <c r="AK32" s="50">
        <v>1</v>
      </c>
      <c r="AL32" s="50">
        <v>0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61</v>
      </c>
      <c r="O33" s="50" t="s">
        <v>30</v>
      </c>
      <c r="P33" s="50" t="s">
        <v>24</v>
      </c>
      <c r="Q33" s="50" t="s">
        <v>62</v>
      </c>
      <c r="S33" s="12">
        <f t="shared" si="5"/>
        <v>9</v>
      </c>
      <c r="T33" s="12">
        <f t="shared" si="5"/>
        <v>4</v>
      </c>
      <c r="U33" s="12">
        <f t="shared" si="5"/>
        <v>5</v>
      </c>
      <c r="V33" s="12">
        <f t="shared" si="5"/>
        <v>7</v>
      </c>
      <c r="W33" s="12">
        <f t="shared" si="5"/>
        <v>6</v>
      </c>
      <c r="X33" s="12">
        <f t="shared" si="5"/>
        <v>6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pentagon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Rectangle</v>
      </c>
      <c r="AG33" s="50">
        <v>1</v>
      </c>
      <c r="AH33" s="50">
        <v>0</v>
      </c>
      <c r="AI33" s="50">
        <v>1</v>
      </c>
      <c r="AJ33" s="50">
        <v>1</v>
      </c>
      <c r="AK33" s="50">
        <v>1</v>
      </c>
      <c r="AL33" s="50">
        <v>0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61</v>
      </c>
      <c r="O34" s="50" t="s">
        <v>30</v>
      </c>
      <c r="P34" s="50" t="s">
        <v>24</v>
      </c>
      <c r="Q34" s="50" t="s">
        <v>62</v>
      </c>
      <c r="S34" s="12">
        <f t="shared" si="5"/>
        <v>9</v>
      </c>
      <c r="T34" s="12">
        <f t="shared" si="5"/>
        <v>4</v>
      </c>
      <c r="U34" s="12">
        <f t="shared" si="5"/>
        <v>5</v>
      </c>
      <c r="V34" s="12">
        <f t="shared" si="5"/>
        <v>7</v>
      </c>
      <c r="W34" s="12">
        <f t="shared" si="5"/>
        <v>6</v>
      </c>
      <c r="X34" s="12">
        <f t="shared" si="5"/>
        <v>6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pentagon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Rectangle</v>
      </c>
      <c r="AG34" s="50">
        <v>1</v>
      </c>
      <c r="AH34" s="50">
        <v>0</v>
      </c>
      <c r="AI34" s="50">
        <v>0</v>
      </c>
      <c r="AJ34" s="50">
        <v>1</v>
      </c>
      <c r="AK34" s="50">
        <v>1</v>
      </c>
      <c r="AL34" s="50">
        <v>0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12">
        <f t="shared" si="5"/>
        <v>8</v>
      </c>
      <c r="T35" s="12">
        <f t="shared" si="5"/>
        <v>11</v>
      </c>
      <c r="U35" s="12">
        <f t="shared" si="5"/>
        <v>3</v>
      </c>
      <c r="V35" s="12">
        <f t="shared" si="5"/>
        <v>3</v>
      </c>
      <c r="W35" s="12">
        <f t="shared" si="5"/>
        <v>10</v>
      </c>
      <c r="X35" s="12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50">
        <v>1</v>
      </c>
      <c r="AH35" s="50">
        <v>0</v>
      </c>
      <c r="AI35" s="50">
        <v>0</v>
      </c>
      <c r="AJ35" s="50">
        <v>1</v>
      </c>
      <c r="AK35" s="50">
        <v>1</v>
      </c>
      <c r="AL35" s="50">
        <v>0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12">
        <f t="shared" si="5"/>
        <v>8</v>
      </c>
      <c r="T36" s="12">
        <f t="shared" si="5"/>
        <v>11</v>
      </c>
      <c r="U36" s="12">
        <f t="shared" si="5"/>
        <v>3</v>
      </c>
      <c r="V36" s="12">
        <f t="shared" si="5"/>
        <v>3</v>
      </c>
      <c r="W36" s="12">
        <f t="shared" si="5"/>
        <v>10</v>
      </c>
      <c r="X36" s="12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50">
        <v>1</v>
      </c>
      <c r="AH36" s="50">
        <v>0</v>
      </c>
      <c r="AI36" s="50">
        <v>0</v>
      </c>
      <c r="AJ36" s="50">
        <v>1</v>
      </c>
      <c r="AK36" s="50">
        <v>1</v>
      </c>
      <c r="AL36" s="50">
        <v>0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62</v>
      </c>
      <c r="S37" s="12">
        <f t="shared" si="5"/>
        <v>11</v>
      </c>
      <c r="T37" s="12">
        <f t="shared" si="5"/>
        <v>9</v>
      </c>
      <c r="U37" s="12">
        <f t="shared" si="5"/>
        <v>5</v>
      </c>
      <c r="V37" s="12">
        <f t="shared" si="5"/>
        <v>2</v>
      </c>
      <c r="W37" s="12">
        <f t="shared" si="5"/>
        <v>2</v>
      </c>
      <c r="X37" s="12">
        <f t="shared" si="5"/>
        <v>6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Rectangle</v>
      </c>
      <c r="AG37" s="50">
        <v>1</v>
      </c>
      <c r="AH37" s="50">
        <v>0</v>
      </c>
      <c r="AI37" s="50">
        <v>0</v>
      </c>
      <c r="AJ37" s="50">
        <v>1</v>
      </c>
      <c r="AK37" s="50">
        <v>1</v>
      </c>
      <c r="AL37" s="50">
        <v>0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62</v>
      </c>
      <c r="P38" s="50" t="s">
        <v>32</v>
      </c>
      <c r="Q38" s="50" t="s">
        <v>62</v>
      </c>
      <c r="S38" s="12">
        <f t="shared" si="5"/>
        <v>11</v>
      </c>
      <c r="T38" s="12">
        <f t="shared" si="5"/>
        <v>9</v>
      </c>
      <c r="U38" s="12">
        <f t="shared" si="5"/>
        <v>5</v>
      </c>
      <c r="V38" s="12">
        <f t="shared" si="5"/>
        <v>6</v>
      </c>
      <c r="W38" s="12">
        <f t="shared" si="5"/>
        <v>8</v>
      </c>
      <c r="X38" s="12">
        <f t="shared" si="5"/>
        <v>6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Rectangle</v>
      </c>
      <c r="AD38" s="26" t="str">
        <f t="shared" si="3"/>
        <v>Peaches</v>
      </c>
      <c r="AE38" s="26" t="str">
        <f t="shared" si="3"/>
        <v>Rectangle</v>
      </c>
      <c r="AG38" s="50">
        <v>1</v>
      </c>
      <c r="AH38" s="50">
        <v>0</v>
      </c>
      <c r="AI38" s="50">
        <v>0</v>
      </c>
      <c r="AJ38" s="50">
        <v>1</v>
      </c>
      <c r="AK38" s="50">
        <v>1</v>
      </c>
      <c r="AL38" s="50">
        <v>0</v>
      </c>
    </row>
    <row r="39" spans="11:38" ht="16.5" customHeight="1">
      <c r="K39" s="42">
        <v>35</v>
      </c>
      <c r="L39" s="50" t="s">
        <v>62</v>
      </c>
      <c r="M39" s="50" t="s">
        <v>62</v>
      </c>
      <c r="N39" s="50" t="s">
        <v>33</v>
      </c>
      <c r="O39" s="50" t="s">
        <v>62</v>
      </c>
      <c r="P39" s="50" t="s">
        <v>32</v>
      </c>
      <c r="Q39" s="50" t="s">
        <v>33</v>
      </c>
      <c r="S39" s="12">
        <f t="shared" si="5"/>
        <v>6</v>
      </c>
      <c r="T39" s="12">
        <f t="shared" si="5"/>
        <v>6</v>
      </c>
      <c r="U39" s="12">
        <f t="shared" si="5"/>
        <v>9</v>
      </c>
      <c r="V39" s="12">
        <f t="shared" si="5"/>
        <v>6</v>
      </c>
      <c r="W39" s="12">
        <f t="shared" si="5"/>
        <v>8</v>
      </c>
      <c r="X39" s="12">
        <f t="shared" si="5"/>
        <v>9</v>
      </c>
      <c r="Z39" s="26" t="str">
        <f t="shared" si="3"/>
        <v>Rectangle</v>
      </c>
      <c r="AA39" s="26" t="str">
        <f t="shared" si="3"/>
        <v>Rectangle</v>
      </c>
      <c r="AB39" s="26" t="str">
        <f t="shared" si="3"/>
        <v>Watermelon</v>
      </c>
      <c r="AC39" s="26" t="str">
        <f t="shared" si="3"/>
        <v>Rectangle</v>
      </c>
      <c r="AD39" s="26" t="str">
        <f t="shared" si="3"/>
        <v>Peaches</v>
      </c>
      <c r="AE39" s="26" t="str">
        <f t="shared" si="3"/>
        <v>Watermelon</v>
      </c>
      <c r="AG39" s="50">
        <v>1</v>
      </c>
      <c r="AH39" s="50">
        <v>0</v>
      </c>
      <c r="AI39" s="50">
        <v>0</v>
      </c>
      <c r="AJ39" s="50">
        <v>1</v>
      </c>
      <c r="AK39" s="50">
        <v>1</v>
      </c>
      <c r="AL39" s="50">
        <v>0</v>
      </c>
    </row>
    <row r="40" spans="11:38" ht="16.5" customHeight="1">
      <c r="K40" s="42">
        <v>36</v>
      </c>
      <c r="L40" s="50" t="s">
        <v>62</v>
      </c>
      <c r="M40" s="50" t="s">
        <v>62</v>
      </c>
      <c r="N40" s="50" t="s">
        <v>33</v>
      </c>
      <c r="O40" s="50" t="s">
        <v>25</v>
      </c>
      <c r="P40" s="50" t="s">
        <v>59</v>
      </c>
      <c r="Q40" s="50" t="s">
        <v>33</v>
      </c>
      <c r="S40" s="12">
        <f t="shared" si="5"/>
        <v>6</v>
      </c>
      <c r="T40" s="12">
        <f t="shared" si="5"/>
        <v>6</v>
      </c>
      <c r="U40" s="12">
        <f t="shared" si="5"/>
        <v>9</v>
      </c>
      <c r="V40" s="12">
        <f t="shared" si="5"/>
        <v>1</v>
      </c>
      <c r="W40" s="12">
        <f t="shared" si="5"/>
        <v>3</v>
      </c>
      <c r="X40" s="12">
        <f t="shared" si="5"/>
        <v>9</v>
      </c>
      <c r="Z40" s="26" t="str">
        <f t="shared" si="3"/>
        <v>Rectangle</v>
      </c>
      <c r="AA40" s="26" t="str">
        <f t="shared" si="3"/>
        <v>Rectangle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Heart</v>
      </c>
      <c r="AE40" s="26" t="str">
        <f t="shared" si="3"/>
        <v>Watermelon</v>
      </c>
      <c r="AG40" s="50">
        <v>1</v>
      </c>
      <c r="AH40" s="50">
        <v>0</v>
      </c>
      <c r="AI40" s="50">
        <v>0</v>
      </c>
      <c r="AJ40" s="50">
        <v>1</v>
      </c>
      <c r="AK40" s="50">
        <v>1</v>
      </c>
      <c r="AL40" s="50">
        <v>0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62</v>
      </c>
      <c r="O41" s="50" t="s">
        <v>35</v>
      </c>
      <c r="P41" s="50" t="s">
        <v>59</v>
      </c>
      <c r="Q41" s="50" t="s">
        <v>30</v>
      </c>
      <c r="S41" s="12">
        <f t="shared" si="5"/>
        <v>7</v>
      </c>
      <c r="T41" s="12">
        <f t="shared" si="5"/>
        <v>3</v>
      </c>
      <c r="U41" s="12">
        <f t="shared" si="5"/>
        <v>6</v>
      </c>
      <c r="V41" s="12">
        <f t="shared" si="5"/>
        <v>11</v>
      </c>
      <c r="W41" s="12">
        <f t="shared" si="5"/>
        <v>3</v>
      </c>
      <c r="X41" s="12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Rectangle</v>
      </c>
      <c r="AC41" s="26" t="str">
        <f t="shared" si="3"/>
        <v>Bananas</v>
      </c>
      <c r="AD41" s="26" t="str">
        <f t="shared" si="3"/>
        <v>Heart</v>
      </c>
      <c r="AE41" s="26" t="str">
        <f t="shared" si="3"/>
        <v>Apples</v>
      </c>
      <c r="AG41" s="50">
        <v>1</v>
      </c>
      <c r="AH41" s="50">
        <v>0</v>
      </c>
      <c r="AI41" s="50">
        <v>0</v>
      </c>
      <c r="AJ41" s="50">
        <v>1</v>
      </c>
      <c r="AK41" s="50">
        <v>1</v>
      </c>
      <c r="AL41" s="50">
        <v>0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62</v>
      </c>
      <c r="O42" s="50" t="s">
        <v>35</v>
      </c>
      <c r="P42" s="50" t="s">
        <v>33</v>
      </c>
      <c r="Q42" s="50" t="s">
        <v>30</v>
      </c>
      <c r="S42" s="12">
        <f t="shared" si="5"/>
        <v>7</v>
      </c>
      <c r="T42" s="12">
        <f t="shared" si="5"/>
        <v>3</v>
      </c>
      <c r="U42" s="12">
        <f t="shared" si="5"/>
        <v>6</v>
      </c>
      <c r="V42" s="12">
        <f t="shared" si="5"/>
        <v>11</v>
      </c>
      <c r="W42" s="12">
        <f t="shared" si="5"/>
        <v>9</v>
      </c>
      <c r="X42" s="12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Rectangle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50">
        <v>1</v>
      </c>
      <c r="AH42" s="50">
        <v>0</v>
      </c>
      <c r="AI42" s="50">
        <v>0</v>
      </c>
      <c r="AJ42" s="50">
        <v>1</v>
      </c>
      <c r="AK42" s="50">
        <v>1</v>
      </c>
      <c r="AL42" s="50">
        <v>0</v>
      </c>
    </row>
    <row r="43" spans="11:38" ht="16.5" customHeight="1">
      <c r="K43" s="42">
        <v>39</v>
      </c>
      <c r="L43" s="50" t="s">
        <v>62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12">
        <f t="shared" si="5"/>
        <v>6</v>
      </c>
      <c r="T43" s="12">
        <f t="shared" si="5"/>
        <v>1</v>
      </c>
      <c r="U43" s="12">
        <f t="shared" si="5"/>
        <v>7</v>
      </c>
      <c r="V43" s="12">
        <f t="shared" si="5"/>
        <v>9</v>
      </c>
      <c r="W43" s="12">
        <f t="shared" si="5"/>
        <v>9</v>
      </c>
      <c r="X43" s="12">
        <f t="shared" si="5"/>
        <v>3</v>
      </c>
      <c r="Z43" s="26" t="str">
        <f t="shared" si="3"/>
        <v>Rectangle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50">
        <v>1</v>
      </c>
      <c r="AH43" s="50">
        <v>0</v>
      </c>
      <c r="AI43" s="50">
        <v>0</v>
      </c>
      <c r="AJ43" s="50">
        <v>1</v>
      </c>
      <c r="AK43" s="50">
        <v>1</v>
      </c>
      <c r="AL43" s="50">
        <v>0</v>
      </c>
    </row>
    <row r="44" spans="11:38" ht="16.5" customHeight="1">
      <c r="K44" s="42">
        <v>40</v>
      </c>
      <c r="L44" s="50" t="s">
        <v>62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12">
        <f t="shared" si="5"/>
        <v>6</v>
      </c>
      <c r="T44" s="12">
        <f t="shared" si="5"/>
        <v>8</v>
      </c>
      <c r="U44" s="12">
        <f t="shared" si="5"/>
        <v>7</v>
      </c>
      <c r="V44" s="12">
        <f t="shared" si="5"/>
        <v>9</v>
      </c>
      <c r="W44" s="12">
        <f t="shared" si="5"/>
        <v>6</v>
      </c>
      <c r="X44" s="12">
        <f t="shared" si="5"/>
        <v>3</v>
      </c>
      <c r="Z44" s="26" t="str">
        <f t="shared" si="3"/>
        <v>Rectangle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50">
        <v>0</v>
      </c>
      <c r="AH44" s="50">
        <v>0</v>
      </c>
      <c r="AI44" s="50">
        <v>0</v>
      </c>
      <c r="AJ44" s="50">
        <v>1</v>
      </c>
      <c r="AK44" s="50">
        <v>1</v>
      </c>
      <c r="AL44" s="50">
        <v>0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12">
        <f t="shared" si="5"/>
        <v>11</v>
      </c>
      <c r="T45" s="12">
        <f t="shared" si="5"/>
        <v>8</v>
      </c>
      <c r="U45" s="12">
        <f t="shared" si="5"/>
        <v>6</v>
      </c>
      <c r="V45" s="12">
        <f t="shared" si="5"/>
        <v>11</v>
      </c>
      <c r="W45" s="12">
        <f t="shared" si="5"/>
        <v>6</v>
      </c>
      <c r="X45" s="12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50">
        <v>0</v>
      </c>
      <c r="AH45" s="50">
        <v>0</v>
      </c>
      <c r="AI45" s="50">
        <v>0</v>
      </c>
      <c r="AJ45" s="50">
        <v>1</v>
      </c>
      <c r="AK45" s="50">
        <v>1</v>
      </c>
      <c r="AL45" s="50">
        <v>0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62</v>
      </c>
      <c r="Q46" s="50" t="s">
        <v>23</v>
      </c>
      <c r="S46" s="12">
        <f t="shared" si="5"/>
        <v>11</v>
      </c>
      <c r="T46" s="12">
        <f t="shared" si="5"/>
        <v>10</v>
      </c>
      <c r="U46" s="12">
        <f t="shared" si="5"/>
        <v>6</v>
      </c>
      <c r="V46" s="12">
        <f t="shared" si="5"/>
        <v>11</v>
      </c>
      <c r="W46" s="12">
        <f t="shared" si="5"/>
        <v>6</v>
      </c>
      <c r="X46" s="12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Rectangle</v>
      </c>
      <c r="AE46" s="26" t="str">
        <f t="shared" si="6"/>
        <v>pentagon</v>
      </c>
      <c r="AG46" s="50">
        <v>0</v>
      </c>
      <c r="AH46" s="50">
        <v>0</v>
      </c>
      <c r="AI46" s="50">
        <v>0</v>
      </c>
      <c r="AJ46" s="50">
        <v>1</v>
      </c>
      <c r="AK46" s="50">
        <v>1</v>
      </c>
      <c r="AL46" s="50">
        <v>0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62</v>
      </c>
      <c r="Q47" s="50" t="s">
        <v>24</v>
      </c>
      <c r="S47" s="12">
        <f t="shared" si="5"/>
        <v>9</v>
      </c>
      <c r="T47" s="12">
        <f t="shared" si="5"/>
        <v>10</v>
      </c>
      <c r="U47" s="12">
        <f t="shared" si="5"/>
        <v>11</v>
      </c>
      <c r="V47" s="12">
        <f t="shared" si="5"/>
        <v>4</v>
      </c>
      <c r="W47" s="12">
        <f t="shared" si="5"/>
        <v>6</v>
      </c>
      <c r="X47" s="12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Rectangle</v>
      </c>
      <c r="AE47" s="26" t="str">
        <f t="shared" si="6"/>
        <v>Rectangle</v>
      </c>
      <c r="AG47" s="50">
        <v>0</v>
      </c>
      <c r="AH47" s="50">
        <v>0</v>
      </c>
      <c r="AI47" s="50">
        <v>0</v>
      </c>
      <c r="AJ47" s="50">
        <v>1</v>
      </c>
      <c r="AK47" s="50">
        <v>1</v>
      </c>
      <c r="AL47" s="50">
        <v>0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12">
        <f t="shared" si="5"/>
        <v>9</v>
      </c>
      <c r="T48" s="12">
        <f t="shared" si="5"/>
        <v>6</v>
      </c>
      <c r="U48" s="12">
        <f t="shared" si="5"/>
        <v>11</v>
      </c>
      <c r="V48" s="12">
        <f t="shared" si="5"/>
        <v>4</v>
      </c>
      <c r="W48" s="12">
        <f t="shared" si="5"/>
        <v>4</v>
      </c>
      <c r="X48" s="12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50">
        <v>0</v>
      </c>
      <c r="AH48" s="50">
        <v>0</v>
      </c>
      <c r="AI48" s="50">
        <v>0</v>
      </c>
      <c r="AJ48" s="50">
        <v>1</v>
      </c>
      <c r="AK48" s="50">
        <v>1</v>
      </c>
      <c r="AL48" s="50">
        <v>0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12">
        <f t="shared" si="5"/>
        <v>5</v>
      </c>
      <c r="T49" s="12">
        <f t="shared" si="5"/>
        <v>6</v>
      </c>
      <c r="U49" s="12">
        <f t="shared" si="5"/>
        <v>8</v>
      </c>
      <c r="V49" s="12">
        <f t="shared" si="5"/>
        <v>10</v>
      </c>
      <c r="W49" s="12">
        <f t="shared" si="5"/>
        <v>4</v>
      </c>
      <c r="X49" s="12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50">
        <v>0</v>
      </c>
      <c r="AH49" s="50">
        <v>0</v>
      </c>
      <c r="AI49" s="50">
        <v>0</v>
      </c>
      <c r="AJ49" s="50">
        <v>1</v>
      </c>
      <c r="AK49" s="50">
        <v>1</v>
      </c>
      <c r="AL49" s="50">
        <v>0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12">
        <f t="shared" si="5"/>
        <v>5</v>
      </c>
      <c r="T50" s="12">
        <f t="shared" si="5"/>
        <v>9</v>
      </c>
      <c r="U50" s="12">
        <f t="shared" si="5"/>
        <v>8</v>
      </c>
      <c r="V50" s="12">
        <f t="shared" si="5"/>
        <v>10</v>
      </c>
      <c r="W50" s="12">
        <f t="shared" si="5"/>
        <v>10</v>
      </c>
      <c r="X50" s="12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50">
        <v>0</v>
      </c>
      <c r="AH50" s="50">
        <v>0</v>
      </c>
      <c r="AI50" s="50">
        <v>0</v>
      </c>
      <c r="AJ50" s="50">
        <v>1</v>
      </c>
      <c r="AK50" s="50">
        <v>0</v>
      </c>
      <c r="AL50" s="50">
        <v>0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61</v>
      </c>
      <c r="S51" s="12">
        <f t="shared" si="5"/>
        <v>8</v>
      </c>
      <c r="T51" s="12">
        <f t="shared" si="5"/>
        <v>9</v>
      </c>
      <c r="U51" s="12">
        <f t="shared" si="5"/>
        <v>5</v>
      </c>
      <c r="V51" s="12">
        <f t="shared" si="5"/>
        <v>4</v>
      </c>
      <c r="W51" s="12">
        <f t="shared" si="5"/>
        <v>10</v>
      </c>
      <c r="X51" s="12">
        <f t="shared" si="5"/>
        <v>5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pentagon</v>
      </c>
      <c r="AG51" s="50">
        <v>0</v>
      </c>
      <c r="AH51" s="50">
        <v>0</v>
      </c>
      <c r="AI51" s="50">
        <v>0</v>
      </c>
      <c r="AJ51" s="50">
        <v>1</v>
      </c>
      <c r="AK51" s="50">
        <v>0</v>
      </c>
      <c r="AL51" s="50">
        <v>0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61</v>
      </c>
      <c r="S52" s="12">
        <f t="shared" si="5"/>
        <v>8</v>
      </c>
      <c r="T52" s="12">
        <f t="shared" si="5"/>
        <v>3</v>
      </c>
      <c r="U52" s="12">
        <f t="shared" si="5"/>
        <v>5</v>
      </c>
      <c r="V52" s="12">
        <f t="shared" si="5"/>
        <v>4</v>
      </c>
      <c r="W52" s="12">
        <f t="shared" si="5"/>
        <v>9</v>
      </c>
      <c r="X52" s="12">
        <f t="shared" si="5"/>
        <v>5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pentagon</v>
      </c>
      <c r="AG52" s="50">
        <v>0</v>
      </c>
      <c r="AH52" s="50">
        <v>1</v>
      </c>
      <c r="AI52" s="50">
        <v>0</v>
      </c>
      <c r="AJ52" s="50">
        <v>1</v>
      </c>
      <c r="AK52" s="50">
        <v>0</v>
      </c>
      <c r="AL52" s="50">
        <v>0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12">
        <f t="shared" si="5"/>
        <v>5</v>
      </c>
      <c r="T53" s="12">
        <f t="shared" si="5"/>
        <v>3</v>
      </c>
      <c r="U53" s="12">
        <f t="shared" si="5"/>
        <v>3</v>
      </c>
      <c r="V53" s="12">
        <f t="shared" si="5"/>
        <v>11</v>
      </c>
      <c r="W53" s="12">
        <f t="shared" si="5"/>
        <v>9</v>
      </c>
      <c r="X53" s="12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50">
        <v>0</v>
      </c>
      <c r="AH53" s="50">
        <v>1</v>
      </c>
      <c r="AI53" s="50">
        <v>0</v>
      </c>
      <c r="AJ53" s="50">
        <v>1</v>
      </c>
      <c r="AK53" s="50">
        <v>0</v>
      </c>
      <c r="AL53" s="50">
        <v>0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12">
        <f t="shared" si="5"/>
        <v>5</v>
      </c>
      <c r="T54" s="12">
        <f t="shared" si="5"/>
        <v>6</v>
      </c>
      <c r="U54" s="12">
        <f t="shared" si="5"/>
        <v>3</v>
      </c>
      <c r="V54" s="12">
        <f t="shared" si="5"/>
        <v>11</v>
      </c>
      <c r="W54" s="12">
        <f t="shared" si="5"/>
        <v>10</v>
      </c>
      <c r="X54" s="12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50">
        <v>0</v>
      </c>
      <c r="AH54" s="50">
        <v>1</v>
      </c>
      <c r="AI54" s="50">
        <v>0</v>
      </c>
      <c r="AJ54" s="50">
        <v>1</v>
      </c>
      <c r="AK54" s="50">
        <v>0</v>
      </c>
      <c r="AL54" s="50">
        <v>0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61</v>
      </c>
      <c r="P55" s="50" t="s">
        <v>34</v>
      </c>
      <c r="Q55" s="50" t="s">
        <v>35</v>
      </c>
      <c r="S55" s="12">
        <f t="shared" si="5"/>
        <v>10</v>
      </c>
      <c r="T55" s="12">
        <f t="shared" si="5"/>
        <v>6</v>
      </c>
      <c r="U55" s="12">
        <f t="shared" si="5"/>
        <v>6</v>
      </c>
      <c r="V55" s="12">
        <f t="shared" si="5"/>
        <v>5</v>
      </c>
      <c r="W55" s="12">
        <f t="shared" si="5"/>
        <v>10</v>
      </c>
      <c r="X55" s="12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pentagon</v>
      </c>
      <c r="AD55" s="26" t="str">
        <f t="shared" si="6"/>
        <v>Grapes</v>
      </c>
      <c r="AE55" s="26" t="str">
        <f t="shared" si="6"/>
        <v>Bananas</v>
      </c>
      <c r="AG55" s="50">
        <v>0</v>
      </c>
      <c r="AH55" s="50">
        <v>1</v>
      </c>
      <c r="AI55" s="50">
        <v>0</v>
      </c>
      <c r="AJ55" s="50">
        <v>1</v>
      </c>
      <c r="AK55" s="50">
        <v>0</v>
      </c>
      <c r="AL55" s="50">
        <v>0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61</v>
      </c>
      <c r="P56" s="50" t="s">
        <v>26</v>
      </c>
      <c r="Q56" s="50" t="s">
        <v>35</v>
      </c>
      <c r="S56" s="12">
        <f t="shared" si="5"/>
        <v>10</v>
      </c>
      <c r="T56" s="12">
        <f t="shared" si="5"/>
        <v>8</v>
      </c>
      <c r="U56" s="12">
        <f t="shared" si="5"/>
        <v>6</v>
      </c>
      <c r="V56" s="12">
        <f t="shared" si="5"/>
        <v>5</v>
      </c>
      <c r="W56" s="12">
        <f t="shared" si="5"/>
        <v>3</v>
      </c>
      <c r="X56" s="12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pentagon</v>
      </c>
      <c r="AD56" s="26" t="str">
        <f t="shared" si="6"/>
        <v>Heart</v>
      </c>
      <c r="AE56" s="26" t="str">
        <f t="shared" si="6"/>
        <v>Bananas</v>
      </c>
      <c r="AG56" s="50">
        <v>0</v>
      </c>
      <c r="AH56" s="50">
        <v>1</v>
      </c>
      <c r="AI56" s="50">
        <v>0</v>
      </c>
      <c r="AJ56" s="50">
        <v>1</v>
      </c>
      <c r="AK56" s="50">
        <v>0</v>
      </c>
      <c r="AL56" s="50">
        <v>0</v>
      </c>
    </row>
    <row r="57" spans="11:38" ht="16.5" customHeight="1">
      <c r="K57" s="42">
        <v>53</v>
      </c>
      <c r="L57" s="50" t="s">
        <v>61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12">
        <f t="shared" si="5"/>
        <v>5</v>
      </c>
      <c r="T57" s="12">
        <f t="shared" si="5"/>
        <v>8</v>
      </c>
      <c r="U57" s="12">
        <f t="shared" si="5"/>
        <v>11</v>
      </c>
      <c r="V57" s="12">
        <f t="shared" si="5"/>
        <v>11</v>
      </c>
      <c r="W57" s="12">
        <f t="shared" si="5"/>
        <v>3</v>
      </c>
      <c r="X57" s="12">
        <f t="shared" si="5"/>
        <v>4</v>
      </c>
      <c r="Z57" s="26" t="str">
        <f t="shared" si="7"/>
        <v>pentagon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50">
        <v>0</v>
      </c>
      <c r="AH57" s="50">
        <v>1</v>
      </c>
      <c r="AI57" s="50">
        <v>0</v>
      </c>
      <c r="AJ57" s="50">
        <v>1</v>
      </c>
      <c r="AK57" s="50">
        <v>0</v>
      </c>
      <c r="AL57" s="50">
        <v>0</v>
      </c>
    </row>
    <row r="58" spans="11:38" ht="16.5" customHeight="1">
      <c r="K58" s="42">
        <v>54</v>
      </c>
      <c r="L58" s="50" t="s">
        <v>61</v>
      </c>
      <c r="M58" s="50" t="s">
        <v>61</v>
      </c>
      <c r="N58" s="50" t="s">
        <v>35</v>
      </c>
      <c r="O58" s="50" t="s">
        <v>35</v>
      </c>
      <c r="P58" s="50" t="s">
        <v>35</v>
      </c>
      <c r="Q58" s="50" t="s">
        <v>27</v>
      </c>
      <c r="S58" s="12">
        <f t="shared" si="5"/>
        <v>5</v>
      </c>
      <c r="T58" s="12">
        <f t="shared" si="5"/>
        <v>5</v>
      </c>
      <c r="U58" s="12">
        <f t="shared" si="5"/>
        <v>11</v>
      </c>
      <c r="V58" s="12">
        <f t="shared" si="5"/>
        <v>11</v>
      </c>
      <c r="W58" s="12">
        <f t="shared" si="5"/>
        <v>11</v>
      </c>
      <c r="X58" s="12">
        <f t="shared" si="5"/>
        <v>4</v>
      </c>
      <c r="Z58" s="26" t="str">
        <f t="shared" si="7"/>
        <v>pentagon</v>
      </c>
      <c r="AA58" s="26" t="str">
        <f t="shared" si="7"/>
        <v>pentagon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50">
        <v>0</v>
      </c>
      <c r="AH58" s="50">
        <v>1</v>
      </c>
      <c r="AI58" s="50">
        <v>0</v>
      </c>
      <c r="AJ58" s="50">
        <v>1</v>
      </c>
      <c r="AK58" s="50">
        <v>0</v>
      </c>
      <c r="AL58" s="50">
        <v>0</v>
      </c>
    </row>
    <row r="59" spans="11:38" ht="16.5" customHeight="1">
      <c r="K59" s="42">
        <v>55</v>
      </c>
      <c r="L59" s="50" t="s">
        <v>26</v>
      </c>
      <c r="M59" s="50" t="s">
        <v>61</v>
      </c>
      <c r="N59" s="50" t="s">
        <v>26</v>
      </c>
      <c r="O59" s="50" t="s">
        <v>25</v>
      </c>
      <c r="P59" s="50" t="s">
        <v>35</v>
      </c>
      <c r="Q59" s="50" t="s">
        <v>35</v>
      </c>
      <c r="S59" s="12">
        <f t="shared" si="5"/>
        <v>3</v>
      </c>
      <c r="T59" s="12">
        <f t="shared" si="5"/>
        <v>5</v>
      </c>
      <c r="U59" s="12">
        <f t="shared" si="5"/>
        <v>3</v>
      </c>
      <c r="V59" s="12">
        <f t="shared" si="5"/>
        <v>1</v>
      </c>
      <c r="W59" s="12">
        <f t="shared" si="5"/>
        <v>11</v>
      </c>
      <c r="X59" s="12">
        <f t="shared" si="5"/>
        <v>11</v>
      </c>
      <c r="Z59" s="26" t="str">
        <f t="shared" si="7"/>
        <v>Heart</v>
      </c>
      <c r="AA59" s="26" t="str">
        <f t="shared" si="7"/>
        <v>pentagon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50">
        <v>0</v>
      </c>
      <c r="AH59" s="50">
        <v>1</v>
      </c>
      <c r="AI59" s="50">
        <v>0</v>
      </c>
      <c r="AJ59" s="50">
        <v>1</v>
      </c>
      <c r="AK59" s="50">
        <v>0</v>
      </c>
      <c r="AL59" s="50">
        <v>0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12">
        <f t="shared" ref="S60:X102" si="8">VLOOKUP(L60,$A$4:$I$15,9,FALSE)</f>
        <v>3</v>
      </c>
      <c r="T60" s="12">
        <f t="shared" si="8"/>
        <v>6</v>
      </c>
      <c r="U60" s="12">
        <f t="shared" si="8"/>
        <v>3</v>
      </c>
      <c r="V60" s="12">
        <f t="shared" si="8"/>
        <v>10</v>
      </c>
      <c r="W60" s="12">
        <f t="shared" si="8"/>
        <v>4</v>
      </c>
      <c r="X60" s="12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50">
        <v>1</v>
      </c>
      <c r="AH60" s="50">
        <v>1</v>
      </c>
      <c r="AI60" s="50">
        <v>1</v>
      </c>
      <c r="AJ60" s="50">
        <v>1</v>
      </c>
      <c r="AK60" s="50">
        <v>0</v>
      </c>
      <c r="AL60" s="50">
        <v>0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12">
        <f t="shared" si="8"/>
        <v>4</v>
      </c>
      <c r="T61" s="12">
        <f t="shared" si="8"/>
        <v>6</v>
      </c>
      <c r="U61" s="12">
        <f t="shared" si="8"/>
        <v>8</v>
      </c>
      <c r="V61" s="12">
        <f t="shared" si="8"/>
        <v>10</v>
      </c>
      <c r="W61" s="12">
        <f t="shared" si="8"/>
        <v>4</v>
      </c>
      <c r="X61" s="12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50">
        <v>1</v>
      </c>
      <c r="AH61" s="50">
        <v>1</v>
      </c>
      <c r="AI61" s="50">
        <v>1</v>
      </c>
      <c r="AJ61" s="50">
        <v>1</v>
      </c>
      <c r="AK61" s="50">
        <v>0</v>
      </c>
      <c r="AL61" s="50">
        <v>0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61</v>
      </c>
      <c r="Q62" s="50" t="s">
        <v>26</v>
      </c>
      <c r="S62" s="12">
        <f t="shared" si="8"/>
        <v>4</v>
      </c>
      <c r="T62" s="12">
        <f t="shared" si="8"/>
        <v>5</v>
      </c>
      <c r="U62" s="12">
        <f t="shared" si="8"/>
        <v>8</v>
      </c>
      <c r="V62" s="12">
        <f t="shared" si="8"/>
        <v>6</v>
      </c>
      <c r="W62" s="12">
        <f t="shared" si="8"/>
        <v>5</v>
      </c>
      <c r="X62" s="12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pentagon</v>
      </c>
      <c r="AE62" s="26" t="str">
        <f t="shared" si="6"/>
        <v>Heart</v>
      </c>
      <c r="AG62" s="50">
        <v>1</v>
      </c>
      <c r="AH62" s="50">
        <v>1</v>
      </c>
      <c r="AI62" s="50">
        <v>1</v>
      </c>
      <c r="AJ62" s="50">
        <v>1</v>
      </c>
      <c r="AK62" s="50">
        <v>0</v>
      </c>
      <c r="AL62" s="50">
        <v>0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61</v>
      </c>
      <c r="Q63" s="50" t="s">
        <v>33</v>
      </c>
      <c r="S63" s="12">
        <f t="shared" si="8"/>
        <v>8</v>
      </c>
      <c r="T63" s="12">
        <f t="shared" si="8"/>
        <v>5</v>
      </c>
      <c r="U63" s="12">
        <f t="shared" si="8"/>
        <v>10</v>
      </c>
      <c r="V63" s="12">
        <f t="shared" si="8"/>
        <v>6</v>
      </c>
      <c r="W63" s="12">
        <f t="shared" si="8"/>
        <v>5</v>
      </c>
      <c r="X63" s="12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pentagon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0</v>
      </c>
      <c r="AL63" s="50">
        <v>0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12">
        <f t="shared" si="8"/>
        <v>8</v>
      </c>
      <c r="T64" s="12">
        <f t="shared" si="8"/>
        <v>7</v>
      </c>
      <c r="U64" s="12">
        <f t="shared" si="8"/>
        <v>10</v>
      </c>
      <c r="V64" s="12">
        <f t="shared" si="8"/>
        <v>7</v>
      </c>
      <c r="W64" s="12">
        <f t="shared" si="8"/>
        <v>11</v>
      </c>
      <c r="X64" s="12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0</v>
      </c>
      <c r="AL64" s="50">
        <v>0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61</v>
      </c>
      <c r="O65" s="50" t="s">
        <v>30</v>
      </c>
      <c r="P65" s="50" t="s">
        <v>35</v>
      </c>
      <c r="Q65" s="50" t="s">
        <v>23</v>
      </c>
      <c r="S65" s="12">
        <f t="shared" si="8"/>
        <v>3</v>
      </c>
      <c r="T65" s="12">
        <f t="shared" si="8"/>
        <v>7</v>
      </c>
      <c r="U65" s="12">
        <f t="shared" si="8"/>
        <v>5</v>
      </c>
      <c r="V65" s="12">
        <f t="shared" si="8"/>
        <v>7</v>
      </c>
      <c r="W65" s="12">
        <f t="shared" si="8"/>
        <v>11</v>
      </c>
      <c r="X65" s="12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pentagon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0</v>
      </c>
      <c r="AL65" s="50">
        <v>0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61</v>
      </c>
      <c r="O66" s="50" t="s">
        <v>24</v>
      </c>
      <c r="P66" s="50" t="s">
        <v>24</v>
      </c>
      <c r="Q66" s="50" t="s">
        <v>23</v>
      </c>
      <c r="S66" s="12">
        <f t="shared" si="8"/>
        <v>3</v>
      </c>
      <c r="T66" s="12">
        <f t="shared" si="8"/>
        <v>9</v>
      </c>
      <c r="U66" s="12">
        <f t="shared" si="8"/>
        <v>5</v>
      </c>
      <c r="V66" s="12">
        <f t="shared" si="8"/>
        <v>6</v>
      </c>
      <c r="W66" s="12">
        <f t="shared" si="8"/>
        <v>6</v>
      </c>
      <c r="X66" s="12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pentagon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50">
        <v>1</v>
      </c>
      <c r="AH66" s="50">
        <v>1</v>
      </c>
      <c r="AI66" s="50">
        <v>1</v>
      </c>
      <c r="AJ66" s="50">
        <v>1</v>
      </c>
      <c r="AK66" s="50">
        <v>0</v>
      </c>
      <c r="AL66" s="50">
        <v>0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12">
        <f t="shared" si="8"/>
        <v>5</v>
      </c>
      <c r="T67" s="12">
        <f t="shared" si="8"/>
        <v>9</v>
      </c>
      <c r="U67" s="12">
        <f t="shared" si="8"/>
        <v>2</v>
      </c>
      <c r="V67" s="12">
        <f t="shared" si="8"/>
        <v>6</v>
      </c>
      <c r="W67" s="12">
        <f t="shared" si="8"/>
        <v>6</v>
      </c>
      <c r="X67" s="12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0</v>
      </c>
      <c r="AL67" s="50">
        <v>0</v>
      </c>
    </row>
    <row r="68" spans="11:38" ht="16.5" customHeight="1">
      <c r="K68" s="42">
        <v>64</v>
      </c>
      <c r="L68" s="50" t="s">
        <v>23</v>
      </c>
      <c r="M68" s="50" t="s">
        <v>59</v>
      </c>
      <c r="N68" s="50" t="s">
        <v>32</v>
      </c>
      <c r="O68" s="50" t="s">
        <v>26</v>
      </c>
      <c r="P68" s="50" t="s">
        <v>23</v>
      </c>
      <c r="Q68" s="50" t="s">
        <v>32</v>
      </c>
      <c r="S68" s="12">
        <f t="shared" si="8"/>
        <v>5</v>
      </c>
      <c r="T68" s="12">
        <f t="shared" si="8"/>
        <v>3</v>
      </c>
      <c r="U68" s="12">
        <f t="shared" si="8"/>
        <v>8</v>
      </c>
      <c r="V68" s="12">
        <f t="shared" si="8"/>
        <v>3</v>
      </c>
      <c r="W68" s="12">
        <f t="shared" si="8"/>
        <v>5</v>
      </c>
      <c r="X68" s="12">
        <f t="shared" si="8"/>
        <v>8</v>
      </c>
      <c r="Z68" s="26" t="str">
        <f t="shared" si="7"/>
        <v>pentagon</v>
      </c>
      <c r="AA68" s="26" t="str">
        <f t="shared" si="7"/>
        <v>Heart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50">
        <v>1</v>
      </c>
      <c r="AH68" s="50">
        <v>1</v>
      </c>
      <c r="AI68" s="50">
        <v>1</v>
      </c>
      <c r="AJ68" s="50">
        <v>0</v>
      </c>
      <c r="AK68" s="50">
        <v>0</v>
      </c>
      <c r="AL68" s="50">
        <v>0</v>
      </c>
    </row>
    <row r="69" spans="11:38" ht="16.5" customHeight="1">
      <c r="K69" s="42">
        <v>65</v>
      </c>
      <c r="L69" s="50" t="s">
        <v>35</v>
      </c>
      <c r="M69" s="50" t="s">
        <v>59</v>
      </c>
      <c r="N69" s="50" t="s">
        <v>32</v>
      </c>
      <c r="O69" s="50" t="s">
        <v>26</v>
      </c>
      <c r="P69" s="50" t="s">
        <v>23</v>
      </c>
      <c r="Q69" s="50" t="s">
        <v>24</v>
      </c>
      <c r="S69" s="12">
        <f t="shared" si="8"/>
        <v>11</v>
      </c>
      <c r="T69" s="12">
        <f t="shared" si="8"/>
        <v>3</v>
      </c>
      <c r="U69" s="12">
        <f t="shared" si="8"/>
        <v>8</v>
      </c>
      <c r="V69" s="12">
        <f t="shared" si="8"/>
        <v>3</v>
      </c>
      <c r="W69" s="12">
        <f t="shared" si="8"/>
        <v>5</v>
      </c>
      <c r="X69" s="12">
        <f t="shared" si="8"/>
        <v>6</v>
      </c>
      <c r="Z69" s="26" t="str">
        <f t="shared" si="7"/>
        <v>Bananas</v>
      </c>
      <c r="AA69" s="26" t="str">
        <f t="shared" si="7"/>
        <v>Heart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50">
        <v>1</v>
      </c>
      <c r="AH69" s="50">
        <v>1</v>
      </c>
      <c r="AI69" s="50">
        <v>1</v>
      </c>
      <c r="AJ69" s="50">
        <v>0</v>
      </c>
      <c r="AK69" s="50">
        <v>0</v>
      </c>
      <c r="AL69" s="50">
        <v>0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59</v>
      </c>
      <c r="O70" s="50" t="s">
        <v>24</v>
      </c>
      <c r="P70" s="50" t="s">
        <v>33</v>
      </c>
      <c r="Q70" s="50" t="s">
        <v>24</v>
      </c>
      <c r="S70" s="12">
        <f t="shared" si="8"/>
        <v>11</v>
      </c>
      <c r="T70" s="12">
        <f t="shared" si="8"/>
        <v>6</v>
      </c>
      <c r="U70" s="12">
        <f t="shared" si="8"/>
        <v>3</v>
      </c>
      <c r="V70" s="12">
        <f t="shared" si="8"/>
        <v>6</v>
      </c>
      <c r="W70" s="12">
        <f t="shared" si="8"/>
        <v>9</v>
      </c>
      <c r="X70" s="12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Heart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50">
        <v>1</v>
      </c>
      <c r="AH70" s="50">
        <v>1</v>
      </c>
      <c r="AI70" s="50">
        <v>1</v>
      </c>
      <c r="AJ70" s="50">
        <v>0</v>
      </c>
      <c r="AK70" s="50">
        <v>0</v>
      </c>
      <c r="AL70" s="50">
        <v>0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59</v>
      </c>
      <c r="O71" s="50" t="s">
        <v>24</v>
      </c>
      <c r="P71" s="50" t="s">
        <v>33</v>
      </c>
      <c r="Q71" s="50" t="s">
        <v>59</v>
      </c>
      <c r="S71" s="12">
        <f t="shared" si="8"/>
        <v>2</v>
      </c>
      <c r="T71" s="12">
        <f t="shared" si="8"/>
        <v>6</v>
      </c>
      <c r="U71" s="12">
        <f t="shared" si="8"/>
        <v>3</v>
      </c>
      <c r="V71" s="12">
        <f t="shared" si="8"/>
        <v>6</v>
      </c>
      <c r="W71" s="12">
        <f t="shared" si="8"/>
        <v>9</v>
      </c>
      <c r="X71" s="12">
        <f t="shared" si="8"/>
        <v>3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Heart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Heart</v>
      </c>
      <c r="AG71" s="50">
        <v>1</v>
      </c>
      <c r="AH71" s="50">
        <v>1</v>
      </c>
      <c r="AI71" s="50">
        <v>1</v>
      </c>
      <c r="AJ71" s="50">
        <v>0</v>
      </c>
      <c r="AK71" s="50">
        <v>0</v>
      </c>
      <c r="AL71" s="50">
        <v>0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59</v>
      </c>
      <c r="S72" s="12">
        <f t="shared" si="8"/>
        <v>10</v>
      </c>
      <c r="T72" s="12">
        <f t="shared" si="8"/>
        <v>5</v>
      </c>
      <c r="U72" s="12">
        <f t="shared" si="8"/>
        <v>10</v>
      </c>
      <c r="V72" s="12">
        <f t="shared" si="8"/>
        <v>11</v>
      </c>
      <c r="W72" s="12">
        <f t="shared" si="8"/>
        <v>10</v>
      </c>
      <c r="X72" s="12">
        <f t="shared" si="8"/>
        <v>3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Heart</v>
      </c>
      <c r="AG72" s="50">
        <v>1</v>
      </c>
      <c r="AH72" s="50">
        <v>1</v>
      </c>
      <c r="AI72" s="50">
        <v>1</v>
      </c>
      <c r="AJ72" s="50">
        <v>0</v>
      </c>
      <c r="AK72" s="50">
        <v>0</v>
      </c>
      <c r="AL72" s="50">
        <v>0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12">
        <f t="shared" si="8"/>
        <v>10</v>
      </c>
      <c r="T73" s="12">
        <f t="shared" si="8"/>
        <v>5</v>
      </c>
      <c r="U73" s="12">
        <f t="shared" si="8"/>
        <v>10</v>
      </c>
      <c r="V73" s="12">
        <f t="shared" si="8"/>
        <v>11</v>
      </c>
      <c r="W73" s="12">
        <f t="shared" si="8"/>
        <v>10</v>
      </c>
      <c r="X73" s="12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50">
        <v>1</v>
      </c>
      <c r="AH73" s="50">
        <v>1</v>
      </c>
      <c r="AI73" s="50">
        <v>1</v>
      </c>
      <c r="AJ73" s="50">
        <v>0</v>
      </c>
      <c r="AK73" s="50">
        <v>0</v>
      </c>
      <c r="AL73" s="50">
        <v>0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59</v>
      </c>
      <c r="P74" s="50" t="s">
        <v>32</v>
      </c>
      <c r="Q74" s="50" t="s">
        <v>27</v>
      </c>
      <c r="S74" s="12">
        <f t="shared" si="8"/>
        <v>4</v>
      </c>
      <c r="T74" s="12">
        <f t="shared" si="8"/>
        <v>2</v>
      </c>
      <c r="U74" s="12">
        <f t="shared" si="8"/>
        <v>8</v>
      </c>
      <c r="V74" s="12">
        <f t="shared" si="8"/>
        <v>3</v>
      </c>
      <c r="W74" s="12">
        <f t="shared" si="8"/>
        <v>8</v>
      </c>
      <c r="X74" s="12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Heart</v>
      </c>
      <c r="AD74" s="26" t="str">
        <f t="shared" si="6"/>
        <v>Peaches</v>
      </c>
      <c r="AE74" s="26" t="str">
        <f t="shared" si="6"/>
        <v>Square</v>
      </c>
      <c r="AG74" s="50">
        <v>1</v>
      </c>
      <c r="AH74" s="50">
        <v>1</v>
      </c>
      <c r="AI74" s="50">
        <v>1</v>
      </c>
      <c r="AJ74" s="50">
        <v>0</v>
      </c>
      <c r="AK74" s="50">
        <v>0</v>
      </c>
      <c r="AL74" s="50">
        <v>0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59</v>
      </c>
      <c r="P75" s="50" t="s">
        <v>32</v>
      </c>
      <c r="Q75" s="50" t="s">
        <v>35</v>
      </c>
      <c r="S75" s="12">
        <f t="shared" si="8"/>
        <v>4</v>
      </c>
      <c r="T75" s="12">
        <f t="shared" si="8"/>
        <v>8</v>
      </c>
      <c r="U75" s="12">
        <f t="shared" si="8"/>
        <v>8</v>
      </c>
      <c r="V75" s="12">
        <f t="shared" si="8"/>
        <v>3</v>
      </c>
      <c r="W75" s="12">
        <f t="shared" si="8"/>
        <v>8</v>
      </c>
      <c r="X75" s="12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Heart</v>
      </c>
      <c r="AD75" s="26" t="str">
        <f t="shared" si="6"/>
        <v>Peaches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0</v>
      </c>
      <c r="AK75" s="50">
        <v>0</v>
      </c>
      <c r="AL75" s="50">
        <v>0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12">
        <f t="shared" si="8"/>
        <v>10</v>
      </c>
      <c r="T76" s="12">
        <f t="shared" si="8"/>
        <v>8</v>
      </c>
      <c r="U76" s="12">
        <f t="shared" si="8"/>
        <v>11</v>
      </c>
      <c r="V76" s="12">
        <f t="shared" si="8"/>
        <v>11</v>
      </c>
      <c r="W76" s="12">
        <f t="shared" si="8"/>
        <v>4</v>
      </c>
      <c r="X76" s="12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50">
        <v>1</v>
      </c>
      <c r="AH76" s="50">
        <v>1</v>
      </c>
      <c r="AI76" s="50">
        <v>0</v>
      </c>
      <c r="AJ76" s="50">
        <v>0</v>
      </c>
      <c r="AK76" s="50">
        <v>0</v>
      </c>
      <c r="AL76" s="50">
        <v>0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12">
        <f t="shared" si="8"/>
        <v>10</v>
      </c>
      <c r="T77" s="12">
        <f t="shared" si="8"/>
        <v>9</v>
      </c>
      <c r="U77" s="12">
        <f t="shared" si="8"/>
        <v>11</v>
      </c>
      <c r="V77" s="12">
        <f t="shared" si="8"/>
        <v>11</v>
      </c>
      <c r="W77" s="12">
        <f t="shared" si="8"/>
        <v>4</v>
      </c>
      <c r="X77" s="12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50">
        <v>1</v>
      </c>
      <c r="AH77" s="50">
        <v>1</v>
      </c>
      <c r="AI77" s="50">
        <v>0</v>
      </c>
      <c r="AJ77" s="50">
        <v>0</v>
      </c>
      <c r="AK77" s="50">
        <v>0</v>
      </c>
      <c r="AL77" s="50">
        <v>0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12">
        <f t="shared" si="8"/>
        <v>7</v>
      </c>
      <c r="T78" s="12">
        <f t="shared" si="8"/>
        <v>9</v>
      </c>
      <c r="U78" s="12">
        <f t="shared" si="8"/>
        <v>9</v>
      </c>
      <c r="V78" s="12">
        <f t="shared" si="8"/>
        <v>4</v>
      </c>
      <c r="W78" s="12">
        <f t="shared" si="8"/>
        <v>5</v>
      </c>
      <c r="X78" s="12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50">
        <v>1</v>
      </c>
      <c r="AH78" s="50">
        <v>1</v>
      </c>
      <c r="AI78" s="50">
        <v>0</v>
      </c>
      <c r="AJ78" s="50">
        <v>0</v>
      </c>
      <c r="AK78" s="50">
        <v>0</v>
      </c>
      <c r="AL78" s="50">
        <v>0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12">
        <f t="shared" si="8"/>
        <v>7</v>
      </c>
      <c r="T79" s="12">
        <f t="shared" si="8"/>
        <v>5</v>
      </c>
      <c r="U79" s="12">
        <f t="shared" si="8"/>
        <v>9</v>
      </c>
      <c r="V79" s="12">
        <f t="shared" si="8"/>
        <v>4</v>
      </c>
      <c r="W79" s="12">
        <f t="shared" si="8"/>
        <v>5</v>
      </c>
      <c r="X79" s="12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50">
        <v>1</v>
      </c>
      <c r="AH79" s="50">
        <v>1</v>
      </c>
      <c r="AI79" s="50">
        <v>0</v>
      </c>
      <c r="AJ79" s="50">
        <v>0</v>
      </c>
      <c r="AK79" s="50">
        <v>0</v>
      </c>
      <c r="AL79" s="50">
        <v>0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12">
        <f t="shared" si="8"/>
        <v>9</v>
      </c>
      <c r="T80" s="12">
        <f t="shared" si="8"/>
        <v>5</v>
      </c>
      <c r="U80" s="12">
        <f t="shared" si="8"/>
        <v>4</v>
      </c>
      <c r="V80" s="12">
        <f t="shared" si="8"/>
        <v>8</v>
      </c>
      <c r="W80" s="12">
        <f t="shared" si="8"/>
        <v>11</v>
      </c>
      <c r="X80" s="12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50">
        <v>1</v>
      </c>
      <c r="AH80" s="50">
        <v>1</v>
      </c>
      <c r="AI80" s="50">
        <v>0</v>
      </c>
      <c r="AJ80" s="50">
        <v>0</v>
      </c>
      <c r="AK80" s="50">
        <v>0</v>
      </c>
      <c r="AL80" s="50">
        <v>0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12">
        <f t="shared" si="8"/>
        <v>9</v>
      </c>
      <c r="T81" s="12">
        <f t="shared" si="8"/>
        <v>10</v>
      </c>
      <c r="U81" s="12">
        <f t="shared" si="8"/>
        <v>4</v>
      </c>
      <c r="V81" s="12">
        <f t="shared" si="8"/>
        <v>8</v>
      </c>
      <c r="W81" s="12">
        <f t="shared" si="8"/>
        <v>11</v>
      </c>
      <c r="X81" s="12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50">
        <v>1</v>
      </c>
      <c r="AH81" s="50">
        <v>0</v>
      </c>
      <c r="AI81" s="50">
        <v>0</v>
      </c>
      <c r="AJ81" s="50">
        <v>0</v>
      </c>
      <c r="AK81" s="50">
        <v>0</v>
      </c>
      <c r="AL81" s="50">
        <v>0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12">
        <f t="shared" si="8"/>
        <v>10</v>
      </c>
      <c r="T82" s="12">
        <f t="shared" si="8"/>
        <v>10</v>
      </c>
      <c r="U82" s="12">
        <f t="shared" si="8"/>
        <v>8</v>
      </c>
      <c r="V82" s="12">
        <f t="shared" si="8"/>
        <v>3</v>
      </c>
      <c r="W82" s="12">
        <f t="shared" si="8"/>
        <v>8</v>
      </c>
      <c r="X82" s="12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50">
        <v>1</v>
      </c>
      <c r="AH82" s="50">
        <v>0</v>
      </c>
      <c r="AI82" s="50">
        <v>0</v>
      </c>
      <c r="AJ82" s="50">
        <v>0</v>
      </c>
      <c r="AK82" s="50">
        <v>0</v>
      </c>
      <c r="AL82" s="50">
        <v>0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12">
        <f t="shared" si="8"/>
        <v>10</v>
      </c>
      <c r="T83" s="12">
        <f t="shared" si="8"/>
        <v>9</v>
      </c>
      <c r="U83" s="12">
        <f t="shared" si="8"/>
        <v>8</v>
      </c>
      <c r="V83" s="12">
        <f t="shared" si="8"/>
        <v>3</v>
      </c>
      <c r="W83" s="12">
        <f t="shared" si="8"/>
        <v>8</v>
      </c>
      <c r="X83" s="12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50">
        <v>1</v>
      </c>
      <c r="AH83" s="50">
        <v>0</v>
      </c>
      <c r="AI83" s="50">
        <v>0</v>
      </c>
      <c r="AJ83" s="50">
        <v>0</v>
      </c>
      <c r="AK83" s="50">
        <v>0</v>
      </c>
      <c r="AL83" s="50">
        <v>1</v>
      </c>
    </row>
    <row r="84" spans="11:38">
      <c r="K84" s="42">
        <v>80</v>
      </c>
      <c r="L84" s="50" t="s">
        <v>60</v>
      </c>
      <c r="M84" s="50" t="s">
        <v>33</v>
      </c>
      <c r="N84" s="50" t="s">
        <v>27</v>
      </c>
      <c r="O84" s="50" t="s">
        <v>60</v>
      </c>
      <c r="P84" s="50" t="s">
        <v>34</v>
      </c>
      <c r="Q84" s="50" t="s">
        <v>35</v>
      </c>
      <c r="S84" s="12">
        <f t="shared" si="8"/>
        <v>4</v>
      </c>
      <c r="T84" s="12">
        <f t="shared" si="8"/>
        <v>9</v>
      </c>
      <c r="U84" s="12">
        <f t="shared" si="8"/>
        <v>4</v>
      </c>
      <c r="V84" s="12">
        <f t="shared" si="8"/>
        <v>4</v>
      </c>
      <c r="W84" s="12">
        <f t="shared" si="8"/>
        <v>10</v>
      </c>
      <c r="X84" s="12">
        <f t="shared" si="8"/>
        <v>11</v>
      </c>
      <c r="Z84" s="26" t="str">
        <f t="shared" si="7"/>
        <v>Square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Square</v>
      </c>
      <c r="AD84" s="26" t="str">
        <f t="shared" si="6"/>
        <v>Grapes</v>
      </c>
      <c r="AE84" s="26" t="str">
        <f t="shared" si="6"/>
        <v>Bananas</v>
      </c>
      <c r="AG84" s="50">
        <v>1</v>
      </c>
      <c r="AH84" s="50">
        <v>0</v>
      </c>
      <c r="AI84" s="50">
        <v>0</v>
      </c>
      <c r="AJ84" s="50">
        <v>0</v>
      </c>
      <c r="AK84" s="50">
        <v>0</v>
      </c>
      <c r="AL84" s="50">
        <v>1</v>
      </c>
    </row>
    <row r="85" spans="11:38">
      <c r="K85" s="42">
        <v>81</v>
      </c>
      <c r="L85" s="50" t="s">
        <v>60</v>
      </c>
      <c r="M85" s="50" t="s">
        <v>60</v>
      </c>
      <c r="N85" s="50" t="s">
        <v>27</v>
      </c>
      <c r="O85" s="50" t="s">
        <v>60</v>
      </c>
      <c r="P85" s="50" t="s">
        <v>34</v>
      </c>
      <c r="Q85" s="50" t="s">
        <v>35</v>
      </c>
      <c r="S85" s="12">
        <f t="shared" si="8"/>
        <v>4</v>
      </c>
      <c r="T85" s="12">
        <f t="shared" si="8"/>
        <v>4</v>
      </c>
      <c r="U85" s="12">
        <f t="shared" si="8"/>
        <v>4</v>
      </c>
      <c r="V85" s="12">
        <f t="shared" si="8"/>
        <v>4</v>
      </c>
      <c r="W85" s="12">
        <f t="shared" si="8"/>
        <v>10</v>
      </c>
      <c r="X85" s="12">
        <f t="shared" si="8"/>
        <v>11</v>
      </c>
      <c r="Z85" s="26" t="str">
        <f t="shared" si="7"/>
        <v>Square</v>
      </c>
      <c r="AA85" s="26" t="str">
        <f t="shared" si="7"/>
        <v>Square</v>
      </c>
      <c r="AB85" s="26" t="str">
        <f t="shared" si="7"/>
        <v>Square</v>
      </c>
      <c r="AC85" s="26" t="str">
        <f t="shared" si="6"/>
        <v>Square</v>
      </c>
      <c r="AD85" s="26" t="str">
        <f t="shared" si="6"/>
        <v>Grapes</v>
      </c>
      <c r="AE85" s="26" t="str">
        <f t="shared" si="6"/>
        <v>Bananas</v>
      </c>
      <c r="AG85" s="50">
        <v>1</v>
      </c>
      <c r="AH85" s="50">
        <v>0</v>
      </c>
      <c r="AI85" s="50">
        <v>0</v>
      </c>
      <c r="AJ85" s="50">
        <v>0</v>
      </c>
      <c r="AK85" s="50">
        <v>0</v>
      </c>
      <c r="AL85" s="50">
        <v>1</v>
      </c>
    </row>
    <row r="86" spans="11:38">
      <c r="K86" s="42">
        <v>82</v>
      </c>
      <c r="L86" s="50" t="s">
        <v>24</v>
      </c>
      <c r="M86" s="50" t="s">
        <v>60</v>
      </c>
      <c r="N86" s="50" t="s">
        <v>32</v>
      </c>
      <c r="O86" s="50" t="s">
        <v>30</v>
      </c>
      <c r="P86" s="50" t="s">
        <v>35</v>
      </c>
      <c r="Q86" s="50" t="s">
        <v>32</v>
      </c>
      <c r="S86" s="12">
        <f t="shared" si="8"/>
        <v>6</v>
      </c>
      <c r="T86" s="12">
        <f t="shared" si="8"/>
        <v>4</v>
      </c>
      <c r="U86" s="12">
        <f t="shared" si="8"/>
        <v>8</v>
      </c>
      <c r="V86" s="12">
        <f t="shared" si="8"/>
        <v>7</v>
      </c>
      <c r="W86" s="12">
        <f t="shared" si="8"/>
        <v>11</v>
      </c>
      <c r="X86" s="12">
        <f t="shared" si="8"/>
        <v>8</v>
      </c>
      <c r="Z86" s="26" t="str">
        <f t="shared" si="7"/>
        <v>Rectangle</v>
      </c>
      <c r="AA86" s="26" t="str">
        <f t="shared" si="7"/>
        <v>Square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50">
        <v>1</v>
      </c>
      <c r="AH86" s="50">
        <v>0</v>
      </c>
      <c r="AI86" s="50">
        <v>0</v>
      </c>
      <c r="AJ86" s="50">
        <v>0</v>
      </c>
      <c r="AK86" s="50">
        <v>0</v>
      </c>
      <c r="AL86" s="50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12">
        <f t="shared" si="8"/>
        <v>6</v>
      </c>
      <c r="T87" s="12">
        <f t="shared" si="8"/>
        <v>10</v>
      </c>
      <c r="U87" s="12">
        <f t="shared" si="8"/>
        <v>8</v>
      </c>
      <c r="V87" s="12">
        <f t="shared" si="8"/>
        <v>7</v>
      </c>
      <c r="W87" s="12">
        <f t="shared" si="8"/>
        <v>11</v>
      </c>
      <c r="X87" s="12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50">
        <v>1</v>
      </c>
      <c r="AH87" s="50">
        <v>0</v>
      </c>
      <c r="AI87" s="50">
        <v>0</v>
      </c>
      <c r="AJ87" s="50">
        <v>0</v>
      </c>
      <c r="AK87" s="50">
        <v>0</v>
      </c>
      <c r="AL87" s="50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12">
        <f t="shared" si="8"/>
        <v>11</v>
      </c>
      <c r="T88" s="12">
        <f t="shared" si="8"/>
        <v>10</v>
      </c>
      <c r="U88" s="12">
        <f t="shared" si="8"/>
        <v>7</v>
      </c>
      <c r="V88" s="12">
        <f t="shared" si="8"/>
        <v>5</v>
      </c>
      <c r="W88" s="12">
        <f t="shared" si="8"/>
        <v>10</v>
      </c>
      <c r="X88" s="12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50">
        <v>1</v>
      </c>
      <c r="AH88" s="50">
        <v>0</v>
      </c>
      <c r="AI88" s="50">
        <v>0</v>
      </c>
      <c r="AJ88" s="50">
        <v>0</v>
      </c>
      <c r="AK88" s="50">
        <v>0</v>
      </c>
      <c r="AL88" s="50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12">
        <f t="shared" si="8"/>
        <v>11</v>
      </c>
      <c r="T89" s="12">
        <f t="shared" si="8"/>
        <v>6</v>
      </c>
      <c r="U89" s="12">
        <f t="shared" si="8"/>
        <v>7</v>
      </c>
      <c r="V89" s="12">
        <f t="shared" si="8"/>
        <v>5</v>
      </c>
      <c r="W89" s="12">
        <f t="shared" si="8"/>
        <v>10</v>
      </c>
      <c r="X89" s="12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0</v>
      </c>
      <c r="AI89" s="50">
        <v>0</v>
      </c>
      <c r="AJ89" s="50">
        <v>0</v>
      </c>
      <c r="AK89" s="50">
        <v>0</v>
      </c>
      <c r="AL89" s="50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12">
        <f t="shared" si="8"/>
        <v>7</v>
      </c>
      <c r="T90" s="12">
        <f t="shared" si="8"/>
        <v>6</v>
      </c>
      <c r="U90" s="12">
        <f t="shared" si="8"/>
        <v>11</v>
      </c>
      <c r="V90" s="12">
        <f t="shared" si="8"/>
        <v>3</v>
      </c>
      <c r="W90" s="12">
        <f t="shared" si="8"/>
        <v>8</v>
      </c>
      <c r="X90" s="12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50">
        <v>1</v>
      </c>
      <c r="AH90" s="50">
        <v>0</v>
      </c>
      <c r="AI90" s="50">
        <v>0</v>
      </c>
      <c r="AJ90" s="50">
        <v>0</v>
      </c>
      <c r="AK90" s="50">
        <v>0</v>
      </c>
      <c r="AL90" s="50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12">
        <f t="shared" si="8"/>
        <v>7</v>
      </c>
      <c r="T91" s="12">
        <f t="shared" si="8"/>
        <v>11</v>
      </c>
      <c r="U91" s="12">
        <f t="shared" si="8"/>
        <v>11</v>
      </c>
      <c r="V91" s="12">
        <f t="shared" si="8"/>
        <v>3</v>
      </c>
      <c r="W91" s="12">
        <f t="shared" si="8"/>
        <v>8</v>
      </c>
      <c r="X91" s="12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50">
        <v>1</v>
      </c>
      <c r="AH91" s="50">
        <v>0</v>
      </c>
      <c r="AI91" s="50">
        <v>0</v>
      </c>
      <c r="AJ91" s="50">
        <v>0</v>
      </c>
      <c r="AK91" s="50">
        <v>0</v>
      </c>
      <c r="AL91" s="50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12">
        <f t="shared" si="8"/>
        <v>6</v>
      </c>
      <c r="T92" s="12">
        <f t="shared" si="8"/>
        <v>11</v>
      </c>
      <c r="U92" s="12">
        <f t="shared" si="8"/>
        <v>4</v>
      </c>
      <c r="V92" s="12">
        <f t="shared" si="8"/>
        <v>6</v>
      </c>
      <c r="W92" s="12">
        <f t="shared" si="8"/>
        <v>4</v>
      </c>
      <c r="X92" s="12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50">
        <v>1</v>
      </c>
      <c r="AH92" s="50">
        <v>0</v>
      </c>
      <c r="AI92" s="50">
        <v>0</v>
      </c>
      <c r="AJ92" s="50">
        <v>0</v>
      </c>
      <c r="AK92" s="50">
        <v>0</v>
      </c>
      <c r="AL92" s="50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12">
        <f t="shared" si="8"/>
        <v>6</v>
      </c>
      <c r="T93" s="12">
        <f t="shared" si="8"/>
        <v>8</v>
      </c>
      <c r="U93" s="12">
        <f t="shared" si="8"/>
        <v>4</v>
      </c>
      <c r="V93" s="12">
        <f t="shared" si="8"/>
        <v>6</v>
      </c>
      <c r="W93" s="12">
        <f t="shared" si="8"/>
        <v>4</v>
      </c>
      <c r="X93" s="12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50">
        <v>1</v>
      </c>
      <c r="AH93" s="50">
        <v>0</v>
      </c>
      <c r="AI93" s="50">
        <v>0</v>
      </c>
      <c r="AJ93" s="50">
        <v>0</v>
      </c>
      <c r="AK93" s="50">
        <v>0</v>
      </c>
      <c r="AL93" s="50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12">
        <f t="shared" si="8"/>
        <v>2</v>
      </c>
      <c r="T94" s="12">
        <f t="shared" si="8"/>
        <v>8</v>
      </c>
      <c r="U94" s="12">
        <f t="shared" si="8"/>
        <v>9</v>
      </c>
      <c r="V94" s="12">
        <f t="shared" si="8"/>
        <v>9</v>
      </c>
      <c r="W94" s="12">
        <f t="shared" si="8"/>
        <v>10</v>
      </c>
      <c r="X94" s="12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50">
        <v>1</v>
      </c>
      <c r="AH94" s="50">
        <v>0</v>
      </c>
      <c r="AI94" s="50">
        <v>0</v>
      </c>
      <c r="AJ94" s="50">
        <v>0</v>
      </c>
      <c r="AK94" s="50">
        <v>0</v>
      </c>
      <c r="AL94" s="50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12">
        <f t="shared" si="8"/>
        <v>3</v>
      </c>
      <c r="T95" s="12">
        <f t="shared" si="8"/>
        <v>6</v>
      </c>
      <c r="U95" s="12">
        <f t="shared" si="8"/>
        <v>9</v>
      </c>
      <c r="V95" s="12">
        <f t="shared" si="8"/>
        <v>9</v>
      </c>
      <c r="W95" s="12">
        <f t="shared" si="8"/>
        <v>10</v>
      </c>
      <c r="X95" s="12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50">
        <v>1</v>
      </c>
      <c r="AH95" s="50">
        <v>0</v>
      </c>
      <c r="AI95" s="50">
        <v>0</v>
      </c>
      <c r="AJ95" s="50">
        <v>0</v>
      </c>
      <c r="AK95" s="50">
        <v>0</v>
      </c>
      <c r="AL95" s="50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12">
        <f t="shared" si="8"/>
        <v>3</v>
      </c>
      <c r="T96" s="12">
        <f t="shared" si="8"/>
        <v>6</v>
      </c>
      <c r="U96" s="12">
        <f t="shared" si="8"/>
        <v>11</v>
      </c>
      <c r="V96" s="12">
        <f t="shared" si="8"/>
        <v>10</v>
      </c>
      <c r="W96" s="12">
        <f t="shared" si="8"/>
        <v>9</v>
      </c>
      <c r="X96" s="12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50">
        <v>1</v>
      </c>
      <c r="AH96" s="50">
        <v>0</v>
      </c>
      <c r="AI96" s="50">
        <v>0</v>
      </c>
      <c r="AJ96" s="50">
        <v>0</v>
      </c>
      <c r="AK96" s="50">
        <v>0</v>
      </c>
      <c r="AL96" s="50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12">
        <f t="shared" si="8"/>
        <v>9</v>
      </c>
      <c r="T97" s="12">
        <f t="shared" si="8"/>
        <v>9</v>
      </c>
      <c r="U97" s="12">
        <f t="shared" si="8"/>
        <v>11</v>
      </c>
      <c r="V97" s="12">
        <f t="shared" si="8"/>
        <v>10</v>
      </c>
      <c r="W97" s="12">
        <f t="shared" si="8"/>
        <v>9</v>
      </c>
      <c r="X97" s="12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50">
        <v>1</v>
      </c>
      <c r="AH97" s="50">
        <v>1</v>
      </c>
      <c r="AI97" s="50">
        <v>0</v>
      </c>
      <c r="AJ97" s="50">
        <v>0</v>
      </c>
      <c r="AK97" s="50">
        <v>0</v>
      </c>
      <c r="AL97" s="50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12">
        <f t="shared" si="8"/>
        <v>9</v>
      </c>
      <c r="T98" s="12">
        <f t="shared" si="8"/>
        <v>9</v>
      </c>
      <c r="U98" s="12">
        <f t="shared" si="8"/>
        <v>7</v>
      </c>
      <c r="V98" s="12">
        <f t="shared" si="8"/>
        <v>11</v>
      </c>
      <c r="W98" s="12">
        <f t="shared" si="8"/>
        <v>6</v>
      </c>
      <c r="X98" s="12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50">
        <v>1</v>
      </c>
      <c r="AH98" s="50">
        <v>1</v>
      </c>
      <c r="AI98" s="50">
        <v>0</v>
      </c>
      <c r="AJ98" s="50">
        <v>0</v>
      </c>
      <c r="AK98" s="50">
        <v>0</v>
      </c>
      <c r="AL98" s="50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12">
        <f t="shared" si="8"/>
        <v>1</v>
      </c>
      <c r="T99" s="12">
        <f t="shared" si="8"/>
        <v>2</v>
      </c>
      <c r="U99" s="12">
        <f t="shared" si="8"/>
        <v>7</v>
      </c>
      <c r="V99" s="12">
        <f t="shared" si="8"/>
        <v>11</v>
      </c>
      <c r="W99" s="12">
        <f t="shared" si="8"/>
        <v>6</v>
      </c>
      <c r="X99" s="12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50">
        <v>1</v>
      </c>
      <c r="AH99" s="50">
        <v>1</v>
      </c>
      <c r="AI99" s="50">
        <v>0</v>
      </c>
      <c r="AJ99" s="50">
        <v>0</v>
      </c>
      <c r="AK99" s="50">
        <v>0</v>
      </c>
      <c r="AL99" s="50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12">
        <f t="shared" si="8"/>
        <v>10</v>
      </c>
      <c r="T100" s="12">
        <f t="shared" si="8"/>
        <v>10</v>
      </c>
      <c r="U100" s="12">
        <f t="shared" si="8"/>
        <v>11</v>
      </c>
      <c r="V100" s="12">
        <f t="shared" si="8"/>
        <v>8</v>
      </c>
      <c r="W100" s="12">
        <f t="shared" si="8"/>
        <v>8</v>
      </c>
      <c r="X100" s="12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50">
        <v>1</v>
      </c>
      <c r="AH100" s="50">
        <v>1</v>
      </c>
      <c r="AI100" s="50">
        <v>0</v>
      </c>
      <c r="AJ100" s="50">
        <v>0</v>
      </c>
      <c r="AK100" s="50">
        <v>0</v>
      </c>
      <c r="AL100" s="50">
        <v>0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12">
        <f t="shared" si="8"/>
        <v>10</v>
      </c>
      <c r="T101" s="12">
        <f t="shared" si="8"/>
        <v>10</v>
      </c>
      <c r="U101" s="12">
        <f t="shared" si="8"/>
        <v>11</v>
      </c>
      <c r="V101" s="12">
        <f t="shared" si="8"/>
        <v>8</v>
      </c>
      <c r="W101" s="12">
        <f t="shared" si="8"/>
        <v>8</v>
      </c>
      <c r="X101" s="12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50">
        <v>0</v>
      </c>
      <c r="AH101" s="50">
        <v>1</v>
      </c>
      <c r="AI101" s="50">
        <v>0</v>
      </c>
      <c r="AJ101" s="50">
        <v>0</v>
      </c>
      <c r="AK101" s="50">
        <v>0</v>
      </c>
      <c r="AL101" s="50">
        <v>0</v>
      </c>
    </row>
    <row r="102" spans="11:38">
      <c r="K102" s="42">
        <v>98</v>
      </c>
      <c r="L102" s="50" t="s">
        <v>32</v>
      </c>
      <c r="M102" s="50" t="s">
        <v>35</v>
      </c>
      <c r="N102" s="50" t="s">
        <v>60</v>
      </c>
      <c r="O102" s="50" t="s">
        <v>34</v>
      </c>
      <c r="P102" s="50" t="s">
        <v>34</v>
      </c>
      <c r="Q102" s="50" t="s">
        <v>26</v>
      </c>
      <c r="S102" s="12">
        <f t="shared" si="8"/>
        <v>8</v>
      </c>
      <c r="T102" s="12">
        <f t="shared" si="8"/>
        <v>11</v>
      </c>
      <c r="U102" s="12">
        <f t="shared" si="8"/>
        <v>4</v>
      </c>
      <c r="V102" s="12">
        <f t="shared" ref="V102:X123" si="9">VLOOKUP(O102,$A$4:$I$15,9,FALSE)</f>
        <v>10</v>
      </c>
      <c r="W102" s="12">
        <f t="shared" si="9"/>
        <v>10</v>
      </c>
      <c r="X102" s="12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Square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50">
        <v>0</v>
      </c>
      <c r="AH102" s="50">
        <v>1</v>
      </c>
      <c r="AI102" s="50">
        <v>0</v>
      </c>
      <c r="AJ102" s="50">
        <v>0</v>
      </c>
      <c r="AK102" s="50">
        <v>0</v>
      </c>
      <c r="AL102" s="50">
        <v>0</v>
      </c>
    </row>
    <row r="103" spans="11:38">
      <c r="K103" s="42">
        <v>99</v>
      </c>
      <c r="L103" s="50" t="s">
        <v>32</v>
      </c>
      <c r="M103" s="50" t="s">
        <v>35</v>
      </c>
      <c r="N103" s="50" t="s">
        <v>60</v>
      </c>
      <c r="O103" s="50" t="s">
        <v>34</v>
      </c>
      <c r="P103" s="50" t="s">
        <v>34</v>
      </c>
      <c r="Q103" s="50" t="s">
        <v>24</v>
      </c>
      <c r="S103" s="12">
        <f t="shared" ref="S103:U123" si="10">VLOOKUP(L103,$A$4:$I$15,9,FALSE)</f>
        <v>8</v>
      </c>
      <c r="T103" s="12">
        <f t="shared" si="10"/>
        <v>11</v>
      </c>
      <c r="U103" s="12">
        <f t="shared" si="10"/>
        <v>4</v>
      </c>
      <c r="V103" s="12">
        <f t="shared" si="9"/>
        <v>10</v>
      </c>
      <c r="W103" s="12">
        <f t="shared" si="9"/>
        <v>10</v>
      </c>
      <c r="X103" s="12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Square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50">
        <v>0</v>
      </c>
      <c r="AH103" s="50">
        <v>1</v>
      </c>
      <c r="AI103" s="50">
        <v>0</v>
      </c>
      <c r="AJ103" s="50">
        <v>0</v>
      </c>
      <c r="AK103" s="50">
        <v>0</v>
      </c>
      <c r="AL103" s="50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12">
        <f t="shared" si="10"/>
        <v>10</v>
      </c>
      <c r="T104" s="12">
        <f t="shared" si="10"/>
        <v>3</v>
      </c>
      <c r="U104" s="12">
        <f t="shared" si="10"/>
        <v>6</v>
      </c>
      <c r="V104" s="12">
        <f t="shared" si="9"/>
        <v>11</v>
      </c>
      <c r="W104" s="12">
        <f t="shared" si="9"/>
        <v>7</v>
      </c>
      <c r="X104" s="12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50">
        <v>0</v>
      </c>
      <c r="AH104" s="50">
        <v>1</v>
      </c>
      <c r="AI104" s="50">
        <v>0</v>
      </c>
      <c r="AJ104" s="50">
        <v>0</v>
      </c>
      <c r="AK104" s="50">
        <v>0</v>
      </c>
      <c r="AL104" s="50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12">
        <f t="shared" si="10"/>
        <v>10</v>
      </c>
      <c r="T105" s="12">
        <f t="shared" si="10"/>
        <v>3</v>
      </c>
      <c r="U105" s="12">
        <f t="shared" si="10"/>
        <v>6</v>
      </c>
      <c r="V105" s="12">
        <f t="shared" si="9"/>
        <v>11</v>
      </c>
      <c r="W105" s="12">
        <f t="shared" si="9"/>
        <v>7</v>
      </c>
      <c r="X105" s="12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50">
        <v>0</v>
      </c>
      <c r="AH105" s="50">
        <v>1</v>
      </c>
      <c r="AI105" s="50">
        <v>0</v>
      </c>
      <c r="AJ105" s="50">
        <v>0</v>
      </c>
      <c r="AK105" s="50">
        <v>0</v>
      </c>
      <c r="AL105" s="50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12">
        <f t="shared" si="10"/>
        <v>8</v>
      </c>
      <c r="T106" s="12">
        <f t="shared" si="10"/>
        <v>11</v>
      </c>
      <c r="U106" s="12">
        <f t="shared" si="10"/>
        <v>7</v>
      </c>
      <c r="V106" s="12">
        <f t="shared" si="9"/>
        <v>9</v>
      </c>
      <c r="W106" s="12">
        <f t="shared" si="9"/>
        <v>1</v>
      </c>
      <c r="X106" s="12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50">
        <v>0</v>
      </c>
      <c r="AH106" s="50">
        <v>0</v>
      </c>
      <c r="AI106" s="50">
        <v>0</v>
      </c>
      <c r="AJ106" s="50">
        <v>0</v>
      </c>
      <c r="AK106" s="50">
        <v>0</v>
      </c>
      <c r="AL106" s="50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12">
        <f t="shared" si="10"/>
        <v>8</v>
      </c>
      <c r="T107" s="12">
        <f t="shared" si="10"/>
        <v>11</v>
      </c>
      <c r="U107" s="12">
        <f t="shared" si="10"/>
        <v>7</v>
      </c>
      <c r="V107" s="12">
        <f t="shared" si="9"/>
        <v>9</v>
      </c>
      <c r="W107" s="12">
        <f t="shared" si="9"/>
        <v>9</v>
      </c>
      <c r="X107" s="12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50">
        <v>0</v>
      </c>
      <c r="AH107" s="50">
        <v>0</v>
      </c>
      <c r="AI107" s="50">
        <v>0</v>
      </c>
      <c r="AJ107" s="50">
        <v>0</v>
      </c>
      <c r="AK107" s="50">
        <v>0</v>
      </c>
      <c r="AL107" s="50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12">
        <f t="shared" si="10"/>
        <v>10</v>
      </c>
      <c r="T108" s="12">
        <f t="shared" si="10"/>
        <v>10</v>
      </c>
      <c r="U108" s="12">
        <f t="shared" si="10"/>
        <v>5</v>
      </c>
      <c r="V108" s="12">
        <f t="shared" si="9"/>
        <v>3</v>
      </c>
      <c r="W108" s="12">
        <f t="shared" si="9"/>
        <v>9</v>
      </c>
      <c r="X108" s="12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50">
        <v>0</v>
      </c>
      <c r="AH108" s="50">
        <v>0</v>
      </c>
      <c r="AI108" s="50">
        <v>0</v>
      </c>
      <c r="AJ108" s="50">
        <v>0</v>
      </c>
      <c r="AK108" s="50">
        <v>0</v>
      </c>
      <c r="AL108" s="50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12">
        <f t="shared" si="10"/>
        <v>10</v>
      </c>
      <c r="T109" s="12">
        <f t="shared" si="10"/>
        <v>10</v>
      </c>
      <c r="U109" s="12">
        <f t="shared" si="10"/>
        <v>5</v>
      </c>
      <c r="V109" s="12">
        <f t="shared" si="9"/>
        <v>3</v>
      </c>
      <c r="W109" s="12">
        <f t="shared" si="9"/>
        <v>7</v>
      </c>
      <c r="X109" s="12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50">
        <v>0</v>
      </c>
      <c r="AH109" s="50">
        <v>0</v>
      </c>
      <c r="AI109" s="50">
        <v>0</v>
      </c>
      <c r="AJ109" s="50">
        <v>0</v>
      </c>
      <c r="AK109" s="50">
        <v>0</v>
      </c>
      <c r="AL109" s="50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12">
        <f t="shared" si="10"/>
        <v>9</v>
      </c>
      <c r="T110" s="12">
        <f t="shared" si="10"/>
        <v>1</v>
      </c>
      <c r="U110" s="12">
        <f t="shared" si="10"/>
        <v>6</v>
      </c>
      <c r="V110" s="12">
        <f t="shared" si="9"/>
        <v>11</v>
      </c>
      <c r="W110" s="12">
        <f t="shared" si="9"/>
        <v>7</v>
      </c>
      <c r="X110" s="12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50">
        <v>0</v>
      </c>
      <c r="AH110" s="50">
        <v>0</v>
      </c>
      <c r="AI110" s="50">
        <v>0</v>
      </c>
      <c r="AJ110" s="50">
        <v>0</v>
      </c>
      <c r="AK110" s="50">
        <v>0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12">
        <f t="shared" si="10"/>
        <v>9</v>
      </c>
      <c r="T111" s="12">
        <f t="shared" si="10"/>
        <v>7</v>
      </c>
      <c r="U111" s="12">
        <f t="shared" si="10"/>
        <v>6</v>
      </c>
      <c r="V111" s="12">
        <f t="shared" si="9"/>
        <v>11</v>
      </c>
      <c r="W111" s="12">
        <f t="shared" si="9"/>
        <v>9</v>
      </c>
      <c r="X111" s="12">
        <f t="shared" si="9"/>
        <v>10</v>
      </c>
      <c r="Z111" s="26" t="str">
        <f t="shared" ref="Z111:AE123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12">
        <f t="shared" si="10"/>
        <v>6</v>
      </c>
      <c r="T112" s="12">
        <f t="shared" si="10"/>
        <v>7</v>
      </c>
      <c r="U112" s="12">
        <f t="shared" si="10"/>
        <v>10</v>
      </c>
      <c r="V112" s="12">
        <f t="shared" si="9"/>
        <v>9</v>
      </c>
      <c r="W112" s="12">
        <f t="shared" si="9"/>
        <v>9</v>
      </c>
      <c r="X112" s="12">
        <f t="shared" si="9"/>
        <v>10</v>
      </c>
      <c r="Z112" s="26" t="str">
        <f t="shared" si="11"/>
        <v>Rectangle</v>
      </c>
      <c r="AA112" s="26" t="str">
        <f t="shared" si="11"/>
        <v>Apples</v>
      </c>
      <c r="AB112" s="26" t="str">
        <f t="shared" si="11"/>
        <v>Grapes</v>
      </c>
      <c r="AC112" s="26" t="str">
        <f t="shared" si="11"/>
        <v>Watermelon</v>
      </c>
      <c r="AD112" s="26" t="str">
        <f t="shared" si="11"/>
        <v>Watermelon</v>
      </c>
      <c r="AE112" s="26" t="str">
        <f t="shared" si="11"/>
        <v>Grapes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12">
        <f t="shared" si="10"/>
        <v>6</v>
      </c>
      <c r="T113" s="12">
        <f t="shared" si="10"/>
        <v>10</v>
      </c>
      <c r="U113" s="12">
        <f t="shared" si="10"/>
        <v>10</v>
      </c>
      <c r="V113" s="12">
        <f t="shared" si="9"/>
        <v>9</v>
      </c>
      <c r="W113" s="12">
        <f t="shared" si="9"/>
        <v>6</v>
      </c>
      <c r="X113" s="12">
        <f t="shared" si="9"/>
        <v>8</v>
      </c>
      <c r="Z113" s="26" t="str">
        <f t="shared" si="11"/>
        <v>Rectangle</v>
      </c>
      <c r="AA113" s="26" t="str">
        <f t="shared" si="11"/>
        <v>Grapes</v>
      </c>
      <c r="AB113" s="26" t="str">
        <f t="shared" si="11"/>
        <v>Grapes</v>
      </c>
      <c r="AC113" s="26" t="str">
        <f t="shared" si="11"/>
        <v>Watermelon</v>
      </c>
      <c r="AD113" s="26" t="str">
        <f t="shared" si="11"/>
        <v>Rectangle</v>
      </c>
      <c r="AE113" s="26" t="str">
        <f t="shared" si="11"/>
        <v>Peaches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12">
        <f t="shared" si="10"/>
        <v>11</v>
      </c>
      <c r="T114" s="12">
        <f t="shared" si="10"/>
        <v>10</v>
      </c>
      <c r="U114" s="12">
        <f t="shared" si="10"/>
        <v>8</v>
      </c>
      <c r="V114" s="12">
        <f t="shared" si="9"/>
        <v>1</v>
      </c>
      <c r="W114" s="12">
        <f t="shared" si="9"/>
        <v>6</v>
      </c>
      <c r="X114" s="12">
        <f t="shared" si="9"/>
        <v>8</v>
      </c>
      <c r="Z114" s="26" t="str">
        <f t="shared" si="11"/>
        <v>Bananas</v>
      </c>
      <c r="AA114" s="26" t="str">
        <f t="shared" si="11"/>
        <v>Grapes</v>
      </c>
      <c r="AB114" s="26" t="str">
        <f t="shared" si="11"/>
        <v>Peaches</v>
      </c>
      <c r="AC114" s="26" t="str">
        <f t="shared" si="11"/>
        <v>Scatter</v>
      </c>
      <c r="AD114" s="26" t="str">
        <f t="shared" si="11"/>
        <v>Rectangle</v>
      </c>
      <c r="AE114" s="26" t="str">
        <f t="shared" si="11"/>
        <v>Peaches</v>
      </c>
      <c r="AG114" s="50">
        <v>0</v>
      </c>
      <c r="AH114" s="50">
        <v>0</v>
      </c>
      <c r="AI114" s="50">
        <v>0</v>
      </c>
      <c r="AJ114" s="50">
        <v>0</v>
      </c>
      <c r="AK114" s="50">
        <v>0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12">
        <f t="shared" si="10"/>
        <v>11</v>
      </c>
      <c r="T115" s="12">
        <f t="shared" si="10"/>
        <v>3</v>
      </c>
      <c r="U115" s="12">
        <f t="shared" si="10"/>
        <v>8</v>
      </c>
      <c r="V115" s="12">
        <f t="shared" si="9"/>
        <v>7</v>
      </c>
      <c r="W115" s="12">
        <f t="shared" si="9"/>
        <v>5</v>
      </c>
      <c r="X115" s="12">
        <f t="shared" si="9"/>
        <v>10</v>
      </c>
      <c r="Z115" s="26" t="str">
        <f t="shared" si="11"/>
        <v>Bananas</v>
      </c>
      <c r="AA115" s="26" t="str">
        <f t="shared" si="11"/>
        <v>Heart</v>
      </c>
      <c r="AB115" s="26" t="str">
        <f t="shared" si="11"/>
        <v>Peaches</v>
      </c>
      <c r="AC115" s="26" t="str">
        <f t="shared" si="11"/>
        <v>Apples</v>
      </c>
      <c r="AD115" s="26" t="str">
        <f t="shared" si="11"/>
        <v>pentagon</v>
      </c>
      <c r="AE115" s="26" t="str">
        <f t="shared" si="11"/>
        <v>Grapes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12">
        <f t="shared" si="10"/>
        <v>6</v>
      </c>
      <c r="T116" s="12">
        <f t="shared" si="10"/>
        <v>3</v>
      </c>
      <c r="U116" s="12">
        <f t="shared" si="10"/>
        <v>11</v>
      </c>
      <c r="V116" s="12">
        <f t="shared" si="9"/>
        <v>7</v>
      </c>
      <c r="W116" s="12">
        <f t="shared" si="9"/>
        <v>5</v>
      </c>
      <c r="X116" s="12">
        <f t="shared" si="9"/>
        <v>10</v>
      </c>
      <c r="Z116" s="26" t="str">
        <f t="shared" si="11"/>
        <v>Rectangle</v>
      </c>
      <c r="AA116" s="26" t="str">
        <f t="shared" si="11"/>
        <v>Heart</v>
      </c>
      <c r="AB116" s="26" t="str">
        <f t="shared" si="11"/>
        <v>Bananas</v>
      </c>
      <c r="AC116" s="26" t="str">
        <f t="shared" si="11"/>
        <v>Apples</v>
      </c>
      <c r="AD116" s="26" t="str">
        <f t="shared" si="11"/>
        <v>pentagon</v>
      </c>
      <c r="AE116" s="26" t="str">
        <f t="shared" si="11"/>
        <v>Grapes</v>
      </c>
      <c r="AG116" s="50">
        <v>0</v>
      </c>
      <c r="AH116" s="50">
        <v>0</v>
      </c>
      <c r="AI116" s="50">
        <v>0</v>
      </c>
      <c r="AJ116" s="50">
        <v>0</v>
      </c>
      <c r="AK116" s="50">
        <v>0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12">
        <f t="shared" si="10"/>
        <v>6</v>
      </c>
      <c r="T117" s="12">
        <f t="shared" si="10"/>
        <v>4</v>
      </c>
      <c r="U117" s="12">
        <f t="shared" si="10"/>
        <v>11</v>
      </c>
      <c r="V117" s="12">
        <f t="shared" si="9"/>
        <v>10</v>
      </c>
      <c r="W117" s="12">
        <f t="shared" si="9"/>
        <v>11</v>
      </c>
      <c r="X117" s="12">
        <f t="shared" si="9"/>
        <v>6</v>
      </c>
      <c r="Z117" s="26" t="str">
        <f t="shared" si="11"/>
        <v>Rectangle</v>
      </c>
      <c r="AA117" s="26" t="str">
        <f t="shared" si="11"/>
        <v>Square</v>
      </c>
      <c r="AB117" s="26" t="str">
        <f t="shared" si="11"/>
        <v>Bananas</v>
      </c>
      <c r="AC117" s="26" t="str">
        <f t="shared" si="11"/>
        <v>Grapes</v>
      </c>
      <c r="AD117" s="26" t="str">
        <f t="shared" si="11"/>
        <v>Bananas</v>
      </c>
      <c r="AE117" s="26" t="str">
        <f t="shared" si="11"/>
        <v>Rectangle</v>
      </c>
      <c r="AG117" s="50">
        <v>0</v>
      </c>
      <c r="AH117" s="50">
        <v>0</v>
      </c>
      <c r="AI117" s="50">
        <v>0</v>
      </c>
      <c r="AJ117" s="50">
        <v>0</v>
      </c>
      <c r="AK117" s="50">
        <v>0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12">
        <f t="shared" si="10"/>
        <v>9</v>
      </c>
      <c r="T118" s="12">
        <f t="shared" si="10"/>
        <v>4</v>
      </c>
      <c r="U118" s="12">
        <f t="shared" si="10"/>
        <v>3</v>
      </c>
      <c r="V118" s="12">
        <f t="shared" si="9"/>
        <v>10</v>
      </c>
      <c r="W118" s="12">
        <f t="shared" si="9"/>
        <v>11</v>
      </c>
      <c r="X118" s="12">
        <f t="shared" si="9"/>
        <v>6</v>
      </c>
      <c r="Z118" s="26" t="str">
        <f t="shared" si="11"/>
        <v>Watermelon</v>
      </c>
      <c r="AA118" s="26" t="str">
        <f t="shared" si="11"/>
        <v>Square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Bananas</v>
      </c>
      <c r="AE118" s="26" t="str">
        <f t="shared" si="11"/>
        <v>Rectangle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12">
        <f t="shared" si="10"/>
        <v>9</v>
      </c>
      <c r="T119" s="12">
        <f t="shared" si="10"/>
        <v>8</v>
      </c>
      <c r="U119" s="12">
        <f t="shared" si="10"/>
        <v>3</v>
      </c>
      <c r="V119" s="12">
        <f t="shared" si="9"/>
        <v>9</v>
      </c>
      <c r="W119" s="12">
        <f t="shared" si="9"/>
        <v>7</v>
      </c>
      <c r="X119" s="12">
        <f t="shared" si="9"/>
        <v>2</v>
      </c>
      <c r="Z119" s="26" t="str">
        <f t="shared" si="11"/>
        <v>Watermelon</v>
      </c>
      <c r="AA119" s="26" t="str">
        <f t="shared" si="11"/>
        <v>Peaches</v>
      </c>
      <c r="AB119" s="26" t="str">
        <f t="shared" si="11"/>
        <v>Heart</v>
      </c>
      <c r="AC119" s="26" t="str">
        <f t="shared" si="11"/>
        <v>Watermelon</v>
      </c>
      <c r="AD119" s="26" t="str">
        <f t="shared" si="11"/>
        <v>Apples</v>
      </c>
      <c r="AE119" s="26" t="str">
        <f t="shared" si="11"/>
        <v>Multiplier</v>
      </c>
      <c r="AG119" s="50">
        <v>0</v>
      </c>
      <c r="AH119" s="50">
        <v>0</v>
      </c>
      <c r="AI119" s="50">
        <v>0</v>
      </c>
      <c r="AJ119" s="50">
        <v>0</v>
      </c>
      <c r="AK119" s="50">
        <v>0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12">
        <f t="shared" si="10"/>
        <v>11</v>
      </c>
      <c r="T120" s="12">
        <f t="shared" si="10"/>
        <v>8</v>
      </c>
      <c r="U120" s="12">
        <f t="shared" si="10"/>
        <v>4</v>
      </c>
      <c r="V120" s="12">
        <f t="shared" si="9"/>
        <v>9</v>
      </c>
      <c r="W120" s="12">
        <f t="shared" si="9"/>
        <v>7</v>
      </c>
      <c r="X120" s="12">
        <f t="shared" si="9"/>
        <v>8</v>
      </c>
      <c r="Z120" s="26" t="str">
        <f t="shared" si="11"/>
        <v>Bananas</v>
      </c>
      <c r="AA120" s="26" t="str">
        <f t="shared" si="11"/>
        <v>Peaches</v>
      </c>
      <c r="AB120" s="26" t="str">
        <f t="shared" si="11"/>
        <v>Square</v>
      </c>
      <c r="AC120" s="26" t="str">
        <f t="shared" si="11"/>
        <v>Watermelon</v>
      </c>
      <c r="AD120" s="26" t="str">
        <f t="shared" si="11"/>
        <v>Apples</v>
      </c>
      <c r="AE120" s="26" t="str">
        <f t="shared" si="11"/>
        <v>Peaches</v>
      </c>
      <c r="AG120" s="50">
        <v>0</v>
      </c>
      <c r="AH120" s="50">
        <v>1</v>
      </c>
      <c r="AI120" s="50">
        <v>0</v>
      </c>
      <c r="AJ120" s="50">
        <v>0</v>
      </c>
      <c r="AK120" s="50">
        <v>0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12">
        <f t="shared" si="10"/>
        <v>11</v>
      </c>
      <c r="T121" s="12">
        <f t="shared" si="10"/>
        <v>9</v>
      </c>
      <c r="U121" s="12">
        <f t="shared" si="10"/>
        <v>4</v>
      </c>
      <c r="V121" s="12">
        <f t="shared" si="9"/>
        <v>11</v>
      </c>
      <c r="W121" s="12">
        <f t="shared" si="9"/>
        <v>6</v>
      </c>
      <c r="X121" s="12">
        <f t="shared" si="9"/>
        <v>8</v>
      </c>
      <c r="Z121" s="26" t="str">
        <f t="shared" si="11"/>
        <v>Bananas</v>
      </c>
      <c r="AA121" s="26" t="str">
        <f t="shared" si="11"/>
        <v>Watermelon</v>
      </c>
      <c r="AB121" s="26" t="str">
        <f t="shared" si="11"/>
        <v>Square</v>
      </c>
      <c r="AC121" s="26" t="str">
        <f t="shared" si="11"/>
        <v>Bananas</v>
      </c>
      <c r="AD121" s="26" t="str">
        <f t="shared" si="11"/>
        <v>Rectangle</v>
      </c>
      <c r="AE121" s="26" t="str">
        <f t="shared" si="11"/>
        <v>Peaches</v>
      </c>
      <c r="AG121" s="50">
        <v>0</v>
      </c>
      <c r="AH121" s="50">
        <v>1</v>
      </c>
      <c r="AI121" s="50">
        <v>0</v>
      </c>
      <c r="AJ121" s="50">
        <v>0</v>
      </c>
      <c r="AK121" s="50">
        <v>0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12">
        <f t="shared" si="10"/>
        <v>7</v>
      </c>
      <c r="T122" s="12">
        <f t="shared" si="10"/>
        <v>9</v>
      </c>
      <c r="U122" s="12">
        <f t="shared" si="10"/>
        <v>10</v>
      </c>
      <c r="V122" s="12">
        <f t="shared" si="9"/>
        <v>11</v>
      </c>
      <c r="W122" s="12">
        <f t="shared" si="9"/>
        <v>6</v>
      </c>
      <c r="X122" s="12">
        <f t="shared" si="9"/>
        <v>11</v>
      </c>
      <c r="Z122" s="26" t="str">
        <f t="shared" si="11"/>
        <v>Apples</v>
      </c>
      <c r="AA122" s="26" t="str">
        <f t="shared" si="11"/>
        <v>Watermelon</v>
      </c>
      <c r="AB122" s="26" t="str">
        <f t="shared" si="11"/>
        <v>Grapes</v>
      </c>
      <c r="AC122" s="26" t="str">
        <f t="shared" si="11"/>
        <v>Bananas</v>
      </c>
      <c r="AD122" s="26" t="str">
        <f t="shared" si="11"/>
        <v>Rectangle</v>
      </c>
      <c r="AE122" s="26" t="str">
        <f t="shared" si="11"/>
        <v>Bananas</v>
      </c>
      <c r="AG122" s="50">
        <v>0</v>
      </c>
      <c r="AH122" s="50">
        <v>1</v>
      </c>
      <c r="AI122" s="50">
        <v>0</v>
      </c>
      <c r="AJ122" s="50">
        <v>0</v>
      </c>
      <c r="AK122" s="50">
        <v>0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12">
        <f t="shared" si="10"/>
        <v>7</v>
      </c>
      <c r="T123" s="12">
        <f t="shared" si="10"/>
        <v>2</v>
      </c>
      <c r="U123" s="12">
        <f t="shared" si="10"/>
        <v>10</v>
      </c>
      <c r="V123" s="12">
        <f t="shared" si="9"/>
        <v>10</v>
      </c>
      <c r="W123" s="12">
        <f t="shared" si="9"/>
        <v>5</v>
      </c>
      <c r="X123" s="12">
        <f t="shared" si="9"/>
        <v>11</v>
      </c>
      <c r="Z123" s="26" t="str">
        <f t="shared" si="11"/>
        <v>Apples</v>
      </c>
      <c r="AA123" s="26" t="str">
        <f t="shared" si="11"/>
        <v>Multiplier</v>
      </c>
      <c r="AB123" s="26" t="str">
        <f t="shared" si="11"/>
        <v>Grapes</v>
      </c>
      <c r="AC123" s="26" t="str">
        <f t="shared" si="11"/>
        <v>Grapes</v>
      </c>
      <c r="AD123" s="26" t="str">
        <f t="shared" si="11"/>
        <v>pentagon</v>
      </c>
      <c r="AE123" s="26" t="str">
        <f t="shared" si="11"/>
        <v>Bananas</v>
      </c>
      <c r="AG123" s="50">
        <v>0</v>
      </c>
      <c r="AH123" s="50">
        <v>1</v>
      </c>
      <c r="AI123" s="50">
        <v>0</v>
      </c>
      <c r="AJ123" s="50">
        <v>0</v>
      </c>
      <c r="AK123" s="50">
        <v>0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ref="S124:S187" si="12">VLOOKUP(L124,$A$4:$I$15,9,FALSE)</f>
        <v>8</v>
      </c>
      <c r="T124" s="12">
        <f t="shared" ref="T124:T187" si="13">VLOOKUP(M124,$A$4:$I$15,9,FALSE)</f>
        <v>8</v>
      </c>
      <c r="U124" s="12">
        <f t="shared" ref="U124:U187" si="14">VLOOKUP(N124,$A$4:$I$15,9,FALSE)</f>
        <v>7</v>
      </c>
      <c r="V124" s="12">
        <f t="shared" ref="V124:V187" si="15">VLOOKUP(O124,$A$4:$I$15,9,FALSE)</f>
        <v>10</v>
      </c>
      <c r="W124" s="12">
        <f t="shared" ref="W124:W187" si="16">VLOOKUP(P124,$A$4:$I$15,9,FALSE)</f>
        <v>5</v>
      </c>
      <c r="X124" s="12">
        <f t="shared" ref="X124:X187" si="17">VLOOKUP(Q124,$A$4:$I$15,9,FALSE)</f>
        <v>10</v>
      </c>
      <c r="Z124" s="26" t="str">
        <f t="shared" ref="Z124:Z187" si="18">VLOOKUP(L124,$A$4:$I$15,2,FALSE)</f>
        <v>Peaches</v>
      </c>
      <c r="AA124" s="26" t="str">
        <f t="shared" ref="AA124:AA187" si="19">VLOOKUP(M124,$A$4:$I$15,2,FALSE)</f>
        <v>Peaches</v>
      </c>
      <c r="AB124" s="26" t="str">
        <f t="shared" ref="AB124:AB187" si="20">VLOOKUP(N124,$A$4:$I$15,2,FALSE)</f>
        <v>Apples</v>
      </c>
      <c r="AC124" s="26" t="str">
        <f t="shared" ref="AC124:AC187" si="21">VLOOKUP(O124,$A$4:$I$15,2,FALSE)</f>
        <v>Grapes</v>
      </c>
      <c r="AD124" s="26" t="str">
        <f t="shared" ref="AD124:AD187" si="22">VLOOKUP(P124,$A$4:$I$15,2,FALSE)</f>
        <v>pentagon</v>
      </c>
      <c r="AE124" s="26" t="str">
        <f t="shared" ref="AE124:AE187" si="23">VLOOKUP(Q124,$A$4:$I$15,2,FALSE)</f>
        <v>Grapes</v>
      </c>
      <c r="AG124" s="50">
        <v>0</v>
      </c>
      <c r="AH124" s="50">
        <v>1</v>
      </c>
      <c r="AI124" s="50">
        <v>0</v>
      </c>
      <c r="AJ124" s="50">
        <v>0</v>
      </c>
      <c r="AK124" s="50">
        <v>0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0</v>
      </c>
      <c r="AH125" s="50">
        <v>1</v>
      </c>
      <c r="AI125" s="50">
        <v>0</v>
      </c>
      <c r="AJ125" s="50">
        <v>0</v>
      </c>
      <c r="AK125" s="50">
        <v>0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0</v>
      </c>
      <c r="AH126" s="50">
        <v>1</v>
      </c>
      <c r="AI126" s="50">
        <v>0</v>
      </c>
      <c r="AJ126" s="50">
        <v>0</v>
      </c>
      <c r="AK126" s="50">
        <v>0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0</v>
      </c>
      <c r="AH127" s="50">
        <v>1</v>
      </c>
      <c r="AI127" s="50">
        <v>0</v>
      </c>
      <c r="AJ127" s="50">
        <v>0</v>
      </c>
      <c r="AK127" s="50">
        <v>0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0</v>
      </c>
      <c r="AH128" s="50">
        <v>1</v>
      </c>
      <c r="AI128" s="50">
        <v>0</v>
      </c>
      <c r="AJ128" s="50">
        <v>0</v>
      </c>
      <c r="AK128" s="50">
        <v>0</v>
      </c>
      <c r="AL128" s="50">
        <v>0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0</v>
      </c>
      <c r="AH129" s="50">
        <v>0</v>
      </c>
      <c r="AI129" s="50">
        <v>1</v>
      </c>
      <c r="AJ129" s="50">
        <v>0</v>
      </c>
      <c r="AK129" s="50">
        <v>0</v>
      </c>
      <c r="AL129" s="50">
        <v>0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0</v>
      </c>
      <c r="AH130" s="50">
        <v>0</v>
      </c>
      <c r="AI130" s="50">
        <v>1</v>
      </c>
      <c r="AJ130" s="50">
        <v>0</v>
      </c>
      <c r="AK130" s="50">
        <v>0</v>
      </c>
      <c r="AL130" s="50">
        <v>0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0</v>
      </c>
      <c r="AH131" s="50">
        <v>0</v>
      </c>
      <c r="AI131" s="50">
        <v>1</v>
      </c>
      <c r="AJ131" s="50">
        <v>0</v>
      </c>
      <c r="AK131" s="50">
        <v>0</v>
      </c>
      <c r="AL131" s="50">
        <v>0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0</v>
      </c>
      <c r="AH132" s="50">
        <v>0</v>
      </c>
      <c r="AI132" s="50">
        <v>1</v>
      </c>
      <c r="AJ132" s="50">
        <v>0</v>
      </c>
      <c r="AK132" s="50">
        <v>0</v>
      </c>
      <c r="AL132" s="50">
        <v>0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0</v>
      </c>
      <c r="AH133" s="50">
        <v>0</v>
      </c>
      <c r="AI133" s="50">
        <v>1</v>
      </c>
      <c r="AJ133" s="50">
        <v>0</v>
      </c>
      <c r="AK133" s="50">
        <v>0</v>
      </c>
      <c r="AL133" s="50">
        <v>0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0</v>
      </c>
      <c r="AH134" s="50">
        <v>0</v>
      </c>
      <c r="AI134" s="50">
        <v>1</v>
      </c>
      <c r="AJ134" s="50">
        <v>0</v>
      </c>
      <c r="AK134" s="50">
        <v>1</v>
      </c>
      <c r="AL134" s="50">
        <v>0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0</v>
      </c>
      <c r="AH135" s="50">
        <v>0</v>
      </c>
      <c r="AI135" s="50">
        <v>1</v>
      </c>
      <c r="AJ135" s="50">
        <v>0</v>
      </c>
      <c r="AK135" s="50">
        <v>1</v>
      </c>
      <c r="AL135" s="50">
        <v>0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0</v>
      </c>
      <c r="AH136" s="50">
        <v>0</v>
      </c>
      <c r="AI136" s="50">
        <v>1</v>
      </c>
      <c r="AJ136" s="50">
        <v>0</v>
      </c>
      <c r="AK136" s="50">
        <v>1</v>
      </c>
      <c r="AL136" s="50">
        <v>0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0</v>
      </c>
      <c r="AH137" s="50">
        <v>0</v>
      </c>
      <c r="AI137" s="50">
        <v>1</v>
      </c>
      <c r="AJ137" s="50">
        <v>0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0</v>
      </c>
      <c r="AH138" s="50">
        <v>0</v>
      </c>
      <c r="AI138" s="50">
        <v>1</v>
      </c>
      <c r="AJ138" s="50">
        <v>0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0</v>
      </c>
      <c r="AH139" s="50">
        <v>0</v>
      </c>
      <c r="AI139" s="50">
        <v>1</v>
      </c>
      <c r="AJ139" s="50">
        <v>0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0</v>
      </c>
      <c r="AH140" s="50">
        <v>0</v>
      </c>
      <c r="AI140" s="50">
        <v>1</v>
      </c>
      <c r="AJ140" s="50">
        <v>0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0</v>
      </c>
      <c r="AH141" s="50">
        <v>1</v>
      </c>
      <c r="AI141" s="50">
        <v>1</v>
      </c>
      <c r="AJ141" s="50">
        <v>0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0</v>
      </c>
      <c r="AH142" s="50">
        <v>1</v>
      </c>
      <c r="AI142" s="50">
        <v>1</v>
      </c>
      <c r="AJ142" s="50">
        <v>0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0</v>
      </c>
      <c r="AH143" s="50">
        <v>1</v>
      </c>
      <c r="AI143" s="50">
        <v>1</v>
      </c>
      <c r="AJ143" s="50">
        <v>0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0</v>
      </c>
      <c r="AH144" s="50">
        <v>1</v>
      </c>
      <c r="AI144" s="50">
        <v>1</v>
      </c>
      <c r="AJ144" s="50">
        <v>0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0</v>
      </c>
      <c r="AH145" s="50">
        <v>1</v>
      </c>
      <c r="AI145" s="50">
        <v>1</v>
      </c>
      <c r="AJ145" s="50">
        <v>0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0</v>
      </c>
      <c r="AH146" s="50">
        <v>1</v>
      </c>
      <c r="AI146" s="50">
        <v>1</v>
      </c>
      <c r="AJ146" s="50">
        <v>0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0</v>
      </c>
      <c r="AH147" s="50">
        <v>1</v>
      </c>
      <c r="AI147" s="50">
        <v>1</v>
      </c>
      <c r="AJ147" s="50">
        <v>0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0</v>
      </c>
      <c r="AH148" s="50">
        <v>1</v>
      </c>
      <c r="AI148" s="50">
        <v>1</v>
      </c>
      <c r="AJ148" s="50">
        <v>0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0</v>
      </c>
      <c r="AH149" s="50">
        <v>1</v>
      </c>
      <c r="AI149" s="50">
        <v>1</v>
      </c>
      <c r="AJ149" s="50">
        <v>0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0</v>
      </c>
      <c r="AH150" s="50">
        <v>1</v>
      </c>
      <c r="AI150" s="50">
        <v>1</v>
      </c>
      <c r="AJ150" s="50">
        <v>0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0</v>
      </c>
      <c r="AH151" s="50">
        <v>1</v>
      </c>
      <c r="AI151" s="50">
        <v>1</v>
      </c>
      <c r="AJ151" s="50">
        <v>0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0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0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0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0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0</v>
      </c>
      <c r="AH156" s="50">
        <v>1</v>
      </c>
      <c r="AI156" s="50">
        <v>1</v>
      </c>
      <c r="AJ156" s="50">
        <v>1</v>
      </c>
      <c r="AK156" s="50">
        <v>0</v>
      </c>
      <c r="AL156" s="50">
        <v>0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0</v>
      </c>
      <c r="AH157" s="50">
        <v>1</v>
      </c>
      <c r="AI157" s="50">
        <v>1</v>
      </c>
      <c r="AJ157" s="50">
        <v>1</v>
      </c>
      <c r="AK157" s="50">
        <v>0</v>
      </c>
      <c r="AL157" s="50">
        <v>0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0</v>
      </c>
      <c r="AH158" s="50">
        <v>1</v>
      </c>
      <c r="AI158" s="50">
        <v>1</v>
      </c>
      <c r="AJ158" s="50">
        <v>1</v>
      </c>
      <c r="AK158" s="50">
        <v>0</v>
      </c>
      <c r="AL158" s="50">
        <v>0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0</v>
      </c>
      <c r="AH159" s="50">
        <v>1</v>
      </c>
      <c r="AI159" s="50">
        <v>1</v>
      </c>
      <c r="AJ159" s="50">
        <v>1</v>
      </c>
      <c r="AK159" s="50">
        <v>0</v>
      </c>
      <c r="AL159" s="50">
        <v>0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0</v>
      </c>
      <c r="AH160" s="50">
        <v>1</v>
      </c>
      <c r="AI160" s="50">
        <v>1</v>
      </c>
      <c r="AJ160" s="50">
        <v>1</v>
      </c>
      <c r="AK160" s="50">
        <v>0</v>
      </c>
      <c r="AL160" s="50">
        <v>0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0</v>
      </c>
      <c r="AH161" s="50">
        <v>1</v>
      </c>
      <c r="AI161" s="50">
        <v>1</v>
      </c>
      <c r="AJ161" s="50">
        <v>1</v>
      </c>
      <c r="AK161" s="50">
        <v>0</v>
      </c>
      <c r="AL161" s="50">
        <v>0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0</v>
      </c>
      <c r="AH162" s="50">
        <v>1</v>
      </c>
      <c r="AI162" s="50">
        <v>1</v>
      </c>
      <c r="AJ162" s="50">
        <v>1</v>
      </c>
      <c r="AK162" s="50">
        <v>0</v>
      </c>
      <c r="AL162" s="50">
        <v>0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0</v>
      </c>
      <c r="AH163" s="50">
        <v>1</v>
      </c>
      <c r="AI163" s="50">
        <v>1</v>
      </c>
      <c r="AJ163" s="50">
        <v>1</v>
      </c>
      <c r="AK163" s="50">
        <v>0</v>
      </c>
      <c r="AL163" s="50">
        <v>0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0</v>
      </c>
      <c r="AH164" s="50">
        <v>1</v>
      </c>
      <c r="AI164" s="50">
        <v>1</v>
      </c>
      <c r="AJ164" s="50">
        <v>1</v>
      </c>
      <c r="AK164" s="50">
        <v>0</v>
      </c>
      <c r="AL164" s="50">
        <v>0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0</v>
      </c>
      <c r="AH165" s="50">
        <v>1</v>
      </c>
      <c r="AI165" s="50">
        <v>1</v>
      </c>
      <c r="AJ165" s="50">
        <v>1</v>
      </c>
      <c r="AK165" s="50">
        <v>0</v>
      </c>
      <c r="AL165" s="50">
        <v>0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0</v>
      </c>
      <c r="AH166" s="50">
        <v>1</v>
      </c>
      <c r="AI166" s="50">
        <v>1</v>
      </c>
      <c r="AJ166" s="50">
        <v>1</v>
      </c>
      <c r="AK166" s="50">
        <v>0</v>
      </c>
      <c r="AL166" s="50">
        <v>0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0</v>
      </c>
      <c r="AH167" s="50">
        <v>1</v>
      </c>
      <c r="AI167" s="50">
        <v>1</v>
      </c>
      <c r="AJ167" s="50">
        <v>1</v>
      </c>
      <c r="AK167" s="50">
        <v>0</v>
      </c>
      <c r="AL167" s="50">
        <v>0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0</v>
      </c>
      <c r="AH168" s="50">
        <v>1</v>
      </c>
      <c r="AI168" s="50">
        <v>1</v>
      </c>
      <c r="AJ168" s="50">
        <v>1</v>
      </c>
      <c r="AK168" s="50">
        <v>0</v>
      </c>
      <c r="AL168" s="50">
        <v>0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0</v>
      </c>
      <c r="AH169" s="50">
        <v>1</v>
      </c>
      <c r="AI169" s="50">
        <v>1</v>
      </c>
      <c r="AJ169" s="50">
        <v>1</v>
      </c>
      <c r="AK169" s="50">
        <v>0</v>
      </c>
      <c r="AL169" s="50">
        <v>0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0</v>
      </c>
      <c r="AL170" s="50">
        <v>0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0</v>
      </c>
      <c r="AL171" s="50">
        <v>0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0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0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0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0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si="12"/>
        <v>6</v>
      </c>
      <c r="T176" s="12">
        <f t="shared" si="13"/>
        <v>9</v>
      </c>
      <c r="U176" s="12">
        <f t="shared" si="14"/>
        <v>11</v>
      </c>
      <c r="V176" s="12">
        <f t="shared" si="15"/>
        <v>11</v>
      </c>
      <c r="W176" s="12">
        <f t="shared" si="16"/>
        <v>9</v>
      </c>
      <c r="X176" s="12">
        <f t="shared" si="17"/>
        <v>4</v>
      </c>
      <c r="Z176" s="26" t="str">
        <f t="shared" si="18"/>
        <v>Rectangle</v>
      </c>
      <c r="AA176" s="26" t="str">
        <f t="shared" si="19"/>
        <v>Watermelon</v>
      </c>
      <c r="AB176" s="26" t="str">
        <f t="shared" si="20"/>
        <v>Bananas</v>
      </c>
      <c r="AC176" s="26" t="str">
        <f t="shared" si="21"/>
        <v>Bananas</v>
      </c>
      <c r="AD176" s="26" t="str">
        <f t="shared" si="22"/>
        <v>Watermelon</v>
      </c>
      <c r="AE176" s="26" t="str">
        <f t="shared" si="23"/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0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12"/>
        <v>11</v>
      </c>
      <c r="T177" s="12">
        <f t="shared" si="13"/>
        <v>10</v>
      </c>
      <c r="U177" s="12">
        <f t="shared" si="14"/>
        <v>11</v>
      </c>
      <c r="V177" s="12">
        <f t="shared" si="15"/>
        <v>11</v>
      </c>
      <c r="W177" s="12">
        <f t="shared" si="16"/>
        <v>11</v>
      </c>
      <c r="X177" s="12">
        <f t="shared" si="17"/>
        <v>9</v>
      </c>
      <c r="Z177" s="26" t="str">
        <f t="shared" si="18"/>
        <v>Bananas</v>
      </c>
      <c r="AA177" s="26" t="str">
        <f t="shared" si="19"/>
        <v>Grapes</v>
      </c>
      <c r="AB177" s="26" t="str">
        <f t="shared" si="20"/>
        <v>Bananas</v>
      </c>
      <c r="AC177" s="26" t="str">
        <f t="shared" si="21"/>
        <v>Bananas</v>
      </c>
      <c r="AD177" s="26" t="str">
        <f t="shared" si="22"/>
        <v>Bananas</v>
      </c>
      <c r="AE177" s="26" t="str">
        <f t="shared" si="2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0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12"/>
        <v>11</v>
      </c>
      <c r="T178" s="12">
        <f t="shared" si="13"/>
        <v>10</v>
      </c>
      <c r="U178" s="12">
        <f t="shared" si="14"/>
        <v>5</v>
      </c>
      <c r="V178" s="12">
        <f t="shared" si="15"/>
        <v>9</v>
      </c>
      <c r="W178" s="12">
        <f t="shared" si="16"/>
        <v>11</v>
      </c>
      <c r="X178" s="12">
        <f t="shared" si="17"/>
        <v>9</v>
      </c>
      <c r="Z178" s="26" t="str">
        <f t="shared" si="18"/>
        <v>Bananas</v>
      </c>
      <c r="AA178" s="26" t="str">
        <f t="shared" si="19"/>
        <v>Grapes</v>
      </c>
      <c r="AB178" s="26" t="str">
        <f t="shared" si="20"/>
        <v>pentagon</v>
      </c>
      <c r="AC178" s="26" t="str">
        <f t="shared" si="21"/>
        <v>Watermelon</v>
      </c>
      <c r="AD178" s="26" t="str">
        <f t="shared" si="22"/>
        <v>Bananas</v>
      </c>
      <c r="AE178" s="26" t="str">
        <f t="shared" si="23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0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12"/>
        <v>5</v>
      </c>
      <c r="T179" s="12">
        <f t="shared" si="13"/>
        <v>5</v>
      </c>
      <c r="U179" s="12">
        <f t="shared" si="14"/>
        <v>5</v>
      </c>
      <c r="V179" s="12">
        <f t="shared" si="15"/>
        <v>9</v>
      </c>
      <c r="W179" s="12">
        <f t="shared" si="16"/>
        <v>2</v>
      </c>
      <c r="X179" s="12">
        <f t="shared" si="17"/>
        <v>5</v>
      </c>
      <c r="Z179" s="26" t="str">
        <f t="shared" si="18"/>
        <v>pentagon</v>
      </c>
      <c r="AA179" s="26" t="str">
        <f t="shared" si="19"/>
        <v>pentagon</v>
      </c>
      <c r="AB179" s="26" t="str">
        <f t="shared" si="20"/>
        <v>pentagon</v>
      </c>
      <c r="AC179" s="26" t="str">
        <f t="shared" si="21"/>
        <v>Watermelon</v>
      </c>
      <c r="AD179" s="26" t="str">
        <f t="shared" si="22"/>
        <v>Multiplier</v>
      </c>
      <c r="AE179" s="26" t="str">
        <f t="shared" si="23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0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12"/>
        <v>5</v>
      </c>
      <c r="T180" s="12">
        <f t="shared" si="13"/>
        <v>5</v>
      </c>
      <c r="U180" s="12">
        <f t="shared" si="14"/>
        <v>11</v>
      </c>
      <c r="V180" s="12">
        <f t="shared" si="15"/>
        <v>10</v>
      </c>
      <c r="W180" s="12">
        <f t="shared" si="16"/>
        <v>9</v>
      </c>
      <c r="X180" s="12">
        <f t="shared" si="17"/>
        <v>5</v>
      </c>
      <c r="Z180" s="26" t="str">
        <f t="shared" si="18"/>
        <v>pentagon</v>
      </c>
      <c r="AA180" s="26" t="str">
        <f t="shared" si="19"/>
        <v>pentagon</v>
      </c>
      <c r="AB180" s="26" t="str">
        <f t="shared" si="20"/>
        <v>Bananas</v>
      </c>
      <c r="AC180" s="26" t="str">
        <f t="shared" si="21"/>
        <v>Grapes</v>
      </c>
      <c r="AD180" s="26" t="str">
        <f t="shared" si="22"/>
        <v>Watermelon</v>
      </c>
      <c r="AE180" s="26" t="str">
        <f t="shared" si="23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0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12"/>
        <v>8</v>
      </c>
      <c r="T181" s="12">
        <f t="shared" si="13"/>
        <v>8</v>
      </c>
      <c r="U181" s="12">
        <f t="shared" si="14"/>
        <v>11</v>
      </c>
      <c r="V181" s="12">
        <f t="shared" si="15"/>
        <v>10</v>
      </c>
      <c r="W181" s="12">
        <f t="shared" si="16"/>
        <v>9</v>
      </c>
      <c r="X181" s="12">
        <f t="shared" si="17"/>
        <v>10</v>
      </c>
      <c r="Z181" s="26" t="str">
        <f t="shared" si="18"/>
        <v>Peaches</v>
      </c>
      <c r="AA181" s="26" t="str">
        <f t="shared" si="19"/>
        <v>Peaches</v>
      </c>
      <c r="AB181" s="26" t="str">
        <f t="shared" si="20"/>
        <v>Bananas</v>
      </c>
      <c r="AC181" s="26" t="str">
        <f t="shared" si="21"/>
        <v>Grapes</v>
      </c>
      <c r="AD181" s="26" t="str">
        <f t="shared" si="22"/>
        <v>Watermelon</v>
      </c>
      <c r="AE181" s="26" t="str">
        <f t="shared" si="23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0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12"/>
        <v>8</v>
      </c>
      <c r="T182" s="12">
        <f t="shared" si="13"/>
        <v>8</v>
      </c>
      <c r="U182" s="12">
        <f t="shared" si="14"/>
        <v>10</v>
      </c>
      <c r="V182" s="12">
        <f t="shared" si="15"/>
        <v>9</v>
      </c>
      <c r="W182" s="12">
        <f t="shared" si="16"/>
        <v>11</v>
      </c>
      <c r="X182" s="12">
        <f t="shared" si="17"/>
        <v>10</v>
      </c>
      <c r="Z182" s="26" t="str">
        <f t="shared" si="18"/>
        <v>Peaches</v>
      </c>
      <c r="AA182" s="26" t="str">
        <f t="shared" si="19"/>
        <v>Peaches</v>
      </c>
      <c r="AB182" s="26" t="str">
        <f t="shared" si="20"/>
        <v>Grapes</v>
      </c>
      <c r="AC182" s="26" t="str">
        <f t="shared" si="21"/>
        <v>Watermelon</v>
      </c>
      <c r="AD182" s="26" t="str">
        <f t="shared" si="22"/>
        <v>Bananas</v>
      </c>
      <c r="AE182" s="26" t="str">
        <f t="shared" si="23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0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12"/>
        <v>2</v>
      </c>
      <c r="T183" s="12">
        <f t="shared" si="13"/>
        <v>11</v>
      </c>
      <c r="U183" s="12">
        <f t="shared" si="14"/>
        <v>10</v>
      </c>
      <c r="V183" s="12">
        <f t="shared" si="15"/>
        <v>9</v>
      </c>
      <c r="W183" s="12">
        <f t="shared" si="16"/>
        <v>11</v>
      </c>
      <c r="X183" s="12">
        <f t="shared" si="17"/>
        <v>4</v>
      </c>
      <c r="Z183" s="26" t="str">
        <f t="shared" si="18"/>
        <v>Multiplier</v>
      </c>
      <c r="AA183" s="26" t="str">
        <f t="shared" si="19"/>
        <v>Bananas</v>
      </c>
      <c r="AB183" s="26" t="str">
        <f t="shared" si="20"/>
        <v>Grapes</v>
      </c>
      <c r="AC183" s="26" t="str">
        <f t="shared" si="21"/>
        <v>Watermelon</v>
      </c>
      <c r="AD183" s="26" t="str">
        <f t="shared" si="22"/>
        <v>Bananas</v>
      </c>
      <c r="AE183" s="26" t="str">
        <f t="shared" si="23"/>
        <v>Square</v>
      </c>
      <c r="AG183" s="50">
        <v>1</v>
      </c>
      <c r="AH183" s="50">
        <v>1</v>
      </c>
      <c r="AI183" s="50">
        <v>0</v>
      </c>
      <c r="AJ183" s="50">
        <v>1</v>
      </c>
      <c r="AK183" s="50">
        <v>1</v>
      </c>
      <c r="AL183" s="50">
        <v>0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12"/>
        <v>10</v>
      </c>
      <c r="T184" s="12">
        <f t="shared" si="13"/>
        <v>11</v>
      </c>
      <c r="U184" s="12">
        <f t="shared" si="14"/>
        <v>7</v>
      </c>
      <c r="V184" s="12">
        <f t="shared" si="15"/>
        <v>6</v>
      </c>
      <c r="W184" s="12">
        <f t="shared" si="16"/>
        <v>9</v>
      </c>
      <c r="X184" s="12">
        <f t="shared" si="17"/>
        <v>4</v>
      </c>
      <c r="Z184" s="26" t="str">
        <f t="shared" si="18"/>
        <v>Grapes</v>
      </c>
      <c r="AA184" s="26" t="str">
        <f t="shared" si="19"/>
        <v>Bananas</v>
      </c>
      <c r="AB184" s="26" t="str">
        <f t="shared" si="20"/>
        <v>Apples</v>
      </c>
      <c r="AC184" s="26" t="str">
        <f t="shared" si="21"/>
        <v>Rectangle</v>
      </c>
      <c r="AD184" s="26" t="str">
        <f t="shared" si="22"/>
        <v>Watermelon</v>
      </c>
      <c r="AE184" s="26" t="str">
        <f t="shared" si="23"/>
        <v>Square</v>
      </c>
      <c r="AG184" s="50">
        <v>1</v>
      </c>
      <c r="AH184" s="50">
        <v>1</v>
      </c>
      <c r="AI184" s="50">
        <v>0</v>
      </c>
      <c r="AJ184" s="50">
        <v>1</v>
      </c>
      <c r="AK184" s="50">
        <v>1</v>
      </c>
      <c r="AL184" s="50">
        <v>0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12"/>
        <v>10</v>
      </c>
      <c r="T185" s="12">
        <f t="shared" si="13"/>
        <v>5</v>
      </c>
      <c r="U185" s="12">
        <f t="shared" si="14"/>
        <v>7</v>
      </c>
      <c r="V185" s="12">
        <f t="shared" si="15"/>
        <v>6</v>
      </c>
      <c r="W185" s="12">
        <f t="shared" si="16"/>
        <v>9</v>
      </c>
      <c r="X185" s="12">
        <f t="shared" si="17"/>
        <v>11</v>
      </c>
      <c r="Z185" s="26" t="str">
        <f t="shared" si="18"/>
        <v>Grapes</v>
      </c>
      <c r="AA185" s="26" t="str">
        <f t="shared" si="19"/>
        <v>pentagon</v>
      </c>
      <c r="AB185" s="26" t="str">
        <f t="shared" si="20"/>
        <v>Apples</v>
      </c>
      <c r="AC185" s="26" t="str">
        <f t="shared" si="21"/>
        <v>Rectangle</v>
      </c>
      <c r="AD185" s="26" t="str">
        <f t="shared" si="22"/>
        <v>Watermelon</v>
      </c>
      <c r="AE185" s="26" t="str">
        <f t="shared" si="23"/>
        <v>Bananas</v>
      </c>
      <c r="AG185" s="50">
        <v>1</v>
      </c>
      <c r="AH185" s="50">
        <v>0</v>
      </c>
      <c r="AI185" s="50">
        <v>0</v>
      </c>
      <c r="AJ185" s="50">
        <v>1</v>
      </c>
      <c r="AK185" s="50">
        <v>1</v>
      </c>
      <c r="AL185" s="50">
        <v>0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12"/>
        <v>11</v>
      </c>
      <c r="T186" s="12">
        <f t="shared" si="13"/>
        <v>5</v>
      </c>
      <c r="U186" s="12">
        <f t="shared" si="14"/>
        <v>4</v>
      </c>
      <c r="V186" s="12">
        <f t="shared" si="15"/>
        <v>10</v>
      </c>
      <c r="W186" s="12">
        <f t="shared" si="16"/>
        <v>8</v>
      </c>
      <c r="X186" s="12">
        <f t="shared" si="17"/>
        <v>11</v>
      </c>
      <c r="Z186" s="26" t="str">
        <f t="shared" si="18"/>
        <v>Bananas</v>
      </c>
      <c r="AA186" s="26" t="str">
        <f t="shared" si="19"/>
        <v>pentagon</v>
      </c>
      <c r="AB186" s="26" t="str">
        <f t="shared" si="20"/>
        <v>Square</v>
      </c>
      <c r="AC186" s="26" t="str">
        <f t="shared" si="21"/>
        <v>Grapes</v>
      </c>
      <c r="AD186" s="26" t="str">
        <f t="shared" si="22"/>
        <v>Peaches</v>
      </c>
      <c r="AE186" s="26" t="str">
        <f t="shared" si="23"/>
        <v>Bananas</v>
      </c>
      <c r="AG186" s="50">
        <v>1</v>
      </c>
      <c r="AH186" s="50">
        <v>0</v>
      </c>
      <c r="AI186" s="50">
        <v>0</v>
      </c>
      <c r="AJ186" s="50">
        <v>1</v>
      </c>
      <c r="AK186" s="50">
        <v>1</v>
      </c>
      <c r="AL186" s="50">
        <v>0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si="12"/>
        <v>11</v>
      </c>
      <c r="T187" s="12">
        <f t="shared" si="13"/>
        <v>9</v>
      </c>
      <c r="U187" s="12">
        <f t="shared" si="14"/>
        <v>4</v>
      </c>
      <c r="V187" s="12">
        <f t="shared" si="15"/>
        <v>10</v>
      </c>
      <c r="W187" s="12">
        <f t="shared" si="16"/>
        <v>8</v>
      </c>
      <c r="X187" s="12">
        <f t="shared" si="17"/>
        <v>10</v>
      </c>
      <c r="Z187" s="26" t="str">
        <f t="shared" si="18"/>
        <v>Bananas</v>
      </c>
      <c r="AA187" s="26" t="str">
        <f t="shared" si="19"/>
        <v>Watermelon</v>
      </c>
      <c r="AB187" s="26" t="str">
        <f t="shared" si="20"/>
        <v>Square</v>
      </c>
      <c r="AC187" s="26" t="str">
        <f t="shared" si="21"/>
        <v>Grapes</v>
      </c>
      <c r="AD187" s="26" t="str">
        <f t="shared" si="22"/>
        <v>Peaches</v>
      </c>
      <c r="AE187" s="26" t="str">
        <f t="shared" si="23"/>
        <v>Grapes</v>
      </c>
      <c r="AG187" s="50">
        <v>1</v>
      </c>
      <c r="AH187" s="50">
        <v>0</v>
      </c>
      <c r="AI187" s="50">
        <v>0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ref="S188:S203" si="24">VLOOKUP(L188,$A$4:$I$15,9,FALSE)</f>
        <v>8</v>
      </c>
      <c r="T188" s="12">
        <f t="shared" ref="T188:T203" si="25">VLOOKUP(M188,$A$4:$I$15,9,FALSE)</f>
        <v>9</v>
      </c>
      <c r="U188" s="12">
        <f t="shared" ref="U188:U203" si="26">VLOOKUP(N188,$A$4:$I$15,9,FALSE)</f>
        <v>6</v>
      </c>
      <c r="V188" s="12">
        <f t="shared" ref="V188:V203" si="27">VLOOKUP(O188,$A$4:$I$15,9,FALSE)</f>
        <v>5</v>
      </c>
      <c r="W188" s="12">
        <f t="shared" ref="W188:W203" si="28">VLOOKUP(P188,$A$4:$I$15,9,FALSE)</f>
        <v>11</v>
      </c>
      <c r="X188" s="12">
        <f t="shared" ref="X188:X203" si="29">VLOOKUP(Q188,$A$4:$I$15,9,FALSE)</f>
        <v>10</v>
      </c>
      <c r="Z188" s="26" t="str">
        <f t="shared" ref="Z188:Z203" si="30">VLOOKUP(L188,$A$4:$I$15,2,FALSE)</f>
        <v>Peaches</v>
      </c>
      <c r="AA188" s="26" t="str">
        <f t="shared" ref="AA188:AA203" si="31">VLOOKUP(M188,$A$4:$I$15,2,FALSE)</f>
        <v>Watermelon</v>
      </c>
      <c r="AB188" s="26" t="str">
        <f t="shared" ref="AB188:AB203" si="32">VLOOKUP(N188,$A$4:$I$15,2,FALSE)</f>
        <v>Rectangle</v>
      </c>
      <c r="AC188" s="26" t="str">
        <f t="shared" ref="AC188:AC203" si="33">VLOOKUP(O188,$A$4:$I$15,2,FALSE)</f>
        <v>pentagon</v>
      </c>
      <c r="AD188" s="26" t="str">
        <f t="shared" ref="AD188:AD203" si="34">VLOOKUP(P188,$A$4:$I$15,2,FALSE)</f>
        <v>Bananas</v>
      </c>
      <c r="AE188" s="26" t="str">
        <f t="shared" ref="AE188:AE203" si="35">VLOOKUP(Q188,$A$4:$I$15,2,FALSE)</f>
        <v>Grapes</v>
      </c>
      <c r="AG188" s="50">
        <v>1</v>
      </c>
      <c r="AH188" s="50">
        <v>0</v>
      </c>
      <c r="AI188" s="50">
        <v>0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0</v>
      </c>
      <c r="AH189" s="50">
        <v>0</v>
      </c>
      <c r="AI189" s="50">
        <v>0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0</v>
      </c>
      <c r="AH190" s="50">
        <v>0</v>
      </c>
      <c r="AI190" s="50">
        <v>0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0</v>
      </c>
      <c r="AH191" s="50">
        <v>0</v>
      </c>
      <c r="AI191" s="50">
        <v>0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0</v>
      </c>
      <c r="AH192" s="50">
        <v>0</v>
      </c>
      <c r="AI192" s="50">
        <v>0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0</v>
      </c>
      <c r="AH193" s="50">
        <v>0</v>
      </c>
      <c r="AI193" s="50">
        <v>0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0</v>
      </c>
      <c r="AH194" s="50">
        <v>0</v>
      </c>
      <c r="AI194" s="50">
        <v>0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0</v>
      </c>
      <c r="AH195" s="50">
        <v>0</v>
      </c>
      <c r="AI195" s="50">
        <v>0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0</v>
      </c>
      <c r="AH196" s="50">
        <v>0</v>
      </c>
      <c r="AI196" s="50">
        <v>0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0</v>
      </c>
      <c r="AH197" s="50">
        <v>0</v>
      </c>
      <c r="AI197" s="50">
        <v>0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11">
        <v>0</v>
      </c>
      <c r="AH198" s="11">
        <v>0</v>
      </c>
      <c r="AI198" s="11">
        <v>0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11">
        <v>0</v>
      </c>
      <c r="AH199" s="11">
        <v>0</v>
      </c>
      <c r="AI199" s="11">
        <v>0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11">
        <v>0</v>
      </c>
      <c r="AH200" s="11">
        <v>0</v>
      </c>
      <c r="AI200" s="11">
        <v>0</v>
      </c>
      <c r="AJ200" s="11">
        <v>0</v>
      </c>
      <c r="AK200" s="11">
        <v>1</v>
      </c>
      <c r="AL200" s="11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11">
        <v>0</v>
      </c>
      <c r="AH201" s="11">
        <v>0</v>
      </c>
      <c r="AI201" s="11">
        <v>0</v>
      </c>
      <c r="AJ201" s="11">
        <v>0</v>
      </c>
      <c r="AK201" s="11">
        <v>1</v>
      </c>
      <c r="AL201" s="11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11">
        <v>0</v>
      </c>
      <c r="AH202" s="11">
        <v>0</v>
      </c>
      <c r="AI202" s="11">
        <v>0</v>
      </c>
      <c r="AJ202" s="11">
        <v>0</v>
      </c>
      <c r="AK202" s="11">
        <v>1</v>
      </c>
      <c r="AL202" s="11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11">
        <v>0</v>
      </c>
      <c r="AH203" s="11">
        <v>0</v>
      </c>
      <c r="AI203" s="11">
        <v>0</v>
      </c>
      <c r="AJ203" s="11">
        <v>0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8" priority="1" operator="equal">
      <formula>"TE"</formula>
    </cfRule>
    <cfRule type="cellIs" dxfId="7" priority="2" operator="equal">
      <formula>"J"</formula>
    </cfRule>
    <cfRule type="cellIs" dxfId="6" priority="3" operator="equal">
      <formula>"Q"</formula>
    </cfRule>
    <cfRule type="cellIs" dxfId="5" priority="4" operator="equal">
      <formula>"K"</formula>
    </cfRule>
    <cfRule type="cellIs" dxfId="4" priority="5" operator="equal">
      <formula>"A"</formula>
    </cfRule>
    <cfRule type="cellIs" dxfId="3" priority="6" operator="equal">
      <formula>"M4"</formula>
    </cfRule>
    <cfRule type="cellIs" dxfId="2" priority="7" operator="equal">
      <formula>"M3"</formula>
    </cfRule>
    <cfRule type="cellIs" dxfId="1" priority="8" operator="equal">
      <formula>"M2"</formula>
    </cfRule>
    <cfRule type="cellIs" dxfId="0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具名範圍</vt:lpstr>
      </vt:variant>
      <vt:variant>
        <vt:i4>1</vt:i4>
      </vt:variant>
    </vt:vector>
  </HeadingPairs>
  <TitlesOfParts>
    <vt:vector size="25" baseType="lpstr">
      <vt:lpstr>Overview</vt:lpstr>
      <vt:lpstr>Description</vt:lpstr>
      <vt:lpstr>Parameter</vt:lpstr>
      <vt:lpstr>Multiplier_Weight_Newbie</vt:lpstr>
      <vt:lpstr>Multiplier_Weight_Oldhand</vt:lpstr>
      <vt:lpstr>OP Jackpot</vt:lpstr>
      <vt:lpstr>工作表1</vt:lpstr>
      <vt:lpstr>Base Game Symbol (1)</vt:lpstr>
      <vt:lpstr>Base Game Symbol (2)</vt:lpstr>
      <vt:lpstr>Base Game Symbol (3)</vt:lpstr>
      <vt:lpstr>Base Game Symbol (4)</vt:lpstr>
      <vt:lpstr>Extra Bet Overview</vt:lpstr>
      <vt:lpstr>Extra Bet Symbol (1)</vt:lpstr>
      <vt:lpstr>Extra Bet Symbol (2)</vt:lpstr>
      <vt:lpstr>Extra Bet Symbol (3)</vt:lpstr>
      <vt:lpstr>Free Game Overview</vt:lpstr>
      <vt:lpstr>Free Game Symbol (1)</vt:lpstr>
      <vt:lpstr>Free Game Symbol (2)</vt:lpstr>
      <vt:lpstr>Feature Buy Overview</vt:lpstr>
      <vt:lpstr>Feature Buy Symbol (1)</vt:lpstr>
      <vt:lpstr>Feature Buy Symbol (2)</vt:lpstr>
      <vt:lpstr>Super Feature Buy Overview</vt:lpstr>
      <vt:lpstr>Super Feature Buy Symbol (1)</vt:lpstr>
      <vt:lpstr>Super Feature Buy Symbol (2)</vt:lpstr>
      <vt:lpstr>'Free Game Overview'!Print_Area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2026-04-15T02:46:36Z</dcterms:modified>
</cp:coreProperties>
</file>