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docProps/core.xml" ContentType="application/vnd.openxmlformats-package.core-properties+xml"/>
  <Default Extension="xml" ContentType="application/xml"/>
  <Override PartName="/xl/theme/theme1.xml" ContentType="application/vnd.openxmlformats-officedocument.theme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drawings/drawing2.xml" ContentType="application/vnd.openxmlformats-officedocument.drawing+xml"/>
  <Override PartName="/xl/styles.xml" ContentType="application/vnd.openxmlformats-officedocument.spreadsheetml.styles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2540" windowHeight="14740" tabRatio="500"/>
  </bookViews>
  <sheets>
    <sheet name="Sofia" sheetId="1" r:id="rId1"/>
    <sheet name="Gilberto" sheetId="2" r:id="rId2"/>
  </sheets>
  <calcPr calcId="130406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3" i="2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C37"/>
  <c r="B37"/>
  <c r="C36"/>
  <c r="B36"/>
  <c r="C35"/>
  <c r="B35"/>
  <c r="C34"/>
  <c r="B34"/>
  <c r="C33"/>
  <c r="B33"/>
  <c r="C32"/>
  <c r="B32"/>
  <c r="C31"/>
  <c r="B31"/>
  <c r="C30"/>
  <c r="B30"/>
  <c r="C29"/>
  <c r="B29"/>
  <c r="C28"/>
  <c r="B28"/>
  <c r="C27"/>
  <c r="B27"/>
  <c r="C26"/>
  <c r="B26"/>
  <c r="C25"/>
  <c r="B25"/>
  <c r="C24"/>
  <c r="B24"/>
  <c r="C23"/>
  <c r="B23"/>
  <c r="C22"/>
  <c r="B22"/>
  <c r="C21"/>
  <c r="B21"/>
  <c r="C20"/>
  <c r="B20"/>
  <c r="C19"/>
  <c r="B19"/>
  <c r="C18"/>
  <c r="B18"/>
  <c r="C17"/>
  <c r="B17"/>
  <c r="C16"/>
  <c r="B16"/>
  <c r="C15"/>
  <c r="B15"/>
  <c r="C14"/>
  <c r="B14"/>
  <c r="C13"/>
  <c r="B13"/>
  <c r="C12"/>
  <c r="B12"/>
  <c r="C11"/>
  <c r="B11"/>
  <c r="C10"/>
  <c r="B10"/>
  <c r="G9"/>
  <c r="C9"/>
  <c r="B9"/>
  <c r="C8"/>
  <c r="B8"/>
  <c r="C7"/>
  <c r="B7"/>
  <c r="C6"/>
  <c r="B6"/>
  <c r="G5"/>
  <c r="C5"/>
  <c r="B5"/>
  <c r="G4"/>
  <c r="C4"/>
  <c r="B4"/>
  <c r="C3"/>
  <c r="B3"/>
  <c r="G2"/>
  <c r="F2"/>
  <c r="C2"/>
  <c r="B2"/>
  <c r="A5" i="1"/>
  <c r="B5"/>
  <c r="C5"/>
  <c r="A6"/>
  <c r="B6"/>
  <c r="C6"/>
  <c r="A7"/>
  <c r="B7"/>
  <c r="C7"/>
  <c r="A8"/>
  <c r="B8"/>
  <c r="C8"/>
  <c r="A9"/>
  <c r="B9"/>
  <c r="C9"/>
  <c r="A10"/>
  <c r="B10"/>
  <c r="C10"/>
  <c r="A11"/>
  <c r="B11"/>
  <c r="C11"/>
  <c r="A12"/>
  <c r="B12"/>
  <c r="C12"/>
  <c r="A13"/>
  <c r="B13"/>
  <c r="C13"/>
  <c r="A14"/>
  <c r="B14"/>
  <c r="C14"/>
  <c r="A15"/>
  <c r="B15"/>
  <c r="C15"/>
  <c r="A16"/>
  <c r="B16"/>
  <c r="C16"/>
  <c r="A17"/>
  <c r="B17"/>
  <c r="C17"/>
  <c r="A18"/>
  <c r="B18"/>
  <c r="C18"/>
  <c r="A19"/>
  <c r="B19"/>
  <c r="C19"/>
  <c r="A20"/>
  <c r="B20"/>
  <c r="C20"/>
  <c r="A21"/>
  <c r="B21"/>
  <c r="C21"/>
  <c r="A22"/>
  <c r="B22"/>
  <c r="C22"/>
  <c r="A23"/>
  <c r="B23"/>
  <c r="C23"/>
  <c r="A24"/>
  <c r="B24"/>
  <c r="C24"/>
  <c r="A25"/>
  <c r="B25"/>
  <c r="C25"/>
  <c r="A26"/>
  <c r="B26"/>
  <c r="C26"/>
  <c r="A27"/>
  <c r="B27"/>
  <c r="C27"/>
  <c r="A28"/>
  <c r="B28"/>
  <c r="C28"/>
  <c r="A29"/>
  <c r="B29"/>
  <c r="C29"/>
  <c r="A30"/>
  <c r="B30"/>
  <c r="C30"/>
  <c r="A31"/>
  <c r="B31"/>
  <c r="C31"/>
  <c r="A32"/>
  <c r="B32"/>
  <c r="C32"/>
  <c r="A33"/>
  <c r="B33"/>
  <c r="C33"/>
  <c r="A34"/>
  <c r="B34"/>
  <c r="C34"/>
  <c r="A35"/>
  <c r="B35"/>
  <c r="C35"/>
  <c r="A36"/>
  <c r="B36"/>
  <c r="C36"/>
  <c r="A37"/>
  <c r="B37"/>
  <c r="C37"/>
  <c r="A38"/>
  <c r="B38"/>
  <c r="C38"/>
  <c r="A39"/>
  <c r="B39"/>
  <c r="C39"/>
  <c r="C4"/>
  <c r="B4"/>
  <c r="G4"/>
  <c r="F10"/>
  <c r="G10"/>
  <c r="D7"/>
  <c r="F5"/>
  <c r="F4"/>
  <c r="G6"/>
  <c r="G7"/>
  <c r="E9"/>
  <c r="G12"/>
</calcChain>
</file>

<file path=xl/sharedStrings.xml><?xml version="1.0" encoding="utf-8"?>
<sst xmlns="http://schemas.openxmlformats.org/spreadsheetml/2006/main" count="20" uniqueCount="11">
  <si>
    <t>Y</t>
    <phoneticPr fontId="1" type="noConversion"/>
  </si>
  <si>
    <t>slope</t>
    <phoneticPr fontId="1" type="noConversion"/>
  </si>
  <si>
    <t>growth g</t>
    <phoneticPr fontId="1" type="noConversion"/>
  </si>
  <si>
    <t>when 500?</t>
    <phoneticPr fontId="1" type="noConversion"/>
  </si>
  <si>
    <t>rate r</t>
    <phoneticPr fontId="1" type="noConversion"/>
  </si>
  <si>
    <t>linear</t>
    <phoneticPr fontId="1" type="noConversion"/>
  </si>
  <si>
    <t>exponential</t>
    <phoneticPr fontId="1" type="noConversion"/>
  </si>
  <si>
    <t>Exponential</t>
    <phoneticPr fontId="1" type="noConversion"/>
  </si>
  <si>
    <t>Linear</t>
    <phoneticPr fontId="1" type="noConversion"/>
  </si>
  <si>
    <t>check 109</t>
    <phoneticPr fontId="1" type="noConversion"/>
  </si>
  <si>
    <t>Chart exports as "carvalue.png"</t>
    <phoneticPr fontId="1" type="noConversion"/>
  </si>
</sst>
</file>

<file path=xl/styles.xml><?xml version="1.0" encoding="utf-8"?>
<styleSheet xmlns="http://schemas.openxmlformats.org/spreadsheetml/2006/main">
  <numFmts count="1">
    <numFmt numFmtId="164" formatCode="0.0000"/>
  </numFmts>
  <fonts count="5">
    <font>
      <sz val="10"/>
      <name val="Verdana"/>
    </font>
    <font>
      <sz val="8"/>
      <name val="Verdana"/>
    </font>
    <font>
      <sz val="12"/>
      <name val="Times New Roman"/>
    </font>
    <font>
      <sz val="12"/>
      <color indexed="10"/>
      <name val="Times New Roman"/>
    </font>
    <font>
      <b/>
      <sz val="12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4" fontId="4" fillId="0" borderId="0" xfId="0" applyNumberFormat="1" applyFont="1"/>
    <xf numFmtId="0" fontId="4" fillId="0" borderId="0" xfId="0" applyFont="1"/>
    <xf numFmtId="2" fontId="2" fillId="0" borderId="0" xfId="0" applyNumberFormat="1" applyFont="1"/>
    <xf numFmtId="1" fontId="4" fillId="0" borderId="0" xfId="0" applyNumberFormat="1" applyFont="1"/>
    <xf numFmtId="1" fontId="3" fillId="0" borderId="0" xfId="0" applyNumberFormat="1" applyFon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24551238682002"/>
          <c:y val="0.0563494808297073"/>
          <c:w val="0.661900991809296"/>
          <c:h val="0.765646629730759"/>
        </c:manualLayout>
      </c:layout>
      <c:scatterChart>
        <c:scatterStyle val="smoothMarker"/>
        <c:ser>
          <c:idx val="0"/>
          <c:order val="0"/>
          <c:tx>
            <c:v>Linear</c:v>
          </c:tx>
          <c:spPr>
            <a:ln w="38100">
              <a:solidFill>
                <a:schemeClr val="tx1"/>
              </a:solidFill>
              <a:prstDash val="sysDash"/>
            </a:ln>
          </c:spPr>
          <c:marker>
            <c:symbol val="none"/>
          </c:marker>
          <c:xVal>
            <c:numRef>
              <c:f>Sofia!$A$4:$A$39</c:f>
              <c:numCache>
                <c:formatCode>General</c:formatCode>
                <c:ptCount val="3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</c:numCache>
            </c:numRef>
          </c:xVal>
          <c:yVal>
            <c:numRef>
              <c:f>Sofia!$B$4:$B$39</c:f>
              <c:numCache>
                <c:formatCode>0</c:formatCode>
                <c:ptCount val="36"/>
                <c:pt idx="0">
                  <c:v>22500.0</c:v>
                </c:pt>
                <c:pt idx="1">
                  <c:v>20960.0</c:v>
                </c:pt>
                <c:pt idx="2">
                  <c:v>19420.0</c:v>
                </c:pt>
                <c:pt idx="3">
                  <c:v>17880.0</c:v>
                </c:pt>
                <c:pt idx="4">
                  <c:v>16340.0</c:v>
                </c:pt>
                <c:pt idx="5">
                  <c:v>14800.0</c:v>
                </c:pt>
                <c:pt idx="6">
                  <c:v>13260.0</c:v>
                </c:pt>
                <c:pt idx="7">
                  <c:v>11720.0</c:v>
                </c:pt>
                <c:pt idx="8">
                  <c:v>10180.0</c:v>
                </c:pt>
                <c:pt idx="9">
                  <c:v>8640.0</c:v>
                </c:pt>
                <c:pt idx="10">
                  <c:v>7100.0</c:v>
                </c:pt>
                <c:pt idx="11">
                  <c:v>5560.0</c:v>
                </c:pt>
                <c:pt idx="12">
                  <c:v>4020.0</c:v>
                </c:pt>
                <c:pt idx="13">
                  <c:v>2480.0</c:v>
                </c:pt>
                <c:pt idx="14">
                  <c:v>940.0</c:v>
                </c:pt>
                <c:pt idx="15">
                  <c:v>-600.0</c:v>
                </c:pt>
                <c:pt idx="16">
                  <c:v>-2140.0</c:v>
                </c:pt>
                <c:pt idx="17">
                  <c:v>-3680.0</c:v>
                </c:pt>
                <c:pt idx="18">
                  <c:v>-5220.0</c:v>
                </c:pt>
                <c:pt idx="19">
                  <c:v>-6760.0</c:v>
                </c:pt>
                <c:pt idx="20">
                  <c:v>-8300.0</c:v>
                </c:pt>
                <c:pt idx="21">
                  <c:v>-9840.0</c:v>
                </c:pt>
                <c:pt idx="22">
                  <c:v>-11380.0</c:v>
                </c:pt>
                <c:pt idx="23">
                  <c:v>-12920.0</c:v>
                </c:pt>
                <c:pt idx="24">
                  <c:v>-14460.0</c:v>
                </c:pt>
                <c:pt idx="25">
                  <c:v>-16000.0</c:v>
                </c:pt>
                <c:pt idx="26">
                  <c:v>-17540.0</c:v>
                </c:pt>
                <c:pt idx="27">
                  <c:v>-19080.0</c:v>
                </c:pt>
                <c:pt idx="28">
                  <c:v>-20620.0</c:v>
                </c:pt>
                <c:pt idx="29">
                  <c:v>-22160.0</c:v>
                </c:pt>
                <c:pt idx="30">
                  <c:v>-23700.0</c:v>
                </c:pt>
                <c:pt idx="31">
                  <c:v>-25240.0</c:v>
                </c:pt>
                <c:pt idx="32">
                  <c:v>-26780.0</c:v>
                </c:pt>
                <c:pt idx="33">
                  <c:v>-28320.0</c:v>
                </c:pt>
                <c:pt idx="34">
                  <c:v>-29860.0</c:v>
                </c:pt>
                <c:pt idx="35">
                  <c:v>-31400.0</c:v>
                </c:pt>
              </c:numCache>
            </c:numRef>
          </c:yVal>
          <c:smooth val="1"/>
        </c:ser>
        <c:ser>
          <c:idx val="1"/>
          <c:order val="1"/>
          <c:tx>
            <c:v>Exponential</c:v>
          </c:tx>
          <c:spPr>
            <a:ln w="28575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Sofia!$A$4:$A$39</c:f>
              <c:numCache>
                <c:formatCode>General</c:formatCode>
                <c:ptCount val="3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</c:numCache>
            </c:numRef>
          </c:xVal>
          <c:yVal>
            <c:numRef>
              <c:f>Sofia!$C$4:$C$39</c:f>
              <c:numCache>
                <c:formatCode>0</c:formatCode>
                <c:ptCount val="36"/>
                <c:pt idx="0">
                  <c:v>22500.0</c:v>
                </c:pt>
                <c:pt idx="1">
                  <c:v>19840.54333149494</c:v>
                </c:pt>
                <c:pt idx="2">
                  <c:v>17495.42931950792</c:v>
                </c:pt>
                <c:pt idx="3">
                  <c:v>15427.50326741351</c:v>
                </c:pt>
                <c:pt idx="4">
                  <c:v>13604.00209217322</c:v>
                </c:pt>
                <c:pt idx="5">
                  <c:v>11996.03524406714</c:v>
                </c:pt>
                <c:pt idx="6">
                  <c:v>10578.12698071353</c:v>
                </c:pt>
                <c:pt idx="7">
                  <c:v>9327.812743417893</c:v>
                </c:pt>
                <c:pt idx="8">
                  <c:v>8225.28324106015</c:v>
                </c:pt>
                <c:pt idx="9">
                  <c:v>7253.070602581023</c:v>
                </c:pt>
                <c:pt idx="10">
                  <c:v>6395.77162564004</c:v>
                </c:pt>
                <c:pt idx="11">
                  <c:v>5639.803736749201</c:v>
                </c:pt>
                <c:pt idx="12">
                  <c:v>4973.189796448871</c:v>
                </c:pt>
                <c:pt idx="13">
                  <c:v>4385.368340097436</c:v>
                </c:pt>
                <c:pt idx="14">
                  <c:v>3867.026247834187</c:v>
                </c:pt>
                <c:pt idx="15">
                  <c:v>3409.951192630333</c:v>
                </c:pt>
                <c:pt idx="16">
                  <c:v>3006.90152869622</c:v>
                </c:pt>
                <c:pt idx="17">
                  <c:v>2651.491558828254</c:v>
                </c:pt>
                <c:pt idx="18">
                  <c:v>2338.090362934447</c:v>
                </c:pt>
                <c:pt idx="19">
                  <c:v>2061.732584833405</c:v>
                </c:pt>
                <c:pt idx="20">
                  <c:v>1818.039763881877</c:v>
                </c:pt>
                <c:pt idx="21">
                  <c:v>1603.150965052409</c:v>
                </c:pt>
                <c:pt idx="22">
                  <c:v>1413.661608402234</c:v>
                </c:pt>
                <c:pt idx="23">
                  <c:v>1246.569528781126</c:v>
                </c:pt>
                <c:pt idx="24">
                  <c:v>1099.227411177918</c:v>
                </c:pt>
                <c:pt idx="25">
                  <c:v>969.3008481174443</c:v>
                </c:pt>
                <c:pt idx="26">
                  <c:v>854.7313545923974</c:v>
                </c:pt>
                <c:pt idx="27">
                  <c:v>753.7037545590146</c:v>
                </c:pt>
                <c:pt idx="28">
                  <c:v>664.617422286158</c:v>
                </c:pt>
                <c:pt idx="29">
                  <c:v>586.0609229215549</c:v>
                </c:pt>
                <c:pt idx="30">
                  <c:v>516.789650494268</c:v>
                </c:pt>
                <c:pt idx="31">
                  <c:v>455.7061090622065</c:v>
                </c:pt>
                <c:pt idx="32">
                  <c:v>401.8425245900296</c:v>
                </c:pt>
                <c:pt idx="33">
                  <c:v>354.3455120695912</c:v>
                </c:pt>
                <c:pt idx="34">
                  <c:v>312.4625549572217</c:v>
                </c:pt>
                <c:pt idx="35">
                  <c:v>275.5300827154833</c:v>
                </c:pt>
              </c:numCache>
            </c:numRef>
          </c:yVal>
          <c:smooth val="1"/>
        </c:ser>
        <c:axId val="678948936"/>
        <c:axId val="678955336"/>
      </c:scatterChart>
      <c:valAx>
        <c:axId val="678948936"/>
        <c:scaling>
          <c:orientation val="minMax"/>
          <c:max val="300.0"/>
          <c:min val="0.0"/>
        </c:scaling>
        <c:axPos val="b"/>
        <c:majorGridlines>
          <c:spPr>
            <a:ln>
              <a:solidFill>
                <a:schemeClr val="bg1">
                  <a:lumMod val="50000"/>
                </a:schemeClr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 = mileage (thousand miles)</a:t>
                </a:r>
              </a:p>
            </c:rich>
          </c:tx>
          <c:layout/>
        </c:title>
        <c:numFmt formatCode="General" sourceLinked="1"/>
        <c:tickLblPos val="nextTo"/>
        <c:spPr>
          <a:ln w="28575" cmpd="sng">
            <a:solidFill>
              <a:schemeClr val="tx1"/>
            </a:solidFill>
          </a:ln>
        </c:spPr>
        <c:crossAx val="678955336"/>
        <c:crossesAt val="0.0"/>
        <c:crossBetween val="midCat"/>
        <c:majorUnit val="100.0"/>
        <c:minorUnit val="20.0"/>
      </c:valAx>
      <c:valAx>
        <c:axId val="678955336"/>
        <c:scaling>
          <c:orientation val="minMax"/>
          <c:max val="2400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 = value of car ($)</a:t>
                </a:r>
              </a:p>
            </c:rich>
          </c:tx>
          <c:layout>
            <c:manualLayout>
              <c:xMode val="edge"/>
              <c:yMode val="edge"/>
              <c:x val="0.0121951219512195"/>
              <c:y val="0.373402393388945"/>
            </c:manualLayout>
          </c:layout>
        </c:title>
        <c:numFmt formatCode="#,##0" sourceLinked="0"/>
        <c:tickLblPos val="nextTo"/>
        <c:spPr>
          <a:ln w="28575" cmpd="sng">
            <a:solidFill>
              <a:schemeClr val="tx1"/>
            </a:solidFill>
          </a:ln>
        </c:spPr>
        <c:crossAx val="678948936"/>
        <c:crosses val="autoZero"/>
        <c:crossBetween val="midCat"/>
        <c:majorUnit val="4000.0"/>
        <c:minorUnit val="2000.0"/>
      </c:valAx>
    </c:plotArea>
    <c:legend>
      <c:legendPos val="r"/>
      <c:layout>
        <c:manualLayout>
          <c:xMode val="edge"/>
          <c:yMode val="edge"/>
          <c:x val="0.796536379022092"/>
          <c:y val="0.342855476824335"/>
          <c:w val="0.182570437379057"/>
          <c:h val="0.120213459017316"/>
        </c:manualLayout>
      </c:layout>
    </c:legend>
    <c:plotVisOnly val="1"/>
  </c:chart>
  <c:spPr>
    <a:ln>
      <a:noFill/>
    </a:ln>
  </c:spPr>
  <c:txPr>
    <a:bodyPr/>
    <a:lstStyle/>
    <a:p>
      <a:pPr>
        <a:defRPr sz="1600" b="0">
          <a:latin typeface="Times New Roman"/>
          <a:cs typeface="Times New Roman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8915288141909"/>
          <c:y val="0.0359204388550957"/>
          <c:w val="0.659965483766584"/>
          <c:h val="0.808489376784106"/>
        </c:manualLayout>
      </c:layout>
      <c:scatterChart>
        <c:scatterStyle val="smoothMarker"/>
        <c:ser>
          <c:idx val="0"/>
          <c:order val="0"/>
          <c:tx>
            <c:v>Linear</c:v>
          </c:tx>
          <c:spPr>
            <a:ln w="38100">
              <a:solidFill>
                <a:schemeClr val="tx1"/>
              </a:solidFill>
              <a:prstDash val="sysDot"/>
            </a:ln>
          </c:spPr>
          <c:marker>
            <c:symbol val="none"/>
          </c:marker>
          <c:xVal>
            <c:numRef>
              <c:f>Sofia!$A$4:$A$39</c:f>
              <c:numCache>
                <c:formatCode>General</c:formatCode>
                <c:ptCount val="3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</c:numCache>
            </c:numRef>
          </c:xVal>
          <c:yVal>
            <c:numRef>
              <c:f>Sofia!$B$4:$B$39</c:f>
              <c:numCache>
                <c:formatCode>0</c:formatCode>
                <c:ptCount val="36"/>
                <c:pt idx="0">
                  <c:v>22500.0</c:v>
                </c:pt>
                <c:pt idx="1">
                  <c:v>20960.0</c:v>
                </c:pt>
                <c:pt idx="2">
                  <c:v>19420.0</c:v>
                </c:pt>
                <c:pt idx="3">
                  <c:v>17880.0</c:v>
                </c:pt>
                <c:pt idx="4">
                  <c:v>16340.0</c:v>
                </c:pt>
                <c:pt idx="5">
                  <c:v>14800.0</c:v>
                </c:pt>
                <c:pt idx="6">
                  <c:v>13260.0</c:v>
                </c:pt>
                <c:pt idx="7">
                  <c:v>11720.0</c:v>
                </c:pt>
                <c:pt idx="8">
                  <c:v>10180.0</c:v>
                </c:pt>
                <c:pt idx="9">
                  <c:v>8640.0</c:v>
                </c:pt>
                <c:pt idx="10">
                  <c:v>7100.0</c:v>
                </c:pt>
                <c:pt idx="11">
                  <c:v>5560.0</c:v>
                </c:pt>
                <c:pt idx="12">
                  <c:v>4020.0</c:v>
                </c:pt>
                <c:pt idx="13">
                  <c:v>2480.0</c:v>
                </c:pt>
                <c:pt idx="14">
                  <c:v>940.0</c:v>
                </c:pt>
                <c:pt idx="15">
                  <c:v>-600.0</c:v>
                </c:pt>
                <c:pt idx="16">
                  <c:v>-2140.0</c:v>
                </c:pt>
                <c:pt idx="17">
                  <c:v>-3680.0</c:v>
                </c:pt>
                <c:pt idx="18">
                  <c:v>-5220.0</c:v>
                </c:pt>
                <c:pt idx="19">
                  <c:v>-6760.0</c:v>
                </c:pt>
                <c:pt idx="20">
                  <c:v>-8300.0</c:v>
                </c:pt>
                <c:pt idx="21">
                  <c:v>-9840.0</c:v>
                </c:pt>
                <c:pt idx="22">
                  <c:v>-11380.0</c:v>
                </c:pt>
                <c:pt idx="23">
                  <c:v>-12920.0</c:v>
                </c:pt>
                <c:pt idx="24">
                  <c:v>-14460.0</c:v>
                </c:pt>
                <c:pt idx="25">
                  <c:v>-16000.0</c:v>
                </c:pt>
                <c:pt idx="26">
                  <c:v>-17540.0</c:v>
                </c:pt>
                <c:pt idx="27">
                  <c:v>-19080.0</c:v>
                </c:pt>
                <c:pt idx="28">
                  <c:v>-20620.0</c:v>
                </c:pt>
                <c:pt idx="29">
                  <c:v>-22160.0</c:v>
                </c:pt>
                <c:pt idx="30">
                  <c:v>-23700.0</c:v>
                </c:pt>
                <c:pt idx="31">
                  <c:v>-25240.0</c:v>
                </c:pt>
                <c:pt idx="32">
                  <c:v>-26780.0</c:v>
                </c:pt>
                <c:pt idx="33">
                  <c:v>-28320.0</c:v>
                </c:pt>
                <c:pt idx="34">
                  <c:v>-29860.0</c:v>
                </c:pt>
                <c:pt idx="35">
                  <c:v>-31400.0</c:v>
                </c:pt>
              </c:numCache>
            </c:numRef>
          </c:yVal>
          <c:smooth val="1"/>
        </c:ser>
        <c:ser>
          <c:idx val="1"/>
          <c:order val="1"/>
          <c:tx>
            <c:v>Exponential</c:v>
          </c:tx>
          <c:spPr>
            <a:ln w="38100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Sofia!$A$4:$A$39</c:f>
              <c:numCache>
                <c:formatCode>General</c:formatCode>
                <c:ptCount val="36"/>
                <c:pt idx="0">
                  <c:v>0.0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40.0</c:v>
                </c:pt>
                <c:pt idx="5">
                  <c:v>50.0</c:v>
                </c:pt>
                <c:pt idx="6">
                  <c:v>60.0</c:v>
                </c:pt>
                <c:pt idx="7">
                  <c:v>70.0</c:v>
                </c:pt>
                <c:pt idx="8">
                  <c:v>80.0</c:v>
                </c:pt>
                <c:pt idx="9">
                  <c:v>90.0</c:v>
                </c:pt>
                <c:pt idx="10">
                  <c:v>100.0</c:v>
                </c:pt>
                <c:pt idx="11">
                  <c:v>110.0</c:v>
                </c:pt>
                <c:pt idx="12">
                  <c:v>120.0</c:v>
                </c:pt>
                <c:pt idx="13">
                  <c:v>130.0</c:v>
                </c:pt>
                <c:pt idx="14">
                  <c:v>140.0</c:v>
                </c:pt>
                <c:pt idx="15">
                  <c:v>150.0</c:v>
                </c:pt>
                <c:pt idx="16">
                  <c:v>160.0</c:v>
                </c:pt>
                <c:pt idx="17">
                  <c:v>170.0</c:v>
                </c:pt>
                <c:pt idx="18">
                  <c:v>180.0</c:v>
                </c:pt>
                <c:pt idx="19">
                  <c:v>190.0</c:v>
                </c:pt>
                <c:pt idx="20">
                  <c:v>200.0</c:v>
                </c:pt>
                <c:pt idx="21">
                  <c:v>210.0</c:v>
                </c:pt>
                <c:pt idx="22">
                  <c:v>220.0</c:v>
                </c:pt>
                <c:pt idx="23">
                  <c:v>230.0</c:v>
                </c:pt>
                <c:pt idx="24">
                  <c:v>240.0</c:v>
                </c:pt>
                <c:pt idx="25">
                  <c:v>250.0</c:v>
                </c:pt>
                <c:pt idx="26">
                  <c:v>260.0</c:v>
                </c:pt>
                <c:pt idx="27">
                  <c:v>270.0</c:v>
                </c:pt>
                <c:pt idx="28">
                  <c:v>280.0</c:v>
                </c:pt>
                <c:pt idx="29">
                  <c:v>290.0</c:v>
                </c:pt>
                <c:pt idx="30">
                  <c:v>300.0</c:v>
                </c:pt>
                <c:pt idx="31">
                  <c:v>310.0</c:v>
                </c:pt>
                <c:pt idx="32">
                  <c:v>320.0</c:v>
                </c:pt>
                <c:pt idx="33">
                  <c:v>330.0</c:v>
                </c:pt>
                <c:pt idx="34">
                  <c:v>340.0</c:v>
                </c:pt>
                <c:pt idx="35">
                  <c:v>350.0</c:v>
                </c:pt>
              </c:numCache>
            </c:numRef>
          </c:xVal>
          <c:yVal>
            <c:numRef>
              <c:f>Sofia!$C$4:$C$39</c:f>
              <c:numCache>
                <c:formatCode>0</c:formatCode>
                <c:ptCount val="36"/>
                <c:pt idx="0">
                  <c:v>22500.0</c:v>
                </c:pt>
                <c:pt idx="1">
                  <c:v>19840.54333149494</c:v>
                </c:pt>
                <c:pt idx="2">
                  <c:v>17495.42931950792</c:v>
                </c:pt>
                <c:pt idx="3">
                  <c:v>15427.50326741351</c:v>
                </c:pt>
                <c:pt idx="4">
                  <c:v>13604.00209217322</c:v>
                </c:pt>
                <c:pt idx="5">
                  <c:v>11996.03524406714</c:v>
                </c:pt>
                <c:pt idx="6">
                  <c:v>10578.12698071353</c:v>
                </c:pt>
                <c:pt idx="7">
                  <c:v>9327.812743417893</c:v>
                </c:pt>
                <c:pt idx="8">
                  <c:v>8225.28324106015</c:v>
                </c:pt>
                <c:pt idx="9">
                  <c:v>7253.070602581023</c:v>
                </c:pt>
                <c:pt idx="10">
                  <c:v>6395.77162564004</c:v>
                </c:pt>
                <c:pt idx="11">
                  <c:v>5639.803736749201</c:v>
                </c:pt>
                <c:pt idx="12">
                  <c:v>4973.189796448871</c:v>
                </c:pt>
                <c:pt idx="13">
                  <c:v>4385.368340097436</c:v>
                </c:pt>
                <c:pt idx="14">
                  <c:v>3867.026247834187</c:v>
                </c:pt>
                <c:pt idx="15">
                  <c:v>3409.951192630333</c:v>
                </c:pt>
                <c:pt idx="16">
                  <c:v>3006.90152869622</c:v>
                </c:pt>
                <c:pt idx="17">
                  <c:v>2651.491558828254</c:v>
                </c:pt>
                <c:pt idx="18">
                  <c:v>2338.090362934447</c:v>
                </c:pt>
                <c:pt idx="19">
                  <c:v>2061.732584833405</c:v>
                </c:pt>
                <c:pt idx="20">
                  <c:v>1818.039763881877</c:v>
                </c:pt>
                <c:pt idx="21">
                  <c:v>1603.150965052409</c:v>
                </c:pt>
                <c:pt idx="22">
                  <c:v>1413.661608402234</c:v>
                </c:pt>
                <c:pt idx="23">
                  <c:v>1246.569528781126</c:v>
                </c:pt>
                <c:pt idx="24">
                  <c:v>1099.227411177918</c:v>
                </c:pt>
                <c:pt idx="25">
                  <c:v>969.3008481174443</c:v>
                </c:pt>
                <c:pt idx="26">
                  <c:v>854.7313545923974</c:v>
                </c:pt>
                <c:pt idx="27">
                  <c:v>753.7037545590146</c:v>
                </c:pt>
                <c:pt idx="28">
                  <c:v>664.617422286158</c:v>
                </c:pt>
                <c:pt idx="29">
                  <c:v>586.0609229215549</c:v>
                </c:pt>
                <c:pt idx="30">
                  <c:v>516.789650494268</c:v>
                </c:pt>
                <c:pt idx="31">
                  <c:v>455.7061090622065</c:v>
                </c:pt>
                <c:pt idx="32">
                  <c:v>401.8425245900296</c:v>
                </c:pt>
                <c:pt idx="33">
                  <c:v>354.3455120695912</c:v>
                </c:pt>
                <c:pt idx="34">
                  <c:v>312.4625549572217</c:v>
                </c:pt>
                <c:pt idx="35">
                  <c:v>275.5300827154833</c:v>
                </c:pt>
              </c:numCache>
            </c:numRef>
          </c:yVal>
          <c:smooth val="1"/>
        </c:ser>
        <c:axId val="678899528"/>
        <c:axId val="679044152"/>
      </c:scatterChart>
      <c:valAx>
        <c:axId val="678899528"/>
        <c:scaling>
          <c:orientation val="minMax"/>
          <c:max val="35.0"/>
          <c:min val="0.0"/>
        </c:scaling>
        <c:axPos val="b"/>
        <c:majorGridlines>
          <c:spPr>
            <a:ln>
              <a:solidFill>
                <a:schemeClr val="tx1"/>
              </a:solidFill>
            </a:ln>
          </c:spPr>
        </c:majorGridlines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Age of car, in years</a:t>
                </a:r>
              </a:p>
            </c:rich>
          </c:tx>
          <c:layout>
            <c:manualLayout>
              <c:xMode val="edge"/>
              <c:yMode val="edge"/>
              <c:x val="0.384502113138722"/>
              <c:y val="0.922156584692316"/>
            </c:manualLayout>
          </c:layout>
        </c:title>
        <c:numFmt formatCode="General" sourceLinked="1"/>
        <c:minorTickMark val="out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 baseline="0">
                <a:latin typeface="Times New Roman"/>
              </a:defRPr>
            </a:pPr>
            <a:endParaRPr lang="en-US"/>
          </a:p>
        </c:txPr>
        <c:crossAx val="679044152"/>
        <c:crossesAt val="0.0"/>
        <c:crossBetween val="midCat"/>
      </c:valAx>
      <c:valAx>
        <c:axId val="679044152"/>
        <c:scaling>
          <c:orientation val="minMax"/>
          <c:max val="22500.0"/>
          <c:min val="0.0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Value of car, in $</a:t>
                </a:r>
              </a:p>
            </c:rich>
          </c:tx>
          <c:layout>
            <c:manualLayout>
              <c:xMode val="edge"/>
              <c:yMode val="edge"/>
              <c:x val="0.0121951219512195"/>
              <c:y val="0.373402393388945"/>
            </c:manualLayout>
          </c:layout>
        </c:title>
        <c:numFmt formatCode="0" sourceLinked="1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1600"/>
            </a:pPr>
            <a:endParaRPr lang="en-US"/>
          </a:p>
        </c:txPr>
        <c:crossAx val="678899528"/>
        <c:crosses val="autoZero"/>
        <c:crossBetween val="midCat"/>
        <c:majorUnit val="2500.0"/>
        <c:minorUnit val="500.0"/>
      </c:valAx>
    </c:plotArea>
    <c:legend>
      <c:legendPos val="r"/>
      <c:layout>
        <c:manualLayout>
          <c:xMode val="edge"/>
          <c:yMode val="edge"/>
          <c:x val="0.817098479128465"/>
          <c:y val="0.126773186198441"/>
          <c:w val="0.142103823261196"/>
          <c:h val="0.120046273836623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195580</xdr:colOff>
      <xdr:row>13</xdr:row>
      <xdr:rowOff>101600</xdr:rowOff>
    </xdr:from>
    <xdr:to>
      <xdr:col>13</xdr:col>
      <xdr:colOff>396240</xdr:colOff>
      <xdr:row>39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215900</xdr:colOff>
      <xdr:row>10</xdr:row>
      <xdr:rowOff>101600</xdr:rowOff>
    </xdr:from>
    <xdr:to>
      <xdr:col>13</xdr:col>
      <xdr:colOff>889000</xdr:colOff>
      <xdr:row>38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9"/>
  <sheetViews>
    <sheetView tabSelected="1" topLeftCell="D12" workbookViewId="0">
      <selection activeCell="O34" sqref="O34"/>
    </sheetView>
  </sheetViews>
  <sheetFormatPr baseColWidth="10" defaultRowHeight="15"/>
  <cols>
    <col min="1" max="1" width="10.7109375" style="1"/>
    <col min="2" max="3" width="10.7109375" style="11"/>
    <col min="4" max="16384" width="10.7109375" style="1"/>
  </cols>
  <sheetData>
    <row r="1" spans="1:7">
      <c r="A1" s="1" t="s">
        <v>10</v>
      </c>
    </row>
    <row r="3" spans="1:7">
      <c r="A3" s="1" t="s">
        <v>0</v>
      </c>
      <c r="B3" s="9" t="s">
        <v>8</v>
      </c>
      <c r="C3" s="9" t="s">
        <v>7</v>
      </c>
      <c r="F3" s="1" t="s">
        <v>5</v>
      </c>
      <c r="G3" s="1" t="s">
        <v>6</v>
      </c>
    </row>
    <row r="4" spans="1:7">
      <c r="A4" s="2">
        <v>0</v>
      </c>
      <c r="B4" s="10">
        <f>22500-154*A4</f>
        <v>22500</v>
      </c>
      <c r="C4" s="10">
        <f>22500*0.9875^A4</f>
        <v>22500</v>
      </c>
      <c r="E4" s="1" t="s">
        <v>3</v>
      </c>
      <c r="F4" s="1">
        <f>22000/$F$5</f>
        <v>142.73809523809524</v>
      </c>
      <c r="G4" s="1">
        <f>LOG(0.02222222)/LOG(0.9875)</f>
        <v>302.6256856322936</v>
      </c>
    </row>
    <row r="5" spans="1:7">
      <c r="A5" s="1">
        <f>A4+10</f>
        <v>10</v>
      </c>
      <c r="B5" s="10">
        <f t="shared" ref="B5:B39" si="0">22500-154*A5</f>
        <v>20960</v>
      </c>
      <c r="C5" s="10">
        <f t="shared" ref="C5:C39" si="1">22500*0.9875^A5</f>
        <v>19840.543331494937</v>
      </c>
      <c r="E5" s="1" t="s">
        <v>1</v>
      </c>
      <c r="F5" s="1">
        <f>(22500-5700)/109</f>
        <v>154.12844036697248</v>
      </c>
    </row>
    <row r="6" spans="1:7">
      <c r="A6" s="1">
        <f t="shared" ref="A6:A39" si="2">A5+10</f>
        <v>20</v>
      </c>
      <c r="B6" s="10">
        <f t="shared" si="0"/>
        <v>19420</v>
      </c>
      <c r="C6" s="10">
        <f t="shared" si="1"/>
        <v>17495.429319507923</v>
      </c>
      <c r="F6" s="1" t="s">
        <v>2</v>
      </c>
      <c r="G6" s="1">
        <f>(5700/22500)^(1/109)</f>
        <v>0.9874822263030788</v>
      </c>
    </row>
    <row r="7" spans="1:7">
      <c r="A7" s="1">
        <f t="shared" si="2"/>
        <v>30</v>
      </c>
      <c r="B7" s="10">
        <f t="shared" si="0"/>
        <v>17880</v>
      </c>
      <c r="C7" s="10">
        <f t="shared" si="1"/>
        <v>15427.503267413509</v>
      </c>
      <c r="D7" s="1">
        <f>143-109</f>
        <v>34</v>
      </c>
      <c r="F7" s="1" t="s">
        <v>4</v>
      </c>
      <c r="G7" s="1">
        <f>100*(G6-1)</f>
        <v>-1.2517773696921197</v>
      </c>
    </row>
    <row r="8" spans="1:7">
      <c r="A8" s="1">
        <f t="shared" si="2"/>
        <v>40</v>
      </c>
      <c r="B8" s="10">
        <f t="shared" si="0"/>
        <v>16340</v>
      </c>
      <c r="C8" s="10">
        <f t="shared" si="1"/>
        <v>13604.002092173221</v>
      </c>
    </row>
    <row r="9" spans="1:7">
      <c r="A9" s="1">
        <f t="shared" si="2"/>
        <v>50</v>
      </c>
      <c r="B9" s="10">
        <f t="shared" si="0"/>
        <v>14800</v>
      </c>
      <c r="C9" s="10">
        <f t="shared" si="1"/>
        <v>11996.035244067136</v>
      </c>
      <c r="E9" s="1">
        <f>22500-5700</f>
        <v>16800</v>
      </c>
    </row>
    <row r="10" spans="1:7">
      <c r="A10" s="1">
        <f t="shared" si="2"/>
        <v>60</v>
      </c>
      <c r="B10" s="10">
        <f t="shared" si="0"/>
        <v>13260</v>
      </c>
      <c r="C10" s="10">
        <f t="shared" si="1"/>
        <v>10578.126980713532</v>
      </c>
      <c r="E10" s="1" t="s">
        <v>9</v>
      </c>
      <c r="F10" s="8">
        <f>22500-154*109</f>
        <v>5714</v>
      </c>
      <c r="G10" s="1">
        <f>22500*0.9875^109</f>
        <v>5711.1936574675456</v>
      </c>
    </row>
    <row r="11" spans="1:7">
      <c r="A11" s="1">
        <f t="shared" si="2"/>
        <v>70</v>
      </c>
      <c r="B11" s="10">
        <f t="shared" si="0"/>
        <v>11720</v>
      </c>
      <c r="C11" s="10">
        <f t="shared" si="1"/>
        <v>9327.8127434178932</v>
      </c>
    </row>
    <row r="12" spans="1:7">
      <c r="A12" s="1">
        <f t="shared" si="2"/>
        <v>80</v>
      </c>
      <c r="B12" s="10">
        <f t="shared" si="0"/>
        <v>10180</v>
      </c>
      <c r="C12" s="10">
        <f t="shared" si="1"/>
        <v>8225.2832410601495</v>
      </c>
      <c r="G12" s="1">
        <f>500/22500</f>
        <v>2.2222222222222223E-2</v>
      </c>
    </row>
    <row r="13" spans="1:7">
      <c r="A13" s="1">
        <f t="shared" si="2"/>
        <v>90</v>
      </c>
      <c r="B13" s="10">
        <f t="shared" si="0"/>
        <v>8640</v>
      </c>
      <c r="C13" s="10">
        <f t="shared" si="1"/>
        <v>7253.0706025810232</v>
      </c>
    </row>
    <row r="14" spans="1:7">
      <c r="A14" s="1">
        <f t="shared" si="2"/>
        <v>100</v>
      </c>
      <c r="B14" s="10">
        <f t="shared" si="0"/>
        <v>7100</v>
      </c>
      <c r="C14" s="10">
        <f t="shared" si="1"/>
        <v>6395.7716256400399</v>
      </c>
    </row>
    <row r="15" spans="1:7">
      <c r="A15" s="1">
        <f t="shared" si="2"/>
        <v>110</v>
      </c>
      <c r="B15" s="10">
        <f t="shared" si="0"/>
        <v>5560</v>
      </c>
      <c r="C15" s="10">
        <f t="shared" si="1"/>
        <v>5639.8037367492007</v>
      </c>
    </row>
    <row r="16" spans="1:7">
      <c r="A16" s="1">
        <f t="shared" si="2"/>
        <v>120</v>
      </c>
      <c r="B16" s="10">
        <f t="shared" si="0"/>
        <v>4020</v>
      </c>
      <c r="C16" s="10">
        <f t="shared" si="1"/>
        <v>4973.1897964488708</v>
      </c>
    </row>
    <row r="17" spans="1:3">
      <c r="A17" s="1">
        <f t="shared" si="2"/>
        <v>130</v>
      </c>
      <c r="B17" s="10">
        <f t="shared" si="0"/>
        <v>2480</v>
      </c>
      <c r="C17" s="10">
        <f t="shared" si="1"/>
        <v>4385.3683400974369</v>
      </c>
    </row>
    <row r="18" spans="1:3">
      <c r="A18" s="1">
        <f t="shared" si="2"/>
        <v>140</v>
      </c>
      <c r="B18" s="10">
        <f t="shared" si="0"/>
        <v>940</v>
      </c>
      <c r="C18" s="10">
        <f t="shared" si="1"/>
        <v>3867.0262478341874</v>
      </c>
    </row>
    <row r="19" spans="1:3">
      <c r="A19" s="1">
        <f t="shared" si="2"/>
        <v>150</v>
      </c>
      <c r="B19" s="10">
        <f t="shared" si="0"/>
        <v>-600</v>
      </c>
      <c r="C19" s="10">
        <f t="shared" si="1"/>
        <v>3409.951192630333</v>
      </c>
    </row>
    <row r="20" spans="1:3">
      <c r="A20" s="1">
        <f t="shared" si="2"/>
        <v>160</v>
      </c>
      <c r="B20" s="10">
        <f t="shared" si="0"/>
        <v>-2140</v>
      </c>
      <c r="C20" s="10">
        <f t="shared" si="1"/>
        <v>3006.9015286962203</v>
      </c>
    </row>
    <row r="21" spans="1:3">
      <c r="A21" s="1">
        <f t="shared" si="2"/>
        <v>170</v>
      </c>
      <c r="B21" s="10">
        <f t="shared" si="0"/>
        <v>-3680</v>
      </c>
      <c r="C21" s="10">
        <f t="shared" si="1"/>
        <v>2651.4915588282543</v>
      </c>
    </row>
    <row r="22" spans="1:3">
      <c r="A22" s="1">
        <f t="shared" si="2"/>
        <v>180</v>
      </c>
      <c r="B22" s="10">
        <f t="shared" si="0"/>
        <v>-5220</v>
      </c>
      <c r="C22" s="10">
        <f t="shared" si="1"/>
        <v>2338.0903629344471</v>
      </c>
    </row>
    <row r="23" spans="1:3">
      <c r="A23" s="1">
        <f t="shared" si="2"/>
        <v>190</v>
      </c>
      <c r="B23" s="10">
        <f t="shared" si="0"/>
        <v>-6760</v>
      </c>
      <c r="C23" s="10">
        <f t="shared" si="1"/>
        <v>2061.7325848334053</v>
      </c>
    </row>
    <row r="24" spans="1:3">
      <c r="A24" s="1">
        <f t="shared" si="2"/>
        <v>200</v>
      </c>
      <c r="B24" s="10">
        <f t="shared" si="0"/>
        <v>-8300</v>
      </c>
      <c r="C24" s="10">
        <f t="shared" si="1"/>
        <v>1818.0397638818772</v>
      </c>
    </row>
    <row r="25" spans="1:3">
      <c r="A25" s="1">
        <f t="shared" si="2"/>
        <v>210</v>
      </c>
      <c r="B25" s="10">
        <f t="shared" si="0"/>
        <v>-9840</v>
      </c>
      <c r="C25" s="10">
        <f t="shared" si="1"/>
        <v>1603.1509650524092</v>
      </c>
    </row>
    <row r="26" spans="1:3">
      <c r="A26" s="1">
        <f t="shared" si="2"/>
        <v>220</v>
      </c>
      <c r="B26" s="10">
        <f t="shared" si="0"/>
        <v>-11380</v>
      </c>
      <c r="C26" s="10">
        <f t="shared" si="1"/>
        <v>1413.6616084022337</v>
      </c>
    </row>
    <row r="27" spans="1:3">
      <c r="A27" s="1">
        <f t="shared" si="2"/>
        <v>230</v>
      </c>
      <c r="B27" s="10">
        <f t="shared" si="0"/>
        <v>-12920</v>
      </c>
      <c r="C27" s="10">
        <f t="shared" si="1"/>
        <v>1246.5695287811263</v>
      </c>
    </row>
    <row r="28" spans="1:3">
      <c r="A28" s="1">
        <f t="shared" si="2"/>
        <v>240</v>
      </c>
      <c r="B28" s="10">
        <f t="shared" si="0"/>
        <v>-14460</v>
      </c>
      <c r="C28" s="10">
        <f t="shared" si="1"/>
        <v>1099.2274111779184</v>
      </c>
    </row>
    <row r="29" spans="1:3">
      <c r="A29" s="1">
        <f t="shared" si="2"/>
        <v>250</v>
      </c>
      <c r="B29" s="10">
        <f t="shared" si="0"/>
        <v>-16000</v>
      </c>
      <c r="C29" s="10">
        <f t="shared" si="1"/>
        <v>969.30084811744427</v>
      </c>
    </row>
    <row r="30" spans="1:3">
      <c r="A30" s="1">
        <f t="shared" si="2"/>
        <v>260</v>
      </c>
      <c r="B30" s="10">
        <f t="shared" si="0"/>
        <v>-17540</v>
      </c>
      <c r="C30" s="10">
        <f t="shared" si="1"/>
        <v>854.73135459239745</v>
      </c>
    </row>
    <row r="31" spans="1:3">
      <c r="A31" s="1">
        <f t="shared" si="2"/>
        <v>270</v>
      </c>
      <c r="B31" s="10">
        <f t="shared" si="0"/>
        <v>-19080</v>
      </c>
      <c r="C31" s="10">
        <f t="shared" si="1"/>
        <v>753.70375455901467</v>
      </c>
    </row>
    <row r="32" spans="1:3">
      <c r="A32" s="1">
        <f t="shared" si="2"/>
        <v>280</v>
      </c>
      <c r="B32" s="10">
        <f t="shared" si="0"/>
        <v>-20620</v>
      </c>
      <c r="C32" s="10">
        <f t="shared" si="1"/>
        <v>664.61742228615799</v>
      </c>
    </row>
    <row r="33" spans="1:3">
      <c r="A33" s="1">
        <f t="shared" si="2"/>
        <v>290</v>
      </c>
      <c r="B33" s="10">
        <f t="shared" si="0"/>
        <v>-22160</v>
      </c>
      <c r="C33" s="10">
        <f t="shared" si="1"/>
        <v>586.06092292155495</v>
      </c>
    </row>
    <row r="34" spans="1:3">
      <c r="A34" s="1">
        <f t="shared" si="2"/>
        <v>300</v>
      </c>
      <c r="B34" s="10">
        <f t="shared" si="0"/>
        <v>-23700</v>
      </c>
      <c r="C34" s="10">
        <f t="shared" si="1"/>
        <v>516.7896504942679</v>
      </c>
    </row>
    <row r="35" spans="1:3">
      <c r="A35" s="1">
        <f t="shared" si="2"/>
        <v>310</v>
      </c>
      <c r="B35" s="10">
        <f t="shared" si="0"/>
        <v>-25240</v>
      </c>
      <c r="C35" s="10">
        <f t="shared" si="1"/>
        <v>455.70610906220645</v>
      </c>
    </row>
    <row r="36" spans="1:3">
      <c r="A36" s="1">
        <f t="shared" si="2"/>
        <v>320</v>
      </c>
      <c r="B36" s="10">
        <f t="shared" si="0"/>
        <v>-26780</v>
      </c>
      <c r="C36" s="10">
        <f t="shared" si="1"/>
        <v>401.8425245900296</v>
      </c>
    </row>
    <row r="37" spans="1:3">
      <c r="A37" s="1">
        <f t="shared" si="2"/>
        <v>330</v>
      </c>
      <c r="B37" s="10">
        <f t="shared" si="0"/>
        <v>-28320</v>
      </c>
      <c r="C37" s="10">
        <f t="shared" si="1"/>
        <v>354.34551206959122</v>
      </c>
    </row>
    <row r="38" spans="1:3">
      <c r="A38" s="1">
        <f t="shared" si="2"/>
        <v>340</v>
      </c>
      <c r="B38" s="10">
        <f t="shared" si="0"/>
        <v>-29860</v>
      </c>
      <c r="C38" s="10">
        <f t="shared" si="1"/>
        <v>312.4625549572217</v>
      </c>
    </row>
    <row r="39" spans="1:3">
      <c r="A39" s="1">
        <f t="shared" si="2"/>
        <v>350</v>
      </c>
      <c r="B39" s="10">
        <f t="shared" si="0"/>
        <v>-31400</v>
      </c>
      <c r="C39" s="10">
        <f t="shared" si="1"/>
        <v>275.53008271548333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G37"/>
  <sheetViews>
    <sheetView workbookViewId="0">
      <selection sqref="A1:XFD1048576"/>
    </sheetView>
  </sheetViews>
  <sheetFormatPr baseColWidth="10" defaultRowHeight="15"/>
  <cols>
    <col min="1" max="2" width="10.7109375" style="1"/>
    <col min="3" max="3" width="10.7109375" style="4"/>
    <col min="4" max="16384" width="10.7109375" style="1"/>
  </cols>
  <sheetData>
    <row r="1" spans="1:7">
      <c r="A1" s="1" t="s">
        <v>0</v>
      </c>
      <c r="B1" s="7" t="s">
        <v>8</v>
      </c>
      <c r="C1" s="6" t="s">
        <v>7</v>
      </c>
      <c r="F1" s="1" t="s">
        <v>5</v>
      </c>
      <c r="G1" s="1" t="s">
        <v>6</v>
      </c>
    </row>
    <row r="2" spans="1:7">
      <c r="A2" s="2">
        <v>0</v>
      </c>
      <c r="B2" s="3">
        <f>22500-1500*A2</f>
        <v>22500</v>
      </c>
      <c r="C2" s="5">
        <f>22500*0.8959^A2</f>
        <v>22500</v>
      </c>
      <c r="E2" s="1" t="s">
        <v>3</v>
      </c>
      <c r="F2" s="1">
        <f>22000/1500</f>
        <v>14.666666666666666</v>
      </c>
      <c r="G2" s="1">
        <f>LOG(0.022222222)/LOG(0.8959)</f>
        <v>34.629167797319951</v>
      </c>
    </row>
    <row r="3" spans="1:7">
      <c r="A3" s="1">
        <f>A2+1</f>
        <v>1</v>
      </c>
      <c r="B3" s="1">
        <f t="shared" ref="B3:B37" si="0">22500-1500*A3</f>
        <v>21000</v>
      </c>
      <c r="C3" s="4">
        <f t="shared" ref="C3:C37" si="1">22500*0.8959^A3</f>
        <v>20157.75</v>
      </c>
      <c r="E3" s="1" t="s">
        <v>1</v>
      </c>
      <c r="F3" s="1">
        <v>-1500</v>
      </c>
    </row>
    <row r="4" spans="1:7">
      <c r="A4" s="1">
        <f t="shared" ref="A4:A37" si="2">A3+1</f>
        <v>2</v>
      </c>
      <c r="B4" s="1">
        <f t="shared" si="0"/>
        <v>19500</v>
      </c>
      <c r="C4" s="4">
        <f t="shared" si="1"/>
        <v>18059.328225000001</v>
      </c>
      <c r="F4" s="1" t="s">
        <v>2</v>
      </c>
      <c r="G4" s="1">
        <f>(7500/22500)^(1/10)</f>
        <v>0.89595845984076217</v>
      </c>
    </row>
    <row r="5" spans="1:7">
      <c r="A5" s="1">
        <f t="shared" si="2"/>
        <v>3</v>
      </c>
      <c r="B5" s="1">
        <f t="shared" si="0"/>
        <v>18000</v>
      </c>
      <c r="C5" s="4">
        <f t="shared" si="1"/>
        <v>16179.352156777502</v>
      </c>
      <c r="F5" s="1" t="s">
        <v>4</v>
      </c>
      <c r="G5" s="1">
        <f>100*0.8959-100</f>
        <v>-10.409999999999997</v>
      </c>
    </row>
    <row r="6" spans="1:7">
      <c r="A6" s="1">
        <f t="shared" si="2"/>
        <v>4</v>
      </c>
      <c r="B6" s="1">
        <f t="shared" si="0"/>
        <v>16500</v>
      </c>
      <c r="C6" s="4">
        <f t="shared" si="1"/>
        <v>14495.081597256964</v>
      </c>
    </row>
    <row r="7" spans="1:7">
      <c r="A7" s="1">
        <f t="shared" si="2"/>
        <v>5</v>
      </c>
      <c r="B7" s="1">
        <f t="shared" si="0"/>
        <v>15000</v>
      </c>
      <c r="C7" s="4">
        <f t="shared" si="1"/>
        <v>12986.143602982514</v>
      </c>
    </row>
    <row r="8" spans="1:7">
      <c r="A8" s="1">
        <f t="shared" si="2"/>
        <v>6</v>
      </c>
      <c r="B8" s="1">
        <f t="shared" si="0"/>
        <v>13500</v>
      </c>
      <c r="C8" s="4">
        <f t="shared" si="1"/>
        <v>11634.286053912036</v>
      </c>
    </row>
    <row r="9" spans="1:7">
      <c r="A9" s="1">
        <f t="shared" si="2"/>
        <v>7</v>
      </c>
      <c r="B9" s="1">
        <f t="shared" si="0"/>
        <v>12000</v>
      </c>
      <c r="C9" s="4">
        <f t="shared" si="1"/>
        <v>10423.156875699793</v>
      </c>
      <c r="G9" s="1">
        <f>500/22500</f>
        <v>2.2222222222222223E-2</v>
      </c>
    </row>
    <row r="10" spans="1:7">
      <c r="A10" s="1">
        <f t="shared" si="2"/>
        <v>8</v>
      </c>
      <c r="B10" s="1">
        <f t="shared" si="0"/>
        <v>10500</v>
      </c>
      <c r="C10" s="4">
        <f t="shared" si="1"/>
        <v>9338.1062449394449</v>
      </c>
    </row>
    <row r="11" spans="1:7">
      <c r="A11" s="1">
        <f t="shared" si="2"/>
        <v>9</v>
      </c>
      <c r="B11" s="1">
        <f t="shared" si="0"/>
        <v>9000</v>
      </c>
      <c r="C11" s="4">
        <f t="shared" si="1"/>
        <v>8366.0093848412489</v>
      </c>
    </row>
    <row r="12" spans="1:7">
      <c r="A12" s="2">
        <f t="shared" si="2"/>
        <v>10</v>
      </c>
      <c r="B12" s="3">
        <f t="shared" si="0"/>
        <v>7500</v>
      </c>
      <c r="C12" s="5">
        <f t="shared" si="1"/>
        <v>7495.1078078792752</v>
      </c>
    </row>
    <row r="13" spans="1:7">
      <c r="A13" s="1">
        <f t="shared" si="2"/>
        <v>11</v>
      </c>
      <c r="B13" s="1">
        <f t="shared" si="0"/>
        <v>6000</v>
      </c>
      <c r="C13" s="4">
        <f t="shared" si="1"/>
        <v>6714.8670850790431</v>
      </c>
    </row>
    <row r="14" spans="1:7">
      <c r="A14" s="1">
        <f t="shared" si="2"/>
        <v>12</v>
      </c>
      <c r="B14" s="1">
        <f t="shared" si="0"/>
        <v>4500</v>
      </c>
      <c r="C14" s="4">
        <f t="shared" si="1"/>
        <v>6015.8494215223154</v>
      </c>
    </row>
    <row r="15" spans="1:7">
      <c r="A15" s="1">
        <f t="shared" si="2"/>
        <v>13</v>
      </c>
      <c r="B15" s="1">
        <f t="shared" si="0"/>
        <v>3000</v>
      </c>
      <c r="C15" s="4">
        <f t="shared" si="1"/>
        <v>5389.5994967418419</v>
      </c>
    </row>
    <row r="16" spans="1:7">
      <c r="A16" s="1">
        <f t="shared" si="2"/>
        <v>14</v>
      </c>
      <c r="B16" s="1">
        <f t="shared" si="0"/>
        <v>1500</v>
      </c>
      <c r="C16" s="4">
        <f t="shared" si="1"/>
        <v>4828.5421891310161</v>
      </c>
    </row>
    <row r="17" spans="1:3">
      <c r="A17" s="1">
        <f t="shared" si="2"/>
        <v>15</v>
      </c>
      <c r="B17" s="1">
        <f t="shared" si="0"/>
        <v>0</v>
      </c>
      <c r="C17" s="4">
        <f t="shared" si="1"/>
        <v>4325.8909472424784</v>
      </c>
    </row>
    <row r="18" spans="1:3">
      <c r="A18" s="1">
        <f t="shared" si="2"/>
        <v>16</v>
      </c>
      <c r="B18" s="1">
        <f t="shared" si="0"/>
        <v>-1500</v>
      </c>
      <c r="C18" s="4">
        <f t="shared" si="1"/>
        <v>3875.5656996345365</v>
      </c>
    </row>
    <row r="19" spans="1:3">
      <c r="A19" s="1">
        <f t="shared" si="2"/>
        <v>17</v>
      </c>
      <c r="B19" s="1">
        <f t="shared" si="0"/>
        <v>-3000</v>
      </c>
      <c r="C19" s="4">
        <f t="shared" si="1"/>
        <v>3472.1193103025817</v>
      </c>
    </row>
    <row r="20" spans="1:3">
      <c r="A20" s="1">
        <f t="shared" si="2"/>
        <v>18</v>
      </c>
      <c r="B20" s="1">
        <f t="shared" si="0"/>
        <v>-4500</v>
      </c>
      <c r="C20" s="4">
        <f t="shared" si="1"/>
        <v>3110.6716901000827</v>
      </c>
    </row>
    <row r="21" spans="1:3">
      <c r="A21" s="1">
        <f t="shared" si="2"/>
        <v>19</v>
      </c>
      <c r="B21" s="1">
        <f t="shared" si="0"/>
        <v>-6000</v>
      </c>
      <c r="C21" s="4">
        <f t="shared" si="1"/>
        <v>2786.8507671606644</v>
      </c>
    </row>
    <row r="22" spans="1:3">
      <c r="A22" s="1">
        <f t="shared" si="2"/>
        <v>20</v>
      </c>
      <c r="B22" s="1">
        <f t="shared" si="0"/>
        <v>-7500</v>
      </c>
      <c r="C22" s="4">
        <f t="shared" si="1"/>
        <v>2496.7396022992393</v>
      </c>
    </row>
    <row r="23" spans="1:3">
      <c r="A23" s="1">
        <f t="shared" si="2"/>
        <v>21</v>
      </c>
      <c r="B23" s="1">
        <f t="shared" si="0"/>
        <v>-9000</v>
      </c>
      <c r="C23" s="4">
        <f t="shared" si="1"/>
        <v>2236.8290096998885</v>
      </c>
    </row>
    <row r="24" spans="1:3">
      <c r="A24" s="1">
        <f t="shared" si="2"/>
        <v>22</v>
      </c>
      <c r="B24" s="1">
        <f t="shared" si="0"/>
        <v>-10500</v>
      </c>
      <c r="C24" s="4">
        <f t="shared" si="1"/>
        <v>2003.9751097901303</v>
      </c>
    </row>
    <row r="25" spans="1:3">
      <c r="A25" s="1">
        <f t="shared" si="2"/>
        <v>23</v>
      </c>
      <c r="B25" s="1">
        <f t="shared" si="0"/>
        <v>-12000</v>
      </c>
      <c r="C25" s="4">
        <f t="shared" si="1"/>
        <v>1795.3613008609777</v>
      </c>
    </row>
    <row r="26" spans="1:3">
      <c r="A26" s="1">
        <f t="shared" si="2"/>
        <v>24</v>
      </c>
      <c r="B26" s="1">
        <f t="shared" si="0"/>
        <v>-13500</v>
      </c>
      <c r="C26" s="4">
        <f t="shared" si="1"/>
        <v>1608.4641894413501</v>
      </c>
    </row>
    <row r="27" spans="1:3">
      <c r="A27" s="1">
        <f t="shared" si="2"/>
        <v>25</v>
      </c>
      <c r="B27" s="1">
        <f t="shared" si="0"/>
        <v>-15000</v>
      </c>
      <c r="C27" s="4">
        <f t="shared" si="1"/>
        <v>1441.0230673205056</v>
      </c>
    </row>
    <row r="28" spans="1:3">
      <c r="A28" s="1">
        <f t="shared" si="2"/>
        <v>26</v>
      </c>
      <c r="B28" s="1">
        <f t="shared" si="0"/>
        <v>-16500</v>
      </c>
      <c r="C28" s="4">
        <f t="shared" si="1"/>
        <v>1291.0125660124411</v>
      </c>
    </row>
    <row r="29" spans="1:3">
      <c r="A29" s="1">
        <f t="shared" si="2"/>
        <v>27</v>
      </c>
      <c r="B29" s="1">
        <f t="shared" si="0"/>
        <v>-18000</v>
      </c>
      <c r="C29" s="4">
        <f t="shared" si="1"/>
        <v>1156.6181578905459</v>
      </c>
    </row>
    <row r="30" spans="1:3">
      <c r="A30" s="1">
        <f t="shared" si="2"/>
        <v>28</v>
      </c>
      <c r="B30" s="1">
        <f t="shared" si="0"/>
        <v>-19500</v>
      </c>
      <c r="C30" s="4">
        <f t="shared" si="1"/>
        <v>1036.2142076541402</v>
      </c>
    </row>
    <row r="31" spans="1:3">
      <c r="A31" s="1">
        <f t="shared" si="2"/>
        <v>29</v>
      </c>
      <c r="B31" s="1">
        <f t="shared" si="0"/>
        <v>-21000</v>
      </c>
      <c r="C31" s="4">
        <f t="shared" si="1"/>
        <v>928.34430863734406</v>
      </c>
    </row>
    <row r="32" spans="1:3">
      <c r="A32" s="1">
        <f t="shared" si="2"/>
        <v>30</v>
      </c>
      <c r="B32" s="1">
        <f t="shared" si="0"/>
        <v>-22500</v>
      </c>
      <c r="C32" s="4">
        <f t="shared" si="1"/>
        <v>831.70366610819678</v>
      </c>
    </row>
    <row r="33" spans="1:3">
      <c r="A33" s="1">
        <f t="shared" si="2"/>
        <v>31</v>
      </c>
      <c r="B33" s="1">
        <f t="shared" si="0"/>
        <v>-24000</v>
      </c>
      <c r="C33" s="4">
        <f t="shared" si="1"/>
        <v>745.12331446633357</v>
      </c>
    </row>
    <row r="34" spans="1:3">
      <c r="A34" s="1">
        <f t="shared" si="2"/>
        <v>32</v>
      </c>
      <c r="B34" s="1">
        <f t="shared" si="0"/>
        <v>-25500</v>
      </c>
      <c r="C34" s="4">
        <f t="shared" si="1"/>
        <v>667.55597743038823</v>
      </c>
    </row>
    <row r="35" spans="1:3">
      <c r="A35" s="1">
        <f t="shared" si="2"/>
        <v>33</v>
      </c>
      <c r="B35" s="1">
        <f t="shared" si="0"/>
        <v>-27000</v>
      </c>
      <c r="C35" s="4">
        <f t="shared" si="1"/>
        <v>598.06340017988475</v>
      </c>
    </row>
    <row r="36" spans="1:3">
      <c r="A36" s="1">
        <f t="shared" si="2"/>
        <v>34</v>
      </c>
      <c r="B36" s="1">
        <f t="shared" si="0"/>
        <v>-28500</v>
      </c>
      <c r="C36" s="4">
        <f t="shared" si="1"/>
        <v>535.80500022115882</v>
      </c>
    </row>
    <row r="37" spans="1:3">
      <c r="A37" s="1">
        <f t="shared" si="2"/>
        <v>35</v>
      </c>
      <c r="B37" s="1">
        <f t="shared" si="0"/>
        <v>-30000</v>
      </c>
      <c r="C37" s="4">
        <f t="shared" si="1"/>
        <v>480.02769969813619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Sofia</vt:lpstr>
      <vt:lpstr>Gilberto</vt:lpstr>
    </vt:vector>
  </TitlesOfParts>
  <Company>Augsburg College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</dc:creator>
  <cp:lastModifiedBy>Information Technology</cp:lastModifiedBy>
  <dcterms:created xsi:type="dcterms:W3CDTF">2012-06-18T21:50:42Z</dcterms:created>
  <dcterms:modified xsi:type="dcterms:W3CDTF">2012-09-03T13:25:36Z</dcterms:modified>
</cp:coreProperties>
</file>