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3380" yWindow="40" windowWidth="24220" windowHeight="17140" tabRatio="500" activeTab="2"/>
  </bookViews>
  <sheets>
    <sheet name="BunniesEXPONENTIAL" sheetId="1" r:id="rId1"/>
    <sheet name="BunniesLOGISTIC_SATURATION" sheetId="2" r:id="rId2"/>
    <sheet name="squirrel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D29" i="2"/>
  <c r="E29" i="2"/>
  <c r="C29" i="3"/>
  <c r="D29" i="3"/>
  <c r="E29" i="3"/>
  <c r="E1" i="3"/>
  <c r="A6" i="2"/>
  <c r="B7" i="2"/>
  <c r="A7" i="2"/>
  <c r="B8" i="2"/>
  <c r="A8" i="2"/>
  <c r="B9" i="2"/>
  <c r="A9" i="2"/>
  <c r="B10" i="2"/>
  <c r="A10" i="2"/>
  <c r="B11" i="2"/>
  <c r="A11" i="2"/>
  <c r="B12" i="2"/>
  <c r="A12" i="2"/>
  <c r="B13" i="2"/>
  <c r="A13" i="2"/>
  <c r="B14" i="2"/>
  <c r="A14" i="2"/>
  <c r="B15" i="2"/>
  <c r="A15" i="2"/>
  <c r="B16" i="2"/>
  <c r="A16" i="2"/>
  <c r="B17" i="2"/>
  <c r="A17" i="2"/>
  <c r="B18" i="2"/>
  <c r="A18" i="2"/>
  <c r="B19" i="2"/>
  <c r="A19" i="2"/>
  <c r="B20" i="2"/>
  <c r="A20" i="2"/>
  <c r="B21" i="2"/>
  <c r="A21" i="2"/>
  <c r="B22" i="2"/>
  <c r="A22" i="2"/>
  <c r="B23" i="2"/>
  <c r="A23" i="2"/>
  <c r="B24" i="2"/>
  <c r="A24" i="2"/>
  <c r="B25" i="2"/>
  <c r="A25" i="2"/>
  <c r="B26" i="2"/>
  <c r="A26" i="2"/>
  <c r="B27" i="2"/>
  <c r="A27" i="2"/>
  <c r="B28" i="2"/>
  <c r="A28" i="2"/>
  <c r="A5" i="2"/>
  <c r="E1" i="2"/>
  <c r="C6" i="3"/>
  <c r="C7" i="3"/>
  <c r="C8" i="3"/>
  <c r="C9" i="3"/>
  <c r="C10" i="3"/>
  <c r="C11" i="3"/>
  <c r="C12" i="3"/>
  <c r="C13" i="3"/>
  <c r="C14" i="3"/>
  <c r="C15" i="3"/>
  <c r="C16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C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1" i="3"/>
  <c r="D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5" i="3"/>
  <c r="A7" i="3"/>
  <c r="A8" i="3"/>
  <c r="B9" i="3"/>
  <c r="A9" i="3"/>
  <c r="B10" i="3"/>
  <c r="A10" i="3"/>
  <c r="B11" i="3"/>
  <c r="A11" i="3"/>
  <c r="B12" i="3"/>
  <c r="A12" i="3"/>
  <c r="B13" i="3"/>
  <c r="A13" i="3"/>
  <c r="B14" i="3"/>
  <c r="A14" i="3"/>
  <c r="B15" i="3"/>
  <c r="A15" i="3"/>
  <c r="B16" i="3"/>
  <c r="A16" i="3"/>
  <c r="B17" i="3"/>
  <c r="A17" i="3"/>
  <c r="A18" i="3"/>
  <c r="A19" i="3"/>
  <c r="A20" i="3"/>
  <c r="A21" i="3"/>
  <c r="A22" i="3"/>
  <c r="A23" i="3"/>
  <c r="A24" i="3"/>
  <c r="A25" i="3"/>
  <c r="A26" i="3"/>
  <c r="A27" i="3"/>
  <c r="A28" i="3"/>
  <c r="A6" i="3"/>
  <c r="B7" i="3"/>
  <c r="B8" i="3"/>
  <c r="A5" i="3"/>
  <c r="B6" i="3"/>
  <c r="B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5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<sst xmlns="http://schemas.openxmlformats.org/spreadsheetml/2006/main" count="14" uniqueCount="7">
  <si>
    <t>Y</t>
    <phoneticPr fontId="1" type="noConversion"/>
  </si>
  <si>
    <t>B</t>
    <phoneticPr fontId="1" type="noConversion"/>
  </si>
  <si>
    <t>year</t>
  </si>
  <si>
    <t>exponential</t>
  </si>
  <si>
    <t>saturation</t>
  </si>
  <si>
    <t>logistic</t>
  </si>
  <si>
    <t>Now it's squirrels!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</si>
</sst>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</c:v>
          </c:tx>
          <c:marker>
            <c:symbol val="none"/>
          </c:marker>
          <c:xVal>
            <c:numRef>
              <c:f>BunniesLOGISTIC_SATURATION!$B$5:$B$28</c:f>
              <c:numCache>
                <c:formatCode>0</c:formatCode>
                <c:ptCount val="24"/>
                <c:pt idx="0" formatCode="General">
                  <c:v>0.0</c:v>
                </c:pt>
                <c:pt idx="1">
                  <c:v>1.0</c:v>
                </c:pt>
                <c:pt idx="2">
                  <c:v>2.0</c:v>
                </c:pt>
                <c:pt idx="3" formatCode="General">
                  <c:v>3.0</c:v>
                </c:pt>
                <c:pt idx="4">
                  <c:v>4.0</c:v>
                </c:pt>
                <c:pt idx="5">
                  <c:v>5.0</c:v>
                </c:pt>
                <c:pt idx="6" formatCode="General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 formatCode="General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BunniesLOGISTIC_SATURATION!$C$5:$C$28</c:f>
              <c:numCache>
                <c:formatCode>0</c:formatCode>
                <c:ptCount val="24"/>
                <c:pt idx="0">
                  <c:v>1600.0</c:v>
                </c:pt>
                <c:pt idx="1">
                  <c:v>1808</c:v>
                </c:pt>
                <c:pt idx="2">
                  <c:v>2043.04</c:v>
                </c:pt>
                <c:pt idx="3">
                  <c:v>2308.6352</c:v>
                </c:pt>
                <c:pt idx="4">
                  <c:v>2608.757775999999</c:v>
                </c:pt>
                <c:pt idx="5">
                  <c:v>2947.896286879998</c:v>
                </c:pt>
                <c:pt idx="6">
                  <c:v>3331.122804174398</c:v>
                </c:pt>
                <c:pt idx="7">
                  <c:v>3764.168768717069</c:v>
                </c:pt>
                <c:pt idx="8">
                  <c:v>4253.510708650287</c:v>
                </c:pt>
                <c:pt idx="9">
                  <c:v>4806.467100774825</c:v>
                </c:pt>
                <c:pt idx="10">
                  <c:v>5431.30782387555</c:v>
                </c:pt>
                <c:pt idx="11">
                  <c:v>6137.377840979371</c:v>
                </c:pt>
                <c:pt idx="12">
                  <c:v>6935.23696030669</c:v>
                </c:pt>
                <c:pt idx="13">
                  <c:v>7836.817765146558</c:v>
                </c:pt>
                <c:pt idx="14">
                  <c:v>8855.604074615608</c:v>
                </c:pt>
                <c:pt idx="15">
                  <c:v>10006.83260431564</c:v>
                </c:pt>
                <c:pt idx="16">
                  <c:v>11307.72084287667</c:v>
                </c:pt>
                <c:pt idx="17">
                  <c:v>12777.72455245064</c:v>
                </c:pt>
                <c:pt idx="18">
                  <c:v>14438.82874426922</c:v>
                </c:pt>
                <c:pt idx="19">
                  <c:v>16315.87648102421</c:v>
                </c:pt>
                <c:pt idx="20">
                  <c:v>18436.94042355736</c:v>
                </c:pt>
                <c:pt idx="21">
                  <c:v>20833.74267861981</c:v>
                </c:pt>
                <c:pt idx="22">
                  <c:v>23542.12922684038</c:v>
                </c:pt>
                <c:pt idx="23">
                  <c:v>26602.60602632963</c:v>
                </c:pt>
              </c:numCache>
            </c:numRef>
          </c:yVal>
          <c:smooth val="1"/>
        </c:ser>
        <c:ser>
          <c:idx val="1"/>
          <c:order val="1"/>
          <c:tx>
            <c:v>Saturation</c:v>
          </c:tx>
          <c:marker>
            <c:symbol val="none"/>
          </c:marker>
          <c:xVal>
            <c:numRef>
              <c:f>BunniesLOGISTIC_SATURATION!$B$5:$B$28</c:f>
              <c:numCache>
                <c:formatCode>0</c:formatCode>
                <c:ptCount val="24"/>
                <c:pt idx="0" formatCode="General">
                  <c:v>0.0</c:v>
                </c:pt>
                <c:pt idx="1">
                  <c:v>1.0</c:v>
                </c:pt>
                <c:pt idx="2">
                  <c:v>2.0</c:v>
                </c:pt>
                <c:pt idx="3" formatCode="General">
                  <c:v>3.0</c:v>
                </c:pt>
                <c:pt idx="4">
                  <c:v>4.0</c:v>
                </c:pt>
                <c:pt idx="5">
                  <c:v>5.0</c:v>
                </c:pt>
                <c:pt idx="6" formatCode="General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 formatCode="General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BunniesLOGISTIC_SATURATION!$D$5:$D$28</c:f>
              <c:numCache>
                <c:formatCode>0</c:formatCode>
                <c:ptCount val="24"/>
                <c:pt idx="0">
                  <c:v>1600.0</c:v>
                </c:pt>
                <c:pt idx="1">
                  <c:v>1888.0</c:v>
                </c:pt>
                <c:pt idx="2">
                  <c:v>2141.44</c:v>
                </c:pt>
                <c:pt idx="3">
                  <c:v>2364.4672</c:v>
                </c:pt>
                <c:pt idx="4">
                  <c:v>2560.731136</c:v>
                </c:pt>
                <c:pt idx="5">
                  <c:v>2733.44339968</c:v>
                </c:pt>
                <c:pt idx="6">
                  <c:v>2885.4301917184</c:v>
                </c:pt>
                <c:pt idx="7">
                  <c:v>3019.178568712192</c:v>
                </c:pt>
                <c:pt idx="8">
                  <c:v>3136.87714046673</c:v>
                </c:pt>
                <c:pt idx="9">
                  <c:v>3240.451883610721</c:v>
                </c:pt>
                <c:pt idx="10">
                  <c:v>3331.597657577434</c:v>
                </c:pt>
                <c:pt idx="11">
                  <c:v>3411.805938668143</c:v>
                </c:pt>
                <c:pt idx="12">
                  <c:v>3482.389226027965</c:v>
                </c:pt>
                <c:pt idx="13">
                  <c:v>3544.50251890461</c:v>
                </c:pt>
                <c:pt idx="14">
                  <c:v>3599.162216636057</c:v>
                </c:pt>
                <c:pt idx="15">
                  <c:v>3647.26275063973</c:v>
                </c:pt>
                <c:pt idx="16">
                  <c:v>3689.591220562962</c:v>
                </c:pt>
                <c:pt idx="17">
                  <c:v>3726.840274095407</c:v>
                </c:pt>
                <c:pt idx="18">
                  <c:v>3759.619441203958</c:v>
                </c:pt>
                <c:pt idx="19">
                  <c:v>3788.465108259483</c:v>
                </c:pt>
                <c:pt idx="20">
                  <c:v>3813.849295268345</c:v>
                </c:pt>
                <c:pt idx="21">
                  <c:v>3836.187379836143</c:v>
                </c:pt>
                <c:pt idx="22">
                  <c:v>3855.844894255807</c:v>
                </c:pt>
                <c:pt idx="23">
                  <c:v>3873.14350694511</c:v>
                </c:pt>
              </c:numCache>
            </c:numRef>
          </c:yVal>
          <c:smooth val="1"/>
        </c:ser>
        <c:ser>
          <c:idx val="2"/>
          <c:order val="2"/>
          <c:tx>
            <c:v>Logistic</c:v>
          </c:tx>
          <c:marker>
            <c:symbol val="none"/>
          </c:marker>
          <c:xVal>
            <c:numRef>
              <c:f>BunniesLOGISTIC_SATURATION!$B$5:$B$28</c:f>
              <c:numCache>
                <c:formatCode>0</c:formatCode>
                <c:ptCount val="24"/>
                <c:pt idx="0" formatCode="General">
                  <c:v>0.0</c:v>
                </c:pt>
                <c:pt idx="1">
                  <c:v>1.0</c:v>
                </c:pt>
                <c:pt idx="2">
                  <c:v>2.0</c:v>
                </c:pt>
                <c:pt idx="3" formatCode="General">
                  <c:v>3.0</c:v>
                </c:pt>
                <c:pt idx="4">
                  <c:v>4.0</c:v>
                </c:pt>
                <c:pt idx="5">
                  <c:v>5.0</c:v>
                </c:pt>
                <c:pt idx="6" formatCode="General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 formatCode="General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BunniesLOGISTIC_SATURATION!$E$5:$E$28</c:f>
              <c:numCache>
                <c:formatCode>0</c:formatCode>
                <c:ptCount val="24"/>
                <c:pt idx="0">
                  <c:v>1600.0</c:v>
                </c:pt>
                <c:pt idx="1">
                  <c:v>1778.425655976677</c:v>
                </c:pt>
                <c:pt idx="2">
                  <c:v>1971.940259908192</c:v>
                </c:pt>
                <c:pt idx="3">
                  <c:v>2180.758417727493</c:v>
                </c:pt>
                <c:pt idx="4">
                  <c:v>2404.861169020519</c:v>
                </c:pt>
                <c:pt idx="5">
                  <c:v>2643.9598370316</c:v>
                </c:pt>
                <c:pt idx="6">
                  <c:v>2897.465773261364</c:v>
                </c:pt>
                <c:pt idx="7">
                  <c:v>3164.46919310313</c:v>
                </c:pt>
                <c:pt idx="8">
                  <c:v>3443.730200853593</c:v>
                </c:pt>
                <c:pt idx="9">
                  <c:v>3733.684619745866</c:v>
                </c:pt>
                <c:pt idx="10">
                  <c:v>4032.466348999997</c:v>
                </c:pt>
                <c:pt idx="11">
                  <c:v>4337.946706425796</c:v>
                </c:pt>
                <c:pt idx="12">
                  <c:v>4647.789699649021</c:v>
                </c:pt>
                <c:pt idx="13">
                  <c:v>4959.520587766863</c:v>
                </c:pt>
                <c:pt idx="14">
                  <c:v>5270.603675046812</c:v>
                </c:pt>
                <c:pt idx="15">
                  <c:v>5578.524243542143</c:v>
                </c:pt>
                <c:pt idx="16">
                  <c:v>5880.869055628373</c:v>
                </c:pt>
                <c:pt idx="17">
                  <c:v>6175.40002270133</c:v>
                </c:pt>
                <c:pt idx="18">
                  <c:v>6460.11641389727</c:v>
                </c:pt>
                <c:pt idx="19">
                  <c:v>6733.302235972102</c:v>
                </c:pt>
                <c:pt idx="20">
                  <c:v>6993.556947133888</c:v>
                </c:pt>
                <c:pt idx="21">
                  <c:v>7239.809241989347</c:v>
                </c:pt>
                <c:pt idx="22">
                  <c:v>7471.315051112286</c:v>
                </c:pt>
                <c:pt idx="23">
                  <c:v>7687.64198348996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99336"/>
        <c:axId val="2129602392"/>
      </c:scatterChart>
      <c:valAx>
        <c:axId val="2129599336"/>
        <c:scaling>
          <c:orientation val="minMax"/>
          <c:max val="12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602392"/>
        <c:crosses val="autoZero"/>
        <c:crossBetween val="midCat"/>
        <c:majorUnit val="1.0"/>
      </c:valAx>
      <c:valAx>
        <c:axId val="2129602392"/>
        <c:scaling>
          <c:orientation val="minMax"/>
          <c:max val="800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9599336"/>
        <c:crosses val="autoZero"/>
        <c:crossBetween val="midCat"/>
        <c:majorUnit val="1000.0"/>
        <c:minorUnit val="5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</c:v>
          </c:tx>
          <c:marker>
            <c:symbol val="none"/>
          </c:marker>
          <c:xVal>
            <c:numRef>
              <c:f>squirrels!$B$5:$B$28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squirrels!$C$5:$C$28</c:f>
              <c:numCache>
                <c:formatCode>0</c:formatCode>
                <c:ptCount val="24"/>
                <c:pt idx="0" formatCode="General">
                  <c:v>4000.0</c:v>
                </c:pt>
                <c:pt idx="1">
                  <c:v>4480.0</c:v>
                </c:pt>
                <c:pt idx="2">
                  <c:v>5017.6</c:v>
                </c:pt>
                <c:pt idx="3">
                  <c:v>5619.712000000001</c:v>
                </c:pt>
                <c:pt idx="4">
                  <c:v>6294.077440000002</c:v>
                </c:pt>
                <c:pt idx="5">
                  <c:v>7049.366732800002</c:v>
                </c:pt>
                <c:pt idx="6">
                  <c:v>7895.290740736003</c:v>
                </c:pt>
                <c:pt idx="7">
                  <c:v>8842.725629624323</c:v>
                </c:pt>
                <c:pt idx="8">
                  <c:v>9903.852705179244</c:v>
                </c:pt>
                <c:pt idx="9">
                  <c:v>11092.31502980075</c:v>
                </c:pt>
                <c:pt idx="10">
                  <c:v>12423.39283337685</c:v>
                </c:pt>
                <c:pt idx="11">
                  <c:v>13914.19997338207</c:v>
                </c:pt>
                <c:pt idx="12">
                  <c:v>15583.90397018792</c:v>
                </c:pt>
                <c:pt idx="13">
                  <c:v>17453.97244661047</c:v>
                </c:pt>
                <c:pt idx="14">
                  <c:v>19548.44914020373</c:v>
                </c:pt>
                <c:pt idx="15">
                  <c:v>21894.26303702817</c:v>
                </c:pt>
                <c:pt idx="16">
                  <c:v>24521.57460147156</c:v>
                </c:pt>
                <c:pt idx="17">
                  <c:v>27464.16355364814</c:v>
                </c:pt>
                <c:pt idx="18">
                  <c:v>30759.86318008593</c:v>
                </c:pt>
                <c:pt idx="19">
                  <c:v>34451.04676169624</c:v>
                </c:pt>
                <c:pt idx="20">
                  <c:v>38585.1723730998</c:v>
                </c:pt>
                <c:pt idx="21">
                  <c:v>43215.39305787176</c:v>
                </c:pt>
                <c:pt idx="22">
                  <c:v>48401.24022481639</c:v>
                </c:pt>
                <c:pt idx="23">
                  <c:v>54209.38905179434</c:v>
                </c:pt>
              </c:numCache>
            </c:numRef>
          </c:yVal>
          <c:smooth val="1"/>
        </c:ser>
        <c:ser>
          <c:idx val="1"/>
          <c:order val="1"/>
          <c:tx>
            <c:v>Saturation</c:v>
          </c:tx>
          <c:marker>
            <c:symbol val="none"/>
          </c:marker>
          <c:xVal>
            <c:numRef>
              <c:f>squirrels!$B$5:$B$28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squirrels!$D$5:$D$28</c:f>
              <c:numCache>
                <c:formatCode>0</c:formatCode>
                <c:ptCount val="24"/>
                <c:pt idx="0" formatCode="General">
                  <c:v>4000.0</c:v>
                </c:pt>
                <c:pt idx="1">
                  <c:v>5040.0</c:v>
                </c:pt>
                <c:pt idx="2">
                  <c:v>5944.8</c:v>
                </c:pt>
                <c:pt idx="3">
                  <c:v>6731.976</c:v>
                </c:pt>
                <c:pt idx="4">
                  <c:v>7416.81912</c:v>
                </c:pt>
                <c:pt idx="5">
                  <c:v>8012.6326344</c:v>
                </c:pt>
                <c:pt idx="6">
                  <c:v>8530.990391928</c:v>
                </c:pt>
                <c:pt idx="7">
                  <c:v>8981.961640977359</c:v>
                </c:pt>
                <c:pt idx="8">
                  <c:v>9374.306627650303</c:v>
                </c:pt>
                <c:pt idx="9">
                  <c:v>9715.64676605576</c:v>
                </c:pt>
                <c:pt idx="10">
                  <c:v>10012.61268646851</c:v>
                </c:pt>
                <c:pt idx="11">
                  <c:v>10270.97303722761</c:v>
                </c:pt>
                <c:pt idx="12">
                  <c:v>10495.74654238802</c:v>
                </c:pt>
                <c:pt idx="13">
                  <c:v>10691.29949187758</c:v>
                </c:pt>
                <c:pt idx="14">
                  <c:v>10861.4305579335</c:v>
                </c:pt>
                <c:pt idx="15">
                  <c:v>11009.44458540214</c:v>
                </c:pt>
                <c:pt idx="16">
                  <c:v>11138.21678929986</c:v>
                </c:pt>
                <c:pt idx="17">
                  <c:v>11250.24860669088</c:v>
                </c:pt>
                <c:pt idx="18">
                  <c:v>11347.71628782106</c:v>
                </c:pt>
                <c:pt idx="19">
                  <c:v>11432.51317040433</c:v>
                </c:pt>
                <c:pt idx="20">
                  <c:v>11506.28645825176</c:v>
                </c:pt>
                <c:pt idx="21">
                  <c:v>11570.46921867903</c:v>
                </c:pt>
                <c:pt idx="22">
                  <c:v>11626.30822025076</c:v>
                </c:pt>
                <c:pt idx="23">
                  <c:v>11674.88815161816</c:v>
                </c:pt>
              </c:numCache>
            </c:numRef>
          </c:yVal>
          <c:smooth val="1"/>
        </c:ser>
        <c:ser>
          <c:idx val="2"/>
          <c:order val="2"/>
          <c:tx>
            <c:v>Logistic</c:v>
          </c:tx>
          <c:marker>
            <c:symbol val="none"/>
          </c:marker>
          <c:xVal>
            <c:numRef>
              <c:f>squirrels!$B$5:$B$28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xVal>
          <c:yVal>
            <c:numRef>
              <c:f>squirrels!$E$5:$E$28</c:f>
              <c:numCache>
                <c:formatCode>0</c:formatCode>
                <c:ptCount val="24"/>
                <c:pt idx="0" formatCode="General">
                  <c:v>4000.0</c:v>
                </c:pt>
                <c:pt idx="1">
                  <c:v>4619.565217391304</c:v>
                </c:pt>
                <c:pt idx="2">
                  <c:v>5282.291893235558</c:v>
                </c:pt>
                <c:pt idx="3">
                  <c:v>5976.817682098691</c:v>
                </c:pt>
                <c:pt idx="4">
                  <c:v>6689.222120314764</c:v>
                </c:pt>
                <c:pt idx="5">
                  <c:v>7404.06728489646</c:v>
                </c:pt>
                <c:pt idx="6">
                  <c:v>8105.70368019825</c:v>
                </c:pt>
                <c:pt idx="7">
                  <c:v>8779.614144925553</c:v>
                </c:pt>
                <c:pt idx="8">
                  <c:v>9413.557220957078</c:v>
                </c:pt>
                <c:pt idx="9">
                  <c:v>9998.330244202077</c:v>
                </c:pt>
                <c:pt idx="10">
                  <c:v>10528.07613744354</c:v>
                </c:pt>
                <c:pt idx="11">
                  <c:v>11000.16566430287</c:v>
                </c:pt>
                <c:pt idx="12">
                  <c:v>11414.76375255088</c:v>
                </c:pt>
                <c:pt idx="13">
                  <c:v>11774.21931567329</c:v>
                </c:pt>
                <c:pt idx="14">
                  <c:v>12082.40807930235</c:v>
                </c:pt>
                <c:pt idx="15">
                  <c:v>12344.12389633936</c:v>
                </c:pt>
                <c:pt idx="16">
                  <c:v>12564.57345781645</c:v>
                </c:pt>
                <c:pt idx="17">
                  <c:v>12748.99426212368</c:v>
                </c:pt>
                <c:pt idx="18">
                  <c:v>12902.39144885212</c:v>
                </c:pt>
                <c:pt idx="19">
                  <c:v>13029.37576877559</c:v>
                </c:pt>
                <c:pt idx="20">
                  <c:v>13134.08007952275</c:v>
                </c:pt>
                <c:pt idx="21">
                  <c:v>13220.13223854063</c:v>
                </c:pt>
                <c:pt idx="22">
                  <c:v>13290.66548233217</c:v>
                </c:pt>
                <c:pt idx="23">
                  <c:v>13348.35152035052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8344"/>
        <c:axId val="2129640360"/>
      </c:scatterChart>
      <c:valAx>
        <c:axId val="2144038344"/>
        <c:scaling>
          <c:orientation val="minMax"/>
          <c:max val="13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9640360"/>
        <c:crosses val="autoZero"/>
        <c:crossBetween val="midCat"/>
        <c:majorUnit val="1.0"/>
      </c:valAx>
      <c:valAx>
        <c:axId val="2129640360"/>
        <c:scaling>
          <c:orientation val="minMax"/>
          <c:max val="1600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44038344"/>
        <c:crosses val="autoZero"/>
        <c:crossBetween val="midCat"/>
        <c:majorUnit val="2000.0"/>
        <c:minorUnit val="1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133350</xdr:rowOff>
    </xdr:from>
    <xdr:to>
      <xdr:col>12</xdr:col>
      <xdr:colOff>901700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133350</xdr:rowOff>
    </xdr:from>
    <xdr:to>
      <xdr:col>12</xdr:col>
      <xdr:colOff>901700</xdr:colOff>
      <xdr:row>29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"/>
  <sheetViews>
    <sheetView workbookViewId="0">
      <selection sqref="A1:C25"/>
    </sheetView>
  </sheetViews>
  <sheetFormatPr baseColWidth="10" defaultRowHeight="13" x14ac:dyDescent="0"/>
  <sheetData>
    <row r="1" spans="1:3">
      <c r="A1" t="s">
        <v>2</v>
      </c>
      <c r="B1" t="s">
        <v>0</v>
      </c>
      <c r="C1" t="s">
        <v>1</v>
      </c>
    </row>
    <row r="2" spans="1:3">
      <c r="A2">
        <f>2007+B2</f>
        <v>2007</v>
      </c>
      <c r="B2">
        <v>0</v>
      </c>
      <c r="C2">
        <f>1800*1.13^B2</f>
        <v>1800</v>
      </c>
    </row>
    <row r="3" spans="1:3">
      <c r="A3">
        <f t="shared" ref="A3:A25" si="0">2007+B3</f>
        <v>2008</v>
      </c>
      <c r="B3">
        <f>B2+1</f>
        <v>1</v>
      </c>
      <c r="C3">
        <f t="shared" ref="C3:C25" si="1">1800*1.13^B3</f>
        <v>2033.9999999999998</v>
      </c>
    </row>
    <row r="4" spans="1:3">
      <c r="A4">
        <f t="shared" si="0"/>
        <v>2009</v>
      </c>
      <c r="B4">
        <f t="shared" ref="B4:B25" si="2">B3+1</f>
        <v>2</v>
      </c>
      <c r="C4">
        <f t="shared" si="1"/>
        <v>2298.4199999999996</v>
      </c>
    </row>
    <row r="5" spans="1:3">
      <c r="A5" s="1">
        <f t="shared" si="0"/>
        <v>2010</v>
      </c>
      <c r="B5" s="1">
        <f t="shared" si="2"/>
        <v>3</v>
      </c>
      <c r="C5" s="1">
        <f t="shared" si="1"/>
        <v>2597.2145999999989</v>
      </c>
    </row>
    <row r="6" spans="1:3">
      <c r="A6">
        <f t="shared" si="0"/>
        <v>2011</v>
      </c>
      <c r="B6">
        <f t="shared" si="2"/>
        <v>4</v>
      </c>
      <c r="C6">
        <f t="shared" si="1"/>
        <v>2934.8524979999988</v>
      </c>
    </row>
    <row r="7" spans="1:3">
      <c r="A7">
        <f t="shared" si="0"/>
        <v>2012</v>
      </c>
      <c r="B7">
        <f t="shared" si="2"/>
        <v>5</v>
      </c>
      <c r="C7">
        <f t="shared" si="1"/>
        <v>3316.3833227399982</v>
      </c>
    </row>
    <row r="8" spans="1:3">
      <c r="A8" s="1">
        <f t="shared" si="0"/>
        <v>2013</v>
      </c>
      <c r="B8" s="1">
        <f t="shared" si="2"/>
        <v>6</v>
      </c>
      <c r="C8" s="1">
        <f t="shared" si="1"/>
        <v>3747.513154696197</v>
      </c>
    </row>
    <row r="9" spans="1:3">
      <c r="A9">
        <f t="shared" si="0"/>
        <v>2014</v>
      </c>
      <c r="B9">
        <f t="shared" si="2"/>
        <v>7</v>
      </c>
      <c r="C9">
        <f t="shared" si="1"/>
        <v>4234.6898648067026</v>
      </c>
    </row>
    <row r="10" spans="1:3">
      <c r="A10">
        <f t="shared" si="0"/>
        <v>2015</v>
      </c>
      <c r="B10">
        <f t="shared" si="2"/>
        <v>8</v>
      </c>
      <c r="C10">
        <f t="shared" si="1"/>
        <v>4785.1995472315739</v>
      </c>
    </row>
    <row r="11" spans="1:3">
      <c r="A11">
        <f t="shared" si="0"/>
        <v>2016</v>
      </c>
      <c r="B11">
        <f t="shared" si="2"/>
        <v>9</v>
      </c>
      <c r="C11">
        <f t="shared" si="1"/>
        <v>5407.275488371678</v>
      </c>
    </row>
    <row r="12" spans="1:3">
      <c r="A12">
        <f t="shared" si="0"/>
        <v>2017</v>
      </c>
      <c r="B12">
        <f t="shared" si="2"/>
        <v>10</v>
      </c>
      <c r="C12">
        <f t="shared" si="1"/>
        <v>6110.221301859995</v>
      </c>
    </row>
    <row r="13" spans="1:3">
      <c r="A13">
        <f t="shared" si="0"/>
        <v>2018</v>
      </c>
      <c r="B13">
        <f t="shared" si="2"/>
        <v>11</v>
      </c>
      <c r="C13">
        <f t="shared" si="1"/>
        <v>6904.550071101793</v>
      </c>
    </row>
    <row r="14" spans="1:3">
      <c r="A14">
        <f t="shared" si="0"/>
        <v>2019</v>
      </c>
      <c r="B14">
        <f t="shared" si="2"/>
        <v>12</v>
      </c>
      <c r="C14">
        <f t="shared" si="1"/>
        <v>7802.1415803450254</v>
      </c>
    </row>
    <row r="15" spans="1:3">
      <c r="A15" s="1">
        <f t="shared" si="0"/>
        <v>2020</v>
      </c>
      <c r="B15" s="1">
        <f t="shared" si="2"/>
        <v>13</v>
      </c>
      <c r="C15" s="1">
        <f t="shared" si="1"/>
        <v>8816.4199857898784</v>
      </c>
    </row>
    <row r="16" spans="1:3">
      <c r="A16">
        <f t="shared" si="0"/>
        <v>2021</v>
      </c>
      <c r="B16">
        <f t="shared" si="2"/>
        <v>14</v>
      </c>
      <c r="C16">
        <f t="shared" si="1"/>
        <v>9962.5545839425595</v>
      </c>
    </row>
    <row r="17" spans="1:3">
      <c r="A17">
        <f t="shared" si="0"/>
        <v>2022</v>
      </c>
      <c r="B17">
        <f t="shared" si="2"/>
        <v>15</v>
      </c>
      <c r="C17">
        <f t="shared" si="1"/>
        <v>11257.686679855093</v>
      </c>
    </row>
    <row r="18" spans="1:3">
      <c r="A18">
        <f t="shared" si="0"/>
        <v>2023</v>
      </c>
      <c r="B18">
        <f t="shared" si="2"/>
        <v>16</v>
      </c>
      <c r="C18">
        <f t="shared" si="1"/>
        <v>12721.185948236252</v>
      </c>
    </row>
    <row r="19" spans="1:3">
      <c r="A19">
        <f t="shared" si="0"/>
        <v>2024</v>
      </c>
      <c r="B19">
        <f t="shared" si="2"/>
        <v>17</v>
      </c>
      <c r="C19">
        <f t="shared" si="1"/>
        <v>14374.940121506965</v>
      </c>
    </row>
    <row r="20" spans="1:3">
      <c r="A20">
        <f t="shared" si="0"/>
        <v>2025</v>
      </c>
      <c r="B20">
        <f t="shared" si="2"/>
        <v>18</v>
      </c>
      <c r="C20">
        <f t="shared" si="1"/>
        <v>16243.682337302867</v>
      </c>
    </row>
    <row r="21" spans="1:3">
      <c r="A21">
        <f t="shared" si="0"/>
        <v>2026</v>
      </c>
      <c r="B21">
        <f t="shared" si="2"/>
        <v>19</v>
      </c>
      <c r="C21">
        <f t="shared" si="1"/>
        <v>18355.361041152235</v>
      </c>
    </row>
    <row r="22" spans="1:3">
      <c r="A22">
        <f t="shared" si="0"/>
        <v>2027</v>
      </c>
      <c r="B22">
        <f t="shared" si="2"/>
        <v>20</v>
      </c>
      <c r="C22">
        <f t="shared" si="1"/>
        <v>20741.557976502027</v>
      </c>
    </row>
    <row r="23" spans="1:3">
      <c r="A23">
        <f t="shared" si="0"/>
        <v>2028</v>
      </c>
      <c r="B23">
        <f t="shared" si="2"/>
        <v>21</v>
      </c>
      <c r="C23">
        <f t="shared" si="1"/>
        <v>23437.960513447288</v>
      </c>
    </row>
    <row r="24" spans="1:3">
      <c r="A24">
        <f t="shared" si="0"/>
        <v>2029</v>
      </c>
      <c r="B24">
        <f t="shared" si="2"/>
        <v>22</v>
      </c>
      <c r="C24">
        <f t="shared" si="1"/>
        <v>26484.89538019543</v>
      </c>
    </row>
    <row r="25" spans="1:3">
      <c r="A25">
        <f t="shared" si="0"/>
        <v>2030</v>
      </c>
      <c r="B25">
        <f t="shared" si="2"/>
        <v>23</v>
      </c>
      <c r="C25">
        <f t="shared" si="1"/>
        <v>29927.931779620834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25" zoomScaleNormal="125" zoomScalePageLayoutView="125" workbookViewId="0">
      <selection activeCell="D33" sqref="D33"/>
    </sheetView>
  </sheetViews>
  <sheetFormatPr baseColWidth="10" defaultRowHeight="13" x14ac:dyDescent="0"/>
  <cols>
    <col min="3" max="5" width="10.7109375" style="2"/>
  </cols>
  <sheetData>
    <row r="1" spans="1:5">
      <c r="E1" s="2">
        <f>1600*(1+E2)</f>
        <v>9760</v>
      </c>
    </row>
    <row r="2" spans="1:5">
      <c r="D2" s="2">
        <v>0.88</v>
      </c>
      <c r="E2" s="2">
        <v>5.0999999999999996</v>
      </c>
    </row>
    <row r="3" spans="1:5">
      <c r="E3" s="2">
        <v>0.88</v>
      </c>
    </row>
    <row r="4" spans="1:5">
      <c r="A4" t="s">
        <v>2</v>
      </c>
      <c r="B4" t="s">
        <v>0</v>
      </c>
      <c r="C4" s="2" t="s">
        <v>3</v>
      </c>
      <c r="D4" s="2" t="s">
        <v>4</v>
      </c>
      <c r="E4" s="2" t="s">
        <v>5</v>
      </c>
    </row>
    <row r="5" spans="1:5">
      <c r="A5" s="1">
        <f>2008+B5</f>
        <v>2008</v>
      </c>
      <c r="B5" s="1">
        <v>0</v>
      </c>
      <c r="C5" s="4">
        <f>1600*1.13^B5</f>
        <v>1600</v>
      </c>
      <c r="D5" s="4">
        <f>4000-2400*$D$2^B5</f>
        <v>1600</v>
      </c>
      <c r="E5" s="4">
        <f>1600*(1+$E$2)/(1+$E$2*$E$3^B5)</f>
        <v>1600</v>
      </c>
    </row>
    <row r="6" spans="1:5">
      <c r="A6">
        <f t="shared" ref="A6:A28" si="0">2008+B6</f>
        <v>2009</v>
      </c>
      <c r="B6" s="3">
        <f>B5+1</f>
        <v>1</v>
      </c>
      <c r="C6" s="3">
        <f t="shared" ref="C6:C28" si="1">1600*1.13^B6</f>
        <v>1807.9999999999998</v>
      </c>
      <c r="D6" s="3">
        <f t="shared" ref="D6:D28" si="2">4000-2400*$D$2^B6</f>
        <v>1888</v>
      </c>
      <c r="E6" s="3">
        <f t="shared" ref="E6:E28" si="3">1600*(1+$E$2)/(1+$E$2*$E$3^B6)</f>
        <v>1778.4256559766766</v>
      </c>
    </row>
    <row r="7" spans="1:5">
      <c r="A7">
        <f t="shared" si="0"/>
        <v>2010</v>
      </c>
      <c r="B7" s="3">
        <f t="shared" ref="B7:B28" si="4">B6+1</f>
        <v>2</v>
      </c>
      <c r="C7" s="3">
        <f t="shared" si="1"/>
        <v>2043.0399999999995</v>
      </c>
      <c r="D7" s="3">
        <f t="shared" si="2"/>
        <v>2141.44</v>
      </c>
      <c r="E7" s="3">
        <f t="shared" si="3"/>
        <v>1971.940259908192</v>
      </c>
    </row>
    <row r="8" spans="1:5">
      <c r="A8" s="1">
        <f t="shared" si="0"/>
        <v>2011</v>
      </c>
      <c r="B8" s="1">
        <f t="shared" si="4"/>
        <v>3</v>
      </c>
      <c r="C8" s="4">
        <f t="shared" si="1"/>
        <v>2308.6351999999993</v>
      </c>
      <c r="D8" s="4">
        <f t="shared" si="2"/>
        <v>2364.4672</v>
      </c>
      <c r="E8" s="4">
        <f t="shared" si="3"/>
        <v>2180.758417727493</v>
      </c>
    </row>
    <row r="9" spans="1:5">
      <c r="A9">
        <f t="shared" si="0"/>
        <v>2012</v>
      </c>
      <c r="B9" s="3">
        <f t="shared" si="4"/>
        <v>4</v>
      </c>
      <c r="C9" s="3">
        <f t="shared" si="1"/>
        <v>2608.7577759999986</v>
      </c>
      <c r="D9" s="3">
        <f t="shared" si="2"/>
        <v>2560.7311359999999</v>
      </c>
      <c r="E9" s="3">
        <f t="shared" si="3"/>
        <v>2404.8611690205189</v>
      </c>
    </row>
    <row r="10" spans="1:5">
      <c r="A10">
        <f t="shared" si="0"/>
        <v>2013</v>
      </c>
      <c r="B10" s="3">
        <f t="shared" si="4"/>
        <v>5</v>
      </c>
      <c r="C10" s="3">
        <f t="shared" si="1"/>
        <v>2947.8962868799981</v>
      </c>
      <c r="D10" s="3">
        <f t="shared" si="2"/>
        <v>2733.4433996799999</v>
      </c>
      <c r="E10" s="3">
        <f t="shared" si="3"/>
        <v>2643.9598370316003</v>
      </c>
    </row>
    <row r="11" spans="1:5">
      <c r="A11" s="1">
        <f t="shared" si="0"/>
        <v>2014</v>
      </c>
      <c r="B11" s="1">
        <f t="shared" si="4"/>
        <v>6</v>
      </c>
      <c r="C11" s="4">
        <f t="shared" si="1"/>
        <v>3331.1228041743975</v>
      </c>
      <c r="D11" s="4">
        <f t="shared" si="2"/>
        <v>2885.4301917184002</v>
      </c>
      <c r="E11" s="4">
        <f t="shared" si="3"/>
        <v>2897.4657732613646</v>
      </c>
    </row>
    <row r="12" spans="1:5">
      <c r="A12">
        <f t="shared" si="0"/>
        <v>2015</v>
      </c>
      <c r="B12" s="3">
        <f t="shared" si="4"/>
        <v>7</v>
      </c>
      <c r="C12" s="3">
        <f t="shared" si="1"/>
        <v>3764.1687687170688</v>
      </c>
      <c r="D12" s="3">
        <f t="shared" si="2"/>
        <v>3019.1785687121919</v>
      </c>
      <c r="E12" s="3">
        <f t="shared" si="3"/>
        <v>3164.4691931031293</v>
      </c>
    </row>
    <row r="13" spans="1:5">
      <c r="A13">
        <f t="shared" si="0"/>
        <v>2016</v>
      </c>
      <c r="B13" s="3">
        <f t="shared" si="4"/>
        <v>8</v>
      </c>
      <c r="C13" s="3">
        <f t="shared" si="1"/>
        <v>4253.5107086502876</v>
      </c>
      <c r="D13" s="3">
        <f t="shared" si="2"/>
        <v>3136.8771404667291</v>
      </c>
      <c r="E13" s="3">
        <f t="shared" si="3"/>
        <v>3443.730200853593</v>
      </c>
    </row>
    <row r="14" spans="1:5">
      <c r="A14">
        <f t="shared" si="0"/>
        <v>2017</v>
      </c>
      <c r="B14" s="3">
        <f t="shared" si="4"/>
        <v>9</v>
      </c>
      <c r="C14" s="3">
        <f t="shared" si="1"/>
        <v>4806.4671007748248</v>
      </c>
      <c r="D14" s="3">
        <f t="shared" si="2"/>
        <v>3240.4518836107213</v>
      </c>
      <c r="E14" s="3">
        <f t="shared" si="3"/>
        <v>3733.6846197458663</v>
      </c>
    </row>
    <row r="15" spans="1:5">
      <c r="A15">
        <f t="shared" si="0"/>
        <v>2018</v>
      </c>
      <c r="B15" s="3">
        <f t="shared" si="4"/>
        <v>10</v>
      </c>
      <c r="C15" s="3">
        <f t="shared" si="1"/>
        <v>5431.3078238755506</v>
      </c>
      <c r="D15" s="3">
        <f t="shared" si="2"/>
        <v>3331.5976575774348</v>
      </c>
      <c r="E15" s="3">
        <f t="shared" si="3"/>
        <v>4032.4663489999966</v>
      </c>
    </row>
    <row r="16" spans="1:5">
      <c r="A16">
        <f t="shared" si="0"/>
        <v>2019</v>
      </c>
      <c r="B16" s="3">
        <f t="shared" si="4"/>
        <v>11</v>
      </c>
      <c r="C16" s="3">
        <f t="shared" si="1"/>
        <v>6137.3778409793713</v>
      </c>
      <c r="D16" s="3">
        <f t="shared" si="2"/>
        <v>3411.8059386681425</v>
      </c>
      <c r="E16" s="3">
        <f t="shared" si="3"/>
        <v>4337.946706425796</v>
      </c>
    </row>
    <row r="17" spans="1:5">
      <c r="A17" s="1">
        <f t="shared" si="0"/>
        <v>2020</v>
      </c>
      <c r="B17" s="1">
        <f t="shared" si="4"/>
        <v>12</v>
      </c>
      <c r="C17" s="4">
        <f t="shared" si="1"/>
        <v>6935.2369603066891</v>
      </c>
      <c r="D17" s="4">
        <f t="shared" si="2"/>
        <v>3482.3892260279654</v>
      </c>
      <c r="E17" s="4">
        <f t="shared" si="3"/>
        <v>4647.7896996490208</v>
      </c>
    </row>
    <row r="18" spans="1:5">
      <c r="A18">
        <f t="shared" si="0"/>
        <v>2021</v>
      </c>
      <c r="B18" s="3">
        <f t="shared" si="4"/>
        <v>13</v>
      </c>
      <c r="C18" s="3">
        <f t="shared" si="1"/>
        <v>7836.8177651465585</v>
      </c>
      <c r="D18" s="3">
        <f t="shared" si="2"/>
        <v>3544.5025189046096</v>
      </c>
      <c r="E18" s="3">
        <f t="shared" si="3"/>
        <v>4959.5205877668632</v>
      </c>
    </row>
    <row r="19" spans="1:5">
      <c r="A19">
        <f t="shared" si="0"/>
        <v>2022</v>
      </c>
      <c r="B19" s="3">
        <f t="shared" si="4"/>
        <v>14</v>
      </c>
      <c r="C19" s="3">
        <f t="shared" si="1"/>
        <v>8855.6040746156086</v>
      </c>
      <c r="D19" s="3">
        <f t="shared" si="2"/>
        <v>3599.1622166360567</v>
      </c>
      <c r="E19" s="3">
        <f t="shared" si="3"/>
        <v>5270.603675046812</v>
      </c>
    </row>
    <row r="20" spans="1:5">
      <c r="A20">
        <f t="shared" si="0"/>
        <v>2023</v>
      </c>
      <c r="B20" s="3">
        <f t="shared" si="4"/>
        <v>15</v>
      </c>
      <c r="C20" s="3">
        <f t="shared" si="1"/>
        <v>10006.832604315638</v>
      </c>
      <c r="D20" s="3">
        <f t="shared" si="2"/>
        <v>3647.2627506397298</v>
      </c>
      <c r="E20" s="3">
        <f t="shared" si="3"/>
        <v>5578.5242435421433</v>
      </c>
    </row>
    <row r="21" spans="1:5">
      <c r="A21">
        <f t="shared" si="0"/>
        <v>2024</v>
      </c>
      <c r="B21" s="3">
        <f t="shared" si="4"/>
        <v>16</v>
      </c>
      <c r="C21" s="3">
        <f t="shared" si="1"/>
        <v>11307.72084287667</v>
      </c>
      <c r="D21" s="3">
        <f t="shared" si="2"/>
        <v>3689.591220562962</v>
      </c>
      <c r="E21" s="3">
        <f t="shared" si="3"/>
        <v>5880.8690556283727</v>
      </c>
    </row>
    <row r="22" spans="1:5">
      <c r="A22">
        <f t="shared" si="0"/>
        <v>2025</v>
      </c>
      <c r="B22" s="3">
        <f t="shared" si="4"/>
        <v>17</v>
      </c>
      <c r="C22" s="3">
        <f t="shared" si="1"/>
        <v>12777.724552450636</v>
      </c>
      <c r="D22" s="3">
        <f t="shared" si="2"/>
        <v>3726.8402740954066</v>
      </c>
      <c r="E22" s="3">
        <f t="shared" si="3"/>
        <v>6175.4000227013303</v>
      </c>
    </row>
    <row r="23" spans="1:5">
      <c r="A23">
        <f t="shared" si="0"/>
        <v>2026</v>
      </c>
      <c r="B23" s="3">
        <f t="shared" si="4"/>
        <v>18</v>
      </c>
      <c r="C23" s="3">
        <f t="shared" si="1"/>
        <v>14438.828744269216</v>
      </c>
      <c r="D23" s="3">
        <f t="shared" si="2"/>
        <v>3759.6194412039581</v>
      </c>
      <c r="E23" s="3">
        <f t="shared" si="3"/>
        <v>6460.116413897269</v>
      </c>
    </row>
    <row r="24" spans="1:5">
      <c r="A24">
        <f t="shared" si="0"/>
        <v>2027</v>
      </c>
      <c r="B24" s="3">
        <f t="shared" si="4"/>
        <v>19</v>
      </c>
      <c r="C24" s="3">
        <f t="shared" si="1"/>
        <v>16315.87648102421</v>
      </c>
      <c r="D24" s="3">
        <f t="shared" si="2"/>
        <v>3788.4651082594828</v>
      </c>
      <c r="E24" s="3">
        <f t="shared" si="3"/>
        <v>6733.3022359721026</v>
      </c>
    </row>
    <row r="25" spans="1:5">
      <c r="A25">
        <f t="shared" si="0"/>
        <v>2028</v>
      </c>
      <c r="B25" s="3">
        <f t="shared" si="4"/>
        <v>20</v>
      </c>
      <c r="C25" s="3">
        <f t="shared" si="1"/>
        <v>18436.940423557357</v>
      </c>
      <c r="D25" s="3">
        <f t="shared" si="2"/>
        <v>3813.849295268345</v>
      </c>
      <c r="E25" s="3">
        <f t="shared" si="3"/>
        <v>6993.5569471338886</v>
      </c>
    </row>
    <row r="26" spans="1:5">
      <c r="A26">
        <f t="shared" si="0"/>
        <v>2029</v>
      </c>
      <c r="B26" s="3">
        <f t="shared" si="4"/>
        <v>21</v>
      </c>
      <c r="C26" s="3">
        <f t="shared" si="1"/>
        <v>20833.742678619812</v>
      </c>
      <c r="D26" s="3">
        <f t="shared" si="2"/>
        <v>3836.1873798361435</v>
      </c>
      <c r="E26" s="3">
        <f t="shared" si="3"/>
        <v>7239.8092419893474</v>
      </c>
    </row>
    <row r="27" spans="1:5">
      <c r="A27">
        <f t="shared" si="0"/>
        <v>2030</v>
      </c>
      <c r="B27" s="3">
        <f t="shared" si="4"/>
        <v>22</v>
      </c>
      <c r="C27" s="3">
        <f t="shared" si="1"/>
        <v>23542.129226840381</v>
      </c>
      <c r="D27" s="3">
        <f t="shared" si="2"/>
        <v>3855.8448942558066</v>
      </c>
      <c r="E27" s="3">
        <f t="shared" si="3"/>
        <v>7471.3150511122858</v>
      </c>
    </row>
    <row r="28" spans="1:5">
      <c r="A28">
        <f t="shared" si="0"/>
        <v>2031</v>
      </c>
      <c r="B28" s="3">
        <f t="shared" si="4"/>
        <v>23</v>
      </c>
      <c r="C28" s="3">
        <f t="shared" si="1"/>
        <v>26602.606026329631</v>
      </c>
      <c r="D28" s="3">
        <f t="shared" si="2"/>
        <v>3873.1435069451095</v>
      </c>
      <c r="E28" s="3">
        <f t="shared" si="3"/>
        <v>7687.6419834899598</v>
      </c>
    </row>
    <row r="29" spans="1:5">
      <c r="B29" s="6">
        <v>100</v>
      </c>
      <c r="C29" s="7">
        <f t="shared" ref="C29" si="5">1600*1.13^B29</f>
        <v>325060598.7654525</v>
      </c>
      <c r="D29" s="7">
        <f t="shared" ref="D29" si="6">4000-2400*$D$2^B29</f>
        <v>3999.9932628152533</v>
      </c>
      <c r="E29" s="7">
        <f t="shared" ref="E29" si="7">1600*(1+$E$2)/(1+$E$2*$E$3^B29)</f>
        <v>9759.8602727887555</v>
      </c>
    </row>
    <row r="30" spans="1:5">
      <c r="C30" s="3"/>
      <c r="D30" s="3"/>
      <c r="E30" s="3"/>
    </row>
    <row r="31" spans="1:5">
      <c r="C31" s="3"/>
      <c r="D31" s="3"/>
      <c r="E31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125" zoomScaleNormal="125" zoomScalePageLayoutView="125" workbookViewId="0">
      <selection activeCell="E29" sqref="E29"/>
    </sheetView>
  </sheetViews>
  <sheetFormatPr baseColWidth="10" defaultRowHeight="13" x14ac:dyDescent="0"/>
  <cols>
    <col min="3" max="5" width="10.7109375" style="2"/>
  </cols>
  <sheetData>
    <row r="1" spans="1:5">
      <c r="A1" t="s">
        <v>6</v>
      </c>
      <c r="D1" s="2">
        <f>4000+D2</f>
        <v>12000</v>
      </c>
      <c r="E1" s="2">
        <f>4000*(1+E2)</f>
        <v>13600</v>
      </c>
    </row>
    <row r="2" spans="1:5">
      <c r="C2" s="2">
        <v>1.1200000000000001</v>
      </c>
      <c r="D2" s="2">
        <v>8000</v>
      </c>
      <c r="E2" s="2">
        <v>2.4</v>
      </c>
    </row>
    <row r="3" spans="1:5">
      <c r="D3" s="2">
        <v>0.87</v>
      </c>
      <c r="E3" s="2">
        <v>0.81</v>
      </c>
    </row>
    <row r="4" spans="1:5">
      <c r="A4" t="s">
        <v>2</v>
      </c>
      <c r="B4" t="s">
        <v>0</v>
      </c>
      <c r="C4" s="2" t="s">
        <v>3</v>
      </c>
      <c r="D4" s="2" t="s">
        <v>4</v>
      </c>
      <c r="E4" s="2" t="s">
        <v>5</v>
      </c>
    </row>
    <row r="5" spans="1:5">
      <c r="A5" s="1">
        <f>2005+B5</f>
        <v>2005</v>
      </c>
      <c r="B5" s="1">
        <v>0</v>
      </c>
      <c r="C5" s="1">
        <f>4000*$C$2^B5</f>
        <v>4000</v>
      </c>
      <c r="D5" s="1">
        <f>4000+$D$2-$D$2*$D$3^B5</f>
        <v>4000</v>
      </c>
      <c r="E5" s="1">
        <f>4000*(1+$E$2)/(1+$E$2*$E$3^B5)</f>
        <v>4000</v>
      </c>
    </row>
    <row r="6" spans="1:5">
      <c r="A6">
        <f>2005+B6</f>
        <v>2006</v>
      </c>
      <c r="B6">
        <f>B5+1</f>
        <v>1</v>
      </c>
      <c r="C6" s="5">
        <f t="shared" ref="C6:C28" si="0">4000*$C$2^B6</f>
        <v>4480</v>
      </c>
      <c r="D6" s="5">
        <f t="shared" ref="D6:D28" si="1">4000+$D$2-$D$2*$D$3^B6</f>
        <v>5040</v>
      </c>
      <c r="E6" s="5">
        <f t="shared" ref="E6:E28" si="2">4000*(1+$E$2)/(1+$E$2*$E$3^B6)</f>
        <v>4619.565217391304</v>
      </c>
    </row>
    <row r="7" spans="1:5">
      <c r="A7">
        <f t="shared" ref="A7:A28" si="3">2005+B7</f>
        <v>2007</v>
      </c>
      <c r="B7">
        <f t="shared" ref="B7:B28" si="4">B6+1</f>
        <v>2</v>
      </c>
      <c r="C7" s="5">
        <f t="shared" si="0"/>
        <v>5017.6000000000004</v>
      </c>
      <c r="D7" s="5">
        <f t="shared" si="1"/>
        <v>5944.8</v>
      </c>
      <c r="E7" s="5">
        <f t="shared" si="2"/>
        <v>5282.2918932355578</v>
      </c>
    </row>
    <row r="8" spans="1:5">
      <c r="A8" s="1">
        <f t="shared" si="3"/>
        <v>2008</v>
      </c>
      <c r="B8" s="1">
        <f t="shared" si="4"/>
        <v>3</v>
      </c>
      <c r="C8" s="4">
        <f t="shared" si="0"/>
        <v>5619.7120000000014</v>
      </c>
      <c r="D8" s="4">
        <f t="shared" si="1"/>
        <v>6731.9759999999997</v>
      </c>
      <c r="E8" s="4">
        <f t="shared" si="2"/>
        <v>5976.817682098691</v>
      </c>
    </row>
    <row r="9" spans="1:5">
      <c r="A9">
        <f t="shared" si="3"/>
        <v>2009</v>
      </c>
      <c r="B9">
        <f t="shared" si="4"/>
        <v>4</v>
      </c>
      <c r="C9" s="5">
        <f t="shared" si="0"/>
        <v>6294.0774400000018</v>
      </c>
      <c r="D9" s="5">
        <f t="shared" si="1"/>
        <v>7416.8191199999992</v>
      </c>
      <c r="E9" s="5">
        <f t="shared" si="2"/>
        <v>6689.2221203147647</v>
      </c>
    </row>
    <row r="10" spans="1:5">
      <c r="A10">
        <f t="shared" si="3"/>
        <v>2010</v>
      </c>
      <c r="B10">
        <f t="shared" si="4"/>
        <v>5</v>
      </c>
      <c r="C10" s="5">
        <f t="shared" si="0"/>
        <v>7049.366732800002</v>
      </c>
      <c r="D10" s="5">
        <f t="shared" si="1"/>
        <v>8012.632634399999</v>
      </c>
      <c r="E10" s="5">
        <f t="shared" si="2"/>
        <v>7404.0672848964605</v>
      </c>
    </row>
    <row r="11" spans="1:5">
      <c r="A11">
        <f t="shared" si="3"/>
        <v>2011</v>
      </c>
      <c r="B11">
        <f t="shared" si="4"/>
        <v>6</v>
      </c>
      <c r="C11" s="5">
        <f t="shared" si="0"/>
        <v>7895.2907407360035</v>
      </c>
      <c r="D11" s="5">
        <f t="shared" si="1"/>
        <v>8530.9903919280005</v>
      </c>
      <c r="E11" s="5">
        <f t="shared" si="2"/>
        <v>8105.7036801982504</v>
      </c>
    </row>
    <row r="12" spans="1:5">
      <c r="A12" s="1">
        <f t="shared" si="3"/>
        <v>2012</v>
      </c>
      <c r="B12" s="1">
        <f t="shared" si="4"/>
        <v>7</v>
      </c>
      <c r="C12" s="4">
        <f t="shared" si="0"/>
        <v>8842.7256296243231</v>
      </c>
      <c r="D12" s="4">
        <f t="shared" si="1"/>
        <v>8981.9616409773589</v>
      </c>
      <c r="E12" s="4">
        <f t="shared" si="2"/>
        <v>8779.6141449255538</v>
      </c>
    </row>
    <row r="13" spans="1:5">
      <c r="A13">
        <f t="shared" si="3"/>
        <v>2013</v>
      </c>
      <c r="B13">
        <f t="shared" si="4"/>
        <v>8</v>
      </c>
      <c r="C13" s="5">
        <f t="shared" si="0"/>
        <v>9903.8527051792444</v>
      </c>
      <c r="D13" s="5">
        <f t="shared" si="1"/>
        <v>9374.3066276503032</v>
      </c>
      <c r="E13" s="5">
        <f t="shared" si="2"/>
        <v>9413.5572209570782</v>
      </c>
    </row>
    <row r="14" spans="1:5">
      <c r="A14">
        <f t="shared" si="3"/>
        <v>2014</v>
      </c>
      <c r="B14">
        <f t="shared" si="4"/>
        <v>9</v>
      </c>
      <c r="C14" s="5">
        <f t="shared" si="0"/>
        <v>11092.315029800753</v>
      </c>
      <c r="D14" s="5">
        <f t="shared" si="1"/>
        <v>9715.6467660557628</v>
      </c>
      <c r="E14" s="5">
        <f t="shared" si="2"/>
        <v>9998.3302442020777</v>
      </c>
    </row>
    <row r="15" spans="1:5">
      <c r="A15">
        <f t="shared" si="3"/>
        <v>2015</v>
      </c>
      <c r="B15">
        <f t="shared" si="4"/>
        <v>10</v>
      </c>
      <c r="C15" s="5">
        <f t="shared" si="0"/>
        <v>12423.392833376845</v>
      </c>
      <c r="D15" s="5">
        <f t="shared" si="1"/>
        <v>10012.612686468514</v>
      </c>
      <c r="E15" s="5">
        <f t="shared" si="2"/>
        <v>10528.076137443544</v>
      </c>
    </row>
    <row r="16" spans="1:5">
      <c r="A16">
        <f t="shared" si="3"/>
        <v>2016</v>
      </c>
      <c r="B16">
        <f t="shared" si="4"/>
        <v>11</v>
      </c>
      <c r="C16" s="5">
        <f t="shared" si="0"/>
        <v>13914.199973382068</v>
      </c>
      <c r="D16" s="5">
        <f t="shared" si="1"/>
        <v>10270.973037227606</v>
      </c>
      <c r="E16" s="5">
        <f t="shared" si="2"/>
        <v>11000.165664302865</v>
      </c>
    </row>
    <row r="17" spans="1:5">
      <c r="A17" s="1">
        <f t="shared" si="3"/>
        <v>2017</v>
      </c>
      <c r="B17" s="1">
        <f t="shared" si="4"/>
        <v>12</v>
      </c>
      <c r="C17" s="4">
        <f t="shared" si="0"/>
        <v>15583.903970187916</v>
      </c>
      <c r="D17" s="4">
        <f t="shared" si="1"/>
        <v>10495.746542388018</v>
      </c>
      <c r="E17" s="4">
        <f t="shared" si="2"/>
        <v>11414.763752550884</v>
      </c>
    </row>
    <row r="18" spans="1:5">
      <c r="A18">
        <f t="shared" si="3"/>
        <v>2018</v>
      </c>
      <c r="B18">
        <f t="shared" si="4"/>
        <v>13</v>
      </c>
      <c r="C18" s="5">
        <f t="shared" si="0"/>
        <v>17453.972446610467</v>
      </c>
      <c r="D18" s="5">
        <f t="shared" si="1"/>
        <v>10691.299491877577</v>
      </c>
      <c r="E18" s="5">
        <f t="shared" si="2"/>
        <v>11774.219315673288</v>
      </c>
    </row>
    <row r="19" spans="1:5">
      <c r="A19">
        <f t="shared" si="3"/>
        <v>2019</v>
      </c>
      <c r="B19">
        <f t="shared" si="4"/>
        <v>14</v>
      </c>
      <c r="C19" s="5">
        <f t="shared" si="0"/>
        <v>19548.449140203727</v>
      </c>
      <c r="D19" s="5">
        <f t="shared" si="1"/>
        <v>10861.43055793349</v>
      </c>
      <c r="E19" s="5">
        <f t="shared" si="2"/>
        <v>12082.40807930235</v>
      </c>
    </row>
    <row r="20" spans="1:5">
      <c r="A20">
        <f t="shared" si="3"/>
        <v>2020</v>
      </c>
      <c r="B20">
        <f t="shared" si="4"/>
        <v>15</v>
      </c>
      <c r="C20" s="5">
        <f t="shared" si="0"/>
        <v>21894.263037028169</v>
      </c>
      <c r="D20" s="5">
        <f t="shared" si="1"/>
        <v>11009.444585402138</v>
      </c>
      <c r="E20" s="5">
        <f t="shared" si="2"/>
        <v>12344.123896339359</v>
      </c>
    </row>
    <row r="21" spans="1:5">
      <c r="A21">
        <f t="shared" si="3"/>
        <v>2021</v>
      </c>
      <c r="B21">
        <f t="shared" si="4"/>
        <v>16</v>
      </c>
      <c r="C21" s="5">
        <f t="shared" si="0"/>
        <v>24521.574601471555</v>
      </c>
      <c r="D21" s="5">
        <f t="shared" si="1"/>
        <v>11138.216789299859</v>
      </c>
      <c r="E21" s="5">
        <f t="shared" si="2"/>
        <v>12564.57345781645</v>
      </c>
    </row>
    <row r="22" spans="1:5">
      <c r="A22">
        <f t="shared" si="3"/>
        <v>2022</v>
      </c>
      <c r="B22">
        <f t="shared" si="4"/>
        <v>17</v>
      </c>
      <c r="C22" s="5">
        <f t="shared" si="0"/>
        <v>27464.163553648144</v>
      </c>
      <c r="D22" s="5">
        <f t="shared" si="1"/>
        <v>11250.248606690877</v>
      </c>
      <c r="E22" s="5">
        <f t="shared" si="2"/>
        <v>12748.994262123677</v>
      </c>
    </row>
    <row r="23" spans="1:5">
      <c r="A23">
        <f t="shared" si="3"/>
        <v>2023</v>
      </c>
      <c r="B23">
        <f t="shared" si="4"/>
        <v>18</v>
      </c>
      <c r="C23" s="5">
        <f t="shared" si="0"/>
        <v>30759.863180085926</v>
      </c>
      <c r="D23" s="5">
        <f t="shared" si="1"/>
        <v>11347.716287821064</v>
      </c>
      <c r="E23" s="5">
        <f t="shared" si="2"/>
        <v>12902.391448852124</v>
      </c>
    </row>
    <row r="24" spans="1:5">
      <c r="A24">
        <f t="shared" si="3"/>
        <v>2024</v>
      </c>
      <c r="B24">
        <f t="shared" si="4"/>
        <v>19</v>
      </c>
      <c r="C24" s="5">
        <f t="shared" si="0"/>
        <v>34451.046761696241</v>
      </c>
      <c r="D24" s="5">
        <f t="shared" si="1"/>
        <v>11432.513170404325</v>
      </c>
      <c r="E24" s="5">
        <f t="shared" si="2"/>
        <v>13029.375768775593</v>
      </c>
    </row>
    <row r="25" spans="1:5">
      <c r="A25">
        <f t="shared" si="3"/>
        <v>2025</v>
      </c>
      <c r="B25">
        <f t="shared" si="4"/>
        <v>20</v>
      </c>
      <c r="C25" s="5">
        <f t="shared" si="0"/>
        <v>38585.172373099791</v>
      </c>
      <c r="D25" s="5">
        <f t="shared" si="1"/>
        <v>11506.286458251763</v>
      </c>
      <c r="E25" s="5">
        <f t="shared" si="2"/>
        <v>13134.080079522751</v>
      </c>
    </row>
    <row r="26" spans="1:5">
      <c r="A26">
        <f t="shared" si="3"/>
        <v>2026</v>
      </c>
      <c r="B26">
        <f t="shared" si="4"/>
        <v>21</v>
      </c>
      <c r="C26" s="5">
        <f t="shared" si="0"/>
        <v>43215.393057871763</v>
      </c>
      <c r="D26" s="5">
        <f t="shared" si="1"/>
        <v>11570.469218679034</v>
      </c>
      <c r="E26" s="5">
        <f t="shared" si="2"/>
        <v>13220.132238540626</v>
      </c>
    </row>
    <row r="27" spans="1:5">
      <c r="A27">
        <f t="shared" si="3"/>
        <v>2027</v>
      </c>
      <c r="B27">
        <f t="shared" si="4"/>
        <v>22</v>
      </c>
      <c r="C27" s="5">
        <f t="shared" si="0"/>
        <v>48401.240224816385</v>
      </c>
      <c r="D27" s="5">
        <f t="shared" si="1"/>
        <v>11626.308220250759</v>
      </c>
      <c r="E27" s="5">
        <f t="shared" si="2"/>
        <v>13290.66548233217</v>
      </c>
    </row>
    <row r="28" spans="1:5">
      <c r="A28">
        <f t="shared" si="3"/>
        <v>2028</v>
      </c>
      <c r="B28">
        <f t="shared" si="4"/>
        <v>23</v>
      </c>
      <c r="C28" s="5">
        <f t="shared" si="0"/>
        <v>54209.389051794344</v>
      </c>
      <c r="D28" s="5">
        <f t="shared" si="1"/>
        <v>11674.888151618161</v>
      </c>
      <c r="E28" s="5">
        <f t="shared" si="2"/>
        <v>13348.351520350521</v>
      </c>
    </row>
    <row r="29" spans="1:5">
      <c r="B29" s="6">
        <v>100</v>
      </c>
      <c r="C29" s="7">
        <f t="shared" ref="C29" si="5">4000*$C$2^B29</f>
        <v>334089062.90614235</v>
      </c>
      <c r="D29" s="8">
        <f t="shared" ref="D29" si="6">4000+$D$2-$D$2*$D$3^B29</f>
        <v>11999.992838314443</v>
      </c>
      <c r="E29" s="9">
        <f t="shared" ref="E29" si="7">4000*(1+$E$2)/(1+$E$2*$E$3^B29)</f>
        <v>13599.999976972224</v>
      </c>
    </row>
    <row r="30" spans="1:5">
      <c r="C30" s="3"/>
      <c r="D30" s="3"/>
      <c r="E30" s="3"/>
    </row>
    <row r="31" spans="1:5">
      <c r="C31" s="3"/>
      <c r="D31" s="3"/>
      <c r="E31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BunniesEXPONENTIAL</vt:lpstr>
      <vt:lpstr>BunniesLOGISTIC_SATURATION</vt:lpstr>
      <vt:lpstr>squirrels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2012-08-22T00:42:50Z</dcterms:created>
  <dcterms:modified xsi:type="dcterms:W3CDTF">2012-12-10T04:45:38Z</dcterms:modified>
</cp:coreProperties>
</file>