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sehulman.sharepoint.com/sites/GrpECESeniorDesignfor2023-24AY-14-NASACubeSat/Shared Documents/14-NASA Cube Sat/07-System Requirements and Design/"/>
    </mc:Choice>
  </mc:AlternateContent>
  <xr:revisionPtr revIDLastSave="0" documentId="8_{355FBC47-06B6-4310-8AB3-3A9F5968A3F3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Total BOM" sheetId="1" r:id="rId1"/>
    <sheet name="Tim BO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G2" i="2"/>
  <c r="F3" i="2"/>
  <c r="F4" i="2"/>
  <c r="F5" i="2"/>
  <c r="F6" i="2"/>
  <c r="F7" i="2"/>
  <c r="F8" i="2"/>
  <c r="F2" i="2"/>
  <c r="H6" i="1"/>
  <c r="G4" i="1"/>
  <c r="H4" i="1" s="1"/>
  <c r="G3" i="1"/>
  <c r="H3" i="1" s="1"/>
  <c r="H2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</calcChain>
</file>

<file path=xl/sharedStrings.xml><?xml version="1.0" encoding="utf-8"?>
<sst xmlns="http://schemas.openxmlformats.org/spreadsheetml/2006/main" count="71" uniqueCount="50">
  <si>
    <t>Item</t>
  </si>
  <si>
    <t>Amount</t>
  </si>
  <si>
    <t>Link</t>
  </si>
  <si>
    <t>Part number</t>
  </si>
  <si>
    <t>Cost</t>
  </si>
  <si>
    <t>Shipping</t>
  </si>
  <si>
    <t>Tax</t>
  </si>
  <si>
    <t>Total Cost</t>
  </si>
  <si>
    <t>Total</t>
  </si>
  <si>
    <t>Radiation Hardened 14-Bit 1MSPS SAR ADC</t>
  </si>
  <si>
    <t>https://www.renesas.com/us/en/document/dst/isl73141seh-datasheet?r=1399891</t>
  </si>
  <si>
    <t>ISL73141SEH</t>
  </si>
  <si>
    <t>80MHz Arm M0+ MCU, 128KB Flash, 32KB SRAM, 2×12bit 4Msps ADC, DAC, 3×COMP, 3×op-amp, CAN-FD, MATHACL</t>
  </si>
  <si>
    <t xml:space="preserve">https://www.ti.com/product/MSPM0G3507/part-details/XMSM0G3507SPT </t>
  </si>
  <si>
    <t>XMSM0G3507SPT</t>
  </si>
  <si>
    <t>MSPM0G3507 LaunchPad™ development kit for 80-MHz Arm® Cortex®-M0+ MCU</t>
  </si>
  <si>
    <t>https://www.ti.com/tool/LP-MSPM0G3507</t>
  </si>
  <si>
    <t>LP-MSPM0G3507</t>
  </si>
  <si>
    <t>Supervisory Circuits Mil Enh Ultra-Lo Spl Current/Supply Vltg</t>
  </si>
  <si>
    <t>https://www.mouser.com/ProductDetail/Texas-Instruments/TPS3106K33MDBVREP?qs=sGAEpiMZZMug9GoBKXZ759tpFJTsrLwfeFdjbmGqSU4%3D</t>
  </si>
  <si>
    <t>TPS3106K33MDBVREP</t>
  </si>
  <si>
    <t>Conductive, Dissipative Table, Workbench Grounding Mat Rubber Blue 3' (0.91m) X 2' (0.61m)</t>
  </si>
  <si>
    <t>https://www.digikey.com/en/products/detail/desco/66322/5822302</t>
  </si>
  <si>
    <t>Wrist Strap with Cord 6' (1.83m) One Size 1 MOhms Blue</t>
  </si>
  <si>
    <t>https://www.digikey.com/en/products/detail/scs/ECWS61M-1/1621640</t>
  </si>
  <si>
    <t>ECWS61M-1</t>
  </si>
  <si>
    <t>RF Amplifier LOW NOISE AMPL / SM / RoHS</t>
  </si>
  <si>
    <t>https://www.mouser.com/ProductDetail/Mini-Circuits/TAV1-331%2b?qs=xZ%2FP%252Ba9zWqaQDud4ssIjbQ%3D%3D</t>
  </si>
  <si>
    <t>TAV1-331+</t>
  </si>
  <si>
    <t>RF Mixer Level 7, SMT High Reliability, RF/LO Freq 300 - 2400 MHz</t>
  </si>
  <si>
    <t>https://www.mouser.com/ProductDetail/Mini-Circuits/MAC-24%2B?qs=Imq1NPwxi77%252B9Qt5S4nmTg%3D%3D</t>
  </si>
  <si>
    <t>MAC-24+</t>
  </si>
  <si>
    <t>EVAL BOARD FOR MAC-24+</t>
  </si>
  <si>
    <t>https://www.minicircuits.com/WebStore/dashboard.html?model=MAC-24%2B</t>
  </si>
  <si>
    <t>TB-MAC-24+</t>
  </si>
  <si>
    <t>TEST BOARD FOR TAV1-331+</t>
  </si>
  <si>
    <t>https://www.minicircuits.com/WebStore/dashboard.html?model=TAV1-331%2B</t>
  </si>
  <si>
    <t>TB-TAV1-331+</t>
  </si>
  <si>
    <t>FPGA - Field Programmable Gate Array XA7A100T-1CSG324Q</t>
  </si>
  <si>
    <t>https://www.mouser.com/ProductDetail/Xilinx/XA7A100T-1CSG324Q?qs=rrS6PyfT74dDWxqUmFgR8Q%3D%3D</t>
  </si>
  <si>
    <t>XA7A100T-1CSG324Q</t>
  </si>
  <si>
    <t>VCO Oscillators BBG ECL Low PWR VCO</t>
  </si>
  <si>
    <t>https://www.mouser.com/ProductDetail/onsemi/MC100EL1648DG?qs=sGAEpiMZZMtldj7qu1ydrXz30ua73QtvI4PIjSlVPMs%3D</t>
  </si>
  <si>
    <t>MC100EL1648DG</t>
  </si>
  <si>
    <t>Part Description</t>
  </si>
  <si>
    <t>Quantity</t>
  </si>
  <si>
    <t>Part URL</t>
  </si>
  <si>
    <t>Part Number</t>
  </si>
  <si>
    <t>Unit Price</t>
  </si>
  <si>
    <t>Total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</si>
</sst>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1"/>
    <xf numFmtId="0" fontId="1" fillId="0" borderId="0" xfId="1" applyAlignment="1">
      <alignment horizontal="left" vertical="center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Mini-Circuits/MAC-24%2B?qs=Imq1NPwxi77%252B9Qt5S4nmTg%3D%3D" TargetMode="External"/><Relationship Id="rId3" Type="http://schemas.openxmlformats.org/officeDocument/2006/relationships/hyperlink" Target="https://www.ti.com/tool/LP-MSPM0G3507" TargetMode="External"/><Relationship Id="rId7" Type="http://schemas.openxmlformats.org/officeDocument/2006/relationships/hyperlink" Target="https://www.mouser.com/ProductDetail/Mini-Circuits/TAV1-331%2b?qs=xZ%2FP%252Ba9zWqaQDud4ssIjbQ%3D%3D" TargetMode="External"/><Relationship Id="rId12" Type="http://schemas.openxmlformats.org/officeDocument/2006/relationships/hyperlink" Target="https://www.mouser.com/ProductDetail/onsemi/MC100EL1648DG?qs=sGAEpiMZZMtldj7qu1ydrXz30ua73QtvI4PIjSlVPMs%3D" TargetMode="External"/><Relationship Id="rId2" Type="http://schemas.openxmlformats.org/officeDocument/2006/relationships/hyperlink" Target="https://www.ti.com/product/MSPM0G3507/part-details/XMSM0G3507SPT" TargetMode="External"/><Relationship Id="rId1" Type="http://schemas.openxmlformats.org/officeDocument/2006/relationships/hyperlink" Target="https://www.renesas.com/us/en/document/dst/isl73141seh-datasheet?r=1399891" TargetMode="External"/><Relationship Id="rId6" Type="http://schemas.openxmlformats.org/officeDocument/2006/relationships/hyperlink" Target="https://www.digikey.com/en/products/detail/desco/66322/5822302" TargetMode="External"/><Relationship Id="rId11" Type="http://schemas.openxmlformats.org/officeDocument/2006/relationships/hyperlink" Target="https://www.mouser.com/ProductDetail/Xilinx/XA7A100T-1CSG324Q?qs=rrS6PyfT74dDWxqUmFgR8Q%3D%3D" TargetMode="External"/><Relationship Id="rId5" Type="http://schemas.openxmlformats.org/officeDocument/2006/relationships/hyperlink" Target="https://www.digikey.com/en/products/detail/scs/ECWS61M-1/1621640" TargetMode="External"/><Relationship Id="rId10" Type="http://schemas.openxmlformats.org/officeDocument/2006/relationships/hyperlink" Target="https://www.minicircuits.com/WebStore/dashboard.html?model=TAV1-331%2B" TargetMode="External"/><Relationship Id="rId4" Type="http://schemas.openxmlformats.org/officeDocument/2006/relationships/hyperlink" Target="https://www.mouser.com/ProductDetail/Texas-Instruments/TPS3106K33MDBVREP?qs=sGAEpiMZZMug9GoBKXZ759tpFJTsrLwfeFdjbmGqSU4%3D" TargetMode="External"/><Relationship Id="rId9" Type="http://schemas.openxmlformats.org/officeDocument/2006/relationships/hyperlink" Target="https://www.minicircuits.com/WebStore/dashboard.html?model=MAC-24%2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desco/66322/5822302" TargetMode="External"/><Relationship Id="rId7" Type="http://schemas.openxmlformats.org/officeDocument/2006/relationships/hyperlink" Target="https://www.minicircuits.com/WebStore/dashboard.html?model=TAV1-331%2B" TargetMode="External"/><Relationship Id="rId2" Type="http://schemas.openxmlformats.org/officeDocument/2006/relationships/hyperlink" Target="https://www.digikey.com/en/products/detail/scs/ECWS61M-1/1621640" TargetMode="External"/><Relationship Id="rId1" Type="http://schemas.openxmlformats.org/officeDocument/2006/relationships/hyperlink" Target="https://www.mouser.com/ProductDetail/Texas-Instruments/TPS3106K33MDBVREP?qs=sGAEpiMZZMug9GoBKXZ759tpFJTsrLwfeFdjbmGqSU4%3D" TargetMode="External"/><Relationship Id="rId6" Type="http://schemas.openxmlformats.org/officeDocument/2006/relationships/hyperlink" Target="https://www.minicircuits.com/WebStore/dashboard.html?model=MAC-24%2B" TargetMode="External"/><Relationship Id="rId5" Type="http://schemas.openxmlformats.org/officeDocument/2006/relationships/hyperlink" Target="https://www.mouser.com/ProductDetail/Mini-Circuits/MAC-24%2B?qs=Imq1NPwxi77%252B9Qt5S4nmTg%3D%3D" TargetMode="External"/><Relationship Id="rId4" Type="http://schemas.openxmlformats.org/officeDocument/2006/relationships/hyperlink" Target="https://www.mouser.com/ProductDetail/Mini-Circuits/TAV1-331%2b?qs=xZ%2FP%252Ba9zWqaQDud4ssIjb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workbookViewId="0">
      <selection activeCell="A17" sqref="A17"/>
    </sheetView>
  </sheetViews>
  <sheetFormatPr defaultRowHeight="15" customHeight="1"/>
  <cols>
    <col min="1" max="1" width="96.5703125" bestFit="1" customWidth="1"/>
    <col min="2" max="2" width="18.140625" customWidth="1"/>
    <col min="3" max="3" width="122.140625" bestFit="1" customWidth="1"/>
    <col min="4" max="4" width="24.5703125" customWidth="1"/>
    <col min="5" max="5" width="24.7109375" style="1" customWidth="1"/>
    <col min="8" max="8" width="21.85546875" customWidth="1"/>
    <col min="9" max="9" width="10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1</v>
      </c>
      <c r="C2" s="2" t="s">
        <v>10</v>
      </c>
      <c r="D2" t="s">
        <v>11</v>
      </c>
      <c r="E2" s="1">
        <v>0</v>
      </c>
      <c r="H2" s="1">
        <f t="shared" ref="H2:H65" si="0">E2*B2+G2+F2</f>
        <v>0</v>
      </c>
      <c r="I2" s="1">
        <f>SUM(H3:H12)</f>
        <v>1533.4221</v>
      </c>
    </row>
    <row r="3" spans="1:9" ht="14.45">
      <c r="A3" t="s">
        <v>12</v>
      </c>
      <c r="B3">
        <v>5</v>
      </c>
      <c r="C3" s="2" t="s">
        <v>13</v>
      </c>
      <c r="D3" t="s">
        <v>14</v>
      </c>
      <c r="E3" s="1">
        <v>2.04</v>
      </c>
      <c r="F3">
        <v>12</v>
      </c>
      <c r="G3" s="1">
        <f>((E3+F3))*0.07</f>
        <v>0.98280000000000001</v>
      </c>
      <c r="H3" s="1">
        <f>E3*B3+G3+F3</f>
        <v>23.1828</v>
      </c>
    </row>
    <row r="4" spans="1:9" ht="14.45">
      <c r="A4" t="s">
        <v>15</v>
      </c>
      <c r="B4">
        <v>2</v>
      </c>
      <c r="C4" s="2" t="s">
        <v>16</v>
      </c>
      <c r="D4" t="s">
        <v>17</v>
      </c>
      <c r="E4" s="1">
        <v>16.989999999999998</v>
      </c>
      <c r="F4">
        <v>12</v>
      </c>
      <c r="G4" s="1">
        <f>((E4+F4))*0.07</f>
        <v>2.0293000000000001</v>
      </c>
      <c r="H4" s="1">
        <f t="shared" si="0"/>
        <v>48.009299999999996</v>
      </c>
    </row>
    <row r="5" spans="1:9" ht="26.45" customHeight="1">
      <c r="A5" t="s">
        <v>18</v>
      </c>
      <c r="B5">
        <v>3</v>
      </c>
      <c r="C5" s="3" t="s">
        <v>19</v>
      </c>
      <c r="D5" t="s">
        <v>20</v>
      </c>
      <c r="E5" s="1">
        <v>5.56</v>
      </c>
      <c r="H5" s="1">
        <f t="shared" si="0"/>
        <v>16.68</v>
      </c>
    </row>
    <row r="6" spans="1:9" ht="14.45">
      <c r="A6" t="s">
        <v>21</v>
      </c>
      <c r="B6">
        <v>1</v>
      </c>
      <c r="C6" s="2" t="s">
        <v>22</v>
      </c>
      <c r="D6" s="4">
        <v>66322</v>
      </c>
      <c r="E6" s="1">
        <v>138.53</v>
      </c>
      <c r="H6" s="1">
        <f t="shared" si="0"/>
        <v>138.53</v>
      </c>
    </row>
    <row r="7" spans="1:9" ht="14.45">
      <c r="A7" t="s">
        <v>23</v>
      </c>
      <c r="B7">
        <v>2</v>
      </c>
      <c r="C7" s="2" t="s">
        <v>24</v>
      </c>
      <c r="D7" t="s">
        <v>25</v>
      </c>
      <c r="E7" s="1">
        <v>6.9</v>
      </c>
      <c r="H7" s="1">
        <f t="shared" si="0"/>
        <v>13.8</v>
      </c>
    </row>
    <row r="8" spans="1:9" ht="14.45">
      <c r="A8" t="s">
        <v>26</v>
      </c>
      <c r="B8">
        <v>5</v>
      </c>
      <c r="C8" s="2" t="s">
        <v>27</v>
      </c>
      <c r="D8" t="s">
        <v>28</v>
      </c>
      <c r="E8" s="1">
        <v>1.89</v>
      </c>
      <c r="H8" s="1">
        <f t="shared" si="0"/>
        <v>9.4499999999999993</v>
      </c>
    </row>
    <row r="9" spans="1:9" ht="14.45">
      <c r="A9" t="s">
        <v>29</v>
      </c>
      <c r="B9">
        <v>5</v>
      </c>
      <c r="C9" s="2" t="s">
        <v>30</v>
      </c>
      <c r="D9" t="s">
        <v>31</v>
      </c>
      <c r="E9" s="1">
        <v>33.08</v>
      </c>
      <c r="H9" s="1">
        <f t="shared" si="0"/>
        <v>165.39999999999998</v>
      </c>
    </row>
    <row r="10" spans="1:9" ht="14.45">
      <c r="A10" t="s">
        <v>32</v>
      </c>
      <c r="B10">
        <v>1</v>
      </c>
      <c r="C10" s="2" t="s">
        <v>33</v>
      </c>
      <c r="D10" t="s">
        <v>34</v>
      </c>
      <c r="E10" s="1">
        <v>146.9</v>
      </c>
      <c r="H10" s="1">
        <f t="shared" si="0"/>
        <v>146.9</v>
      </c>
    </row>
    <row r="11" spans="1:9" ht="14.45">
      <c r="A11" t="s">
        <v>35</v>
      </c>
      <c r="B11">
        <v>1</v>
      </c>
      <c r="C11" s="2" t="s">
        <v>36</v>
      </c>
      <c r="D11" t="s">
        <v>37</v>
      </c>
      <c r="E11" s="1">
        <v>175.95</v>
      </c>
      <c r="H11" s="1">
        <f t="shared" si="0"/>
        <v>175.95</v>
      </c>
    </row>
    <row r="12" spans="1:9" ht="14.45">
      <c r="A12" t="s">
        <v>38</v>
      </c>
      <c r="B12">
        <v>4</v>
      </c>
      <c r="C12" s="2" t="s">
        <v>39</v>
      </c>
      <c r="D12" t="s">
        <v>40</v>
      </c>
      <c r="E12" s="1">
        <v>198.88</v>
      </c>
      <c r="H12" s="1">
        <f t="shared" si="0"/>
        <v>795.52</v>
      </c>
    </row>
    <row r="13" spans="1:9" ht="14.45">
      <c r="A13" t="s">
        <v>41</v>
      </c>
      <c r="B13">
        <v>3</v>
      </c>
      <c r="C13" s="2" t="s">
        <v>42</v>
      </c>
      <c r="D13" t="s">
        <v>43</v>
      </c>
      <c r="E13" s="1">
        <v>11.89</v>
      </c>
      <c r="H13" s="1">
        <f t="shared" si="0"/>
        <v>35.67</v>
      </c>
    </row>
    <row r="14" spans="1:9" ht="14.45">
      <c r="H14" s="1">
        <f t="shared" si="0"/>
        <v>0</v>
      </c>
    </row>
    <row r="15" spans="1:9">
      <c r="H15" s="1">
        <f t="shared" si="0"/>
        <v>0</v>
      </c>
    </row>
    <row r="16" spans="1:9">
      <c r="H16" s="1">
        <f t="shared" si="0"/>
        <v>0</v>
      </c>
    </row>
    <row r="17" spans="8:8">
      <c r="H17" s="1">
        <f t="shared" si="0"/>
        <v>0</v>
      </c>
    </row>
    <row r="18" spans="8:8">
      <c r="H18" s="1">
        <f t="shared" si="0"/>
        <v>0</v>
      </c>
    </row>
    <row r="19" spans="8:8">
      <c r="H19" s="1">
        <f t="shared" si="0"/>
        <v>0</v>
      </c>
    </row>
    <row r="20" spans="8:8">
      <c r="H20" s="1">
        <f t="shared" si="0"/>
        <v>0</v>
      </c>
    </row>
    <row r="21" spans="8:8">
      <c r="H21" s="1">
        <f t="shared" si="0"/>
        <v>0</v>
      </c>
    </row>
    <row r="22" spans="8:8">
      <c r="H22" s="1">
        <f t="shared" si="0"/>
        <v>0</v>
      </c>
    </row>
    <row r="23" spans="8:8">
      <c r="H23" s="1">
        <f t="shared" si="0"/>
        <v>0</v>
      </c>
    </row>
    <row r="24" spans="8:8">
      <c r="H24" s="1">
        <f t="shared" si="0"/>
        <v>0</v>
      </c>
    </row>
    <row r="25" spans="8:8">
      <c r="H25" s="1">
        <f t="shared" si="0"/>
        <v>0</v>
      </c>
    </row>
    <row r="26" spans="8:8" ht="14.45">
      <c r="H26" s="1">
        <f t="shared" si="0"/>
        <v>0</v>
      </c>
    </row>
    <row r="27" spans="8:8" ht="14.45">
      <c r="H27" s="1">
        <f t="shared" si="0"/>
        <v>0</v>
      </c>
    </row>
    <row r="28" spans="8:8" ht="14.45">
      <c r="H28" s="1">
        <f t="shared" si="0"/>
        <v>0</v>
      </c>
    </row>
    <row r="29" spans="8:8" ht="14.45">
      <c r="H29" s="1">
        <f t="shared" si="0"/>
        <v>0</v>
      </c>
    </row>
    <row r="30" spans="8:8" ht="14.45">
      <c r="H30" s="1">
        <f t="shared" si="0"/>
        <v>0</v>
      </c>
    </row>
    <row r="31" spans="8:8" ht="14.45">
      <c r="H31" s="1">
        <f t="shared" si="0"/>
        <v>0</v>
      </c>
    </row>
    <row r="32" spans="8:8" ht="14.45">
      <c r="H32" s="1">
        <f t="shared" si="0"/>
        <v>0</v>
      </c>
    </row>
    <row r="33" spans="8:8" ht="14.45">
      <c r="H33" s="1">
        <f t="shared" si="0"/>
        <v>0</v>
      </c>
    </row>
    <row r="34" spans="8:8" ht="14.45">
      <c r="H34" s="1">
        <f t="shared" si="0"/>
        <v>0</v>
      </c>
    </row>
    <row r="35" spans="8:8" ht="14.45">
      <c r="H35" s="1">
        <f t="shared" si="0"/>
        <v>0</v>
      </c>
    </row>
    <row r="36" spans="8:8" ht="14.45">
      <c r="H36" s="1">
        <f t="shared" si="0"/>
        <v>0</v>
      </c>
    </row>
    <row r="37" spans="8:8" ht="14.45">
      <c r="H37" s="1">
        <f t="shared" si="0"/>
        <v>0</v>
      </c>
    </row>
    <row r="38" spans="8:8" ht="14.45">
      <c r="H38" s="1">
        <f t="shared" si="0"/>
        <v>0</v>
      </c>
    </row>
    <row r="39" spans="8:8" ht="14.45">
      <c r="H39" s="1">
        <f t="shared" si="0"/>
        <v>0</v>
      </c>
    </row>
    <row r="40" spans="8:8" ht="14.45">
      <c r="H40" s="1">
        <f t="shared" si="0"/>
        <v>0</v>
      </c>
    </row>
    <row r="41" spans="8:8" ht="14.45">
      <c r="H41" s="1">
        <f t="shared" si="0"/>
        <v>0</v>
      </c>
    </row>
    <row r="42" spans="8:8" ht="14.45">
      <c r="H42" s="1">
        <f t="shared" si="0"/>
        <v>0</v>
      </c>
    </row>
    <row r="43" spans="8:8" ht="14.45">
      <c r="H43" s="1">
        <f t="shared" si="0"/>
        <v>0</v>
      </c>
    </row>
    <row r="44" spans="8:8" ht="14.45">
      <c r="H44" s="1">
        <f t="shared" si="0"/>
        <v>0</v>
      </c>
    </row>
    <row r="45" spans="8:8" ht="14.45">
      <c r="H45" s="1">
        <f t="shared" si="0"/>
        <v>0</v>
      </c>
    </row>
    <row r="46" spans="8:8" ht="14.45">
      <c r="H46" s="1">
        <f t="shared" si="0"/>
        <v>0</v>
      </c>
    </row>
    <row r="47" spans="8:8" ht="14.45">
      <c r="H47" s="1">
        <f t="shared" si="0"/>
        <v>0</v>
      </c>
    </row>
    <row r="48" spans="8:8" ht="14.45">
      <c r="H48" s="1">
        <f t="shared" si="0"/>
        <v>0</v>
      </c>
    </row>
    <row r="49" spans="8:8" ht="14.45">
      <c r="H49" s="1">
        <f t="shared" si="0"/>
        <v>0</v>
      </c>
    </row>
    <row r="50" spans="8:8" ht="14.45">
      <c r="H50" s="1">
        <f t="shared" si="0"/>
        <v>0</v>
      </c>
    </row>
    <row r="51" spans="8:8" ht="14.45">
      <c r="H51" s="1">
        <f t="shared" si="0"/>
        <v>0</v>
      </c>
    </row>
    <row r="52" spans="8:8" ht="14.45">
      <c r="H52" s="1">
        <f t="shared" si="0"/>
        <v>0</v>
      </c>
    </row>
    <row r="53" spans="8:8" ht="14.45">
      <c r="H53" s="1">
        <f t="shared" si="0"/>
        <v>0</v>
      </c>
    </row>
    <row r="54" spans="8:8" ht="14.45">
      <c r="H54" s="1">
        <f t="shared" si="0"/>
        <v>0</v>
      </c>
    </row>
    <row r="55" spans="8:8" ht="14.45">
      <c r="H55" s="1">
        <f t="shared" si="0"/>
        <v>0</v>
      </c>
    </row>
    <row r="56" spans="8:8" ht="14.45">
      <c r="H56" s="1">
        <f t="shared" si="0"/>
        <v>0</v>
      </c>
    </row>
    <row r="57" spans="8:8" ht="14.45">
      <c r="H57" s="1">
        <f t="shared" si="0"/>
        <v>0</v>
      </c>
    </row>
    <row r="58" spans="8:8" ht="14.45">
      <c r="H58" s="1">
        <f t="shared" si="0"/>
        <v>0</v>
      </c>
    </row>
    <row r="59" spans="8:8" ht="14.45">
      <c r="H59" s="1">
        <f t="shared" si="0"/>
        <v>0</v>
      </c>
    </row>
    <row r="60" spans="8:8" ht="14.45">
      <c r="H60" s="1">
        <f t="shared" si="0"/>
        <v>0</v>
      </c>
    </row>
    <row r="61" spans="8:8" ht="14.45">
      <c r="H61" s="1">
        <f t="shared" si="0"/>
        <v>0</v>
      </c>
    </row>
    <row r="62" spans="8:8" ht="14.45">
      <c r="H62" s="1">
        <f t="shared" si="0"/>
        <v>0</v>
      </c>
    </row>
    <row r="63" spans="8:8" ht="14.45">
      <c r="H63" s="1">
        <f t="shared" si="0"/>
        <v>0</v>
      </c>
    </row>
    <row r="64" spans="8:8" ht="14.45">
      <c r="H64" s="1">
        <f t="shared" si="0"/>
        <v>0</v>
      </c>
    </row>
    <row r="65" spans="8:8" ht="14.45">
      <c r="H65" s="1">
        <f t="shared" si="0"/>
        <v>0</v>
      </c>
    </row>
    <row r="66" spans="8:8" ht="14.45">
      <c r="H66" s="1">
        <f t="shared" ref="H66:H100" si="1">E66*B66+G66+F66</f>
        <v>0</v>
      </c>
    </row>
    <row r="67" spans="8:8" ht="14.45">
      <c r="H67" s="1">
        <f t="shared" si="1"/>
        <v>0</v>
      </c>
    </row>
    <row r="68" spans="8:8" ht="14.45">
      <c r="H68" s="1">
        <f t="shared" si="1"/>
        <v>0</v>
      </c>
    </row>
    <row r="69" spans="8:8" ht="14.45">
      <c r="H69" s="1">
        <f t="shared" si="1"/>
        <v>0</v>
      </c>
    </row>
    <row r="70" spans="8:8" ht="14.45">
      <c r="H70" s="1">
        <f t="shared" si="1"/>
        <v>0</v>
      </c>
    </row>
    <row r="71" spans="8:8" ht="14.45">
      <c r="H71" s="1">
        <f t="shared" si="1"/>
        <v>0</v>
      </c>
    </row>
    <row r="72" spans="8:8" ht="14.45">
      <c r="H72" s="1">
        <f t="shared" si="1"/>
        <v>0</v>
      </c>
    </row>
    <row r="73" spans="8:8" ht="14.45">
      <c r="H73" s="1">
        <f t="shared" si="1"/>
        <v>0</v>
      </c>
    </row>
    <row r="74" spans="8:8" ht="14.45">
      <c r="H74" s="1">
        <f t="shared" si="1"/>
        <v>0</v>
      </c>
    </row>
    <row r="75" spans="8:8" ht="14.45">
      <c r="H75" s="1">
        <f t="shared" si="1"/>
        <v>0</v>
      </c>
    </row>
    <row r="76" spans="8:8" ht="14.45">
      <c r="H76" s="1">
        <f t="shared" si="1"/>
        <v>0</v>
      </c>
    </row>
    <row r="77" spans="8:8" ht="14.45">
      <c r="H77" s="1">
        <f t="shared" si="1"/>
        <v>0</v>
      </c>
    </row>
    <row r="78" spans="8:8" ht="14.45">
      <c r="H78" s="1">
        <f t="shared" si="1"/>
        <v>0</v>
      </c>
    </row>
    <row r="79" spans="8:8" ht="14.45">
      <c r="H79" s="1">
        <f t="shared" si="1"/>
        <v>0</v>
      </c>
    </row>
    <row r="80" spans="8:8" ht="14.45">
      <c r="H80" s="1">
        <f t="shared" si="1"/>
        <v>0</v>
      </c>
    </row>
    <row r="81" spans="8:8" ht="14.45">
      <c r="H81" s="1">
        <f t="shared" si="1"/>
        <v>0</v>
      </c>
    </row>
    <row r="82" spans="8:8" ht="14.45">
      <c r="H82" s="1">
        <f t="shared" si="1"/>
        <v>0</v>
      </c>
    </row>
    <row r="83" spans="8:8" ht="14.45">
      <c r="H83" s="1">
        <f t="shared" si="1"/>
        <v>0</v>
      </c>
    </row>
    <row r="84" spans="8:8" ht="14.45">
      <c r="H84" s="1">
        <f t="shared" si="1"/>
        <v>0</v>
      </c>
    </row>
    <row r="85" spans="8:8" ht="14.45">
      <c r="H85" s="1">
        <f t="shared" si="1"/>
        <v>0</v>
      </c>
    </row>
    <row r="86" spans="8:8" ht="14.45">
      <c r="H86" s="1">
        <f t="shared" si="1"/>
        <v>0</v>
      </c>
    </row>
    <row r="87" spans="8:8" ht="14.45">
      <c r="H87" s="1">
        <f t="shared" si="1"/>
        <v>0</v>
      </c>
    </row>
    <row r="88" spans="8:8" ht="14.45">
      <c r="H88" s="1">
        <f t="shared" si="1"/>
        <v>0</v>
      </c>
    </row>
    <row r="89" spans="8:8" ht="14.45">
      <c r="H89" s="1">
        <f t="shared" si="1"/>
        <v>0</v>
      </c>
    </row>
    <row r="90" spans="8:8" ht="14.45">
      <c r="H90" s="1">
        <f t="shared" si="1"/>
        <v>0</v>
      </c>
    </row>
    <row r="91" spans="8:8" ht="14.45">
      <c r="H91" s="1">
        <f t="shared" si="1"/>
        <v>0</v>
      </c>
    </row>
    <row r="92" spans="8:8" ht="14.45">
      <c r="H92" s="1">
        <f t="shared" si="1"/>
        <v>0</v>
      </c>
    </row>
    <row r="93" spans="8:8" ht="14.45">
      <c r="H93" s="1">
        <f t="shared" si="1"/>
        <v>0</v>
      </c>
    </row>
    <row r="94" spans="8:8" ht="14.45">
      <c r="H94" s="1">
        <f t="shared" si="1"/>
        <v>0</v>
      </c>
    </row>
    <row r="95" spans="8:8" ht="14.45">
      <c r="H95" s="1">
        <f t="shared" si="1"/>
        <v>0</v>
      </c>
    </row>
    <row r="96" spans="8:8" ht="14.45">
      <c r="H96" s="1">
        <f t="shared" si="1"/>
        <v>0</v>
      </c>
    </row>
    <row r="97" spans="8:8" ht="14.45">
      <c r="H97" s="1">
        <f t="shared" si="1"/>
        <v>0</v>
      </c>
    </row>
    <row r="98" spans="8:8" ht="14.45">
      <c r="H98" s="1">
        <f t="shared" si="1"/>
        <v>0</v>
      </c>
    </row>
    <row r="99" spans="8:8" ht="14.45">
      <c r="H99" s="1">
        <f t="shared" si="1"/>
        <v>0</v>
      </c>
    </row>
    <row r="100" spans="8:8" ht="14.45">
      <c r="H100" s="1">
        <f t="shared" si="1"/>
        <v>0</v>
      </c>
    </row>
  </sheetData>
  <hyperlinks>
    <hyperlink ref="C2" r:id="rId1" xr:uid="{5B3D95C6-42E0-48AE-9B3F-AEEAACC30B17}"/>
    <hyperlink ref="C3" r:id="rId2" xr:uid="{B4FE4195-61E3-47B7-B4A0-01C8F9F0FD1D}"/>
    <hyperlink ref="C4" r:id="rId3" xr:uid="{8762AE05-C7C3-47CC-8EEE-546A0FFF39CF}"/>
    <hyperlink ref="C5" r:id="rId4" xr:uid="{29EAF167-20DE-4404-AAAA-674A244D8E67}"/>
    <hyperlink ref="C7" r:id="rId5" xr:uid="{F014C9E5-7C4B-4F8C-95B3-1BF7756B6035}"/>
    <hyperlink ref="C6" r:id="rId6" xr:uid="{2BDF14AB-B0E7-4783-80B0-99D21948B1C4}"/>
    <hyperlink ref="C8" r:id="rId7" xr:uid="{DAA7638C-A46E-49D7-9E14-1F0648A3FFCE}"/>
    <hyperlink ref="C9" r:id="rId8" xr:uid="{99971510-4101-47D0-B53A-26932EC4046F}"/>
    <hyperlink ref="C10" r:id="rId9" xr:uid="{91F30568-598A-4843-9D63-1561AD82E5D5}"/>
    <hyperlink ref="C11" r:id="rId10" xr:uid="{23B35383-A48F-4D51-BF18-AF31863DE0B5}"/>
    <hyperlink ref="C12" r:id="rId11" xr:uid="{8F1FCDB6-A886-422D-99E5-78A57C67AFEC}"/>
    <hyperlink ref="C13" r:id="rId12" xr:uid="{F84ADC20-569A-4B93-95C6-EA6918B305B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31C8-DA31-45B2-8754-4082949C2C15}">
  <dimension ref="A1:G9"/>
  <sheetViews>
    <sheetView tabSelected="1" topLeftCell="A2" workbookViewId="0">
      <selection activeCell="A9" sqref="A9"/>
    </sheetView>
  </sheetViews>
  <sheetFormatPr defaultRowHeight="14.45"/>
  <cols>
    <col min="1" max="1" width="77.85546875" bestFit="1" customWidth="1"/>
    <col min="2" max="2" width="8" bestFit="1" customWidth="1"/>
    <col min="3" max="3" width="99.42578125" bestFit="1" customWidth="1"/>
    <col min="4" max="4" width="19.28515625" bestFit="1" customWidth="1"/>
    <col min="7" max="7" width="11.42578125" bestFit="1" customWidth="1"/>
  </cols>
  <sheetData>
    <row r="1" spans="1:7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8</v>
      </c>
      <c r="G1" t="s">
        <v>49</v>
      </c>
    </row>
    <row r="2" spans="1:7" ht="28.9">
      <c r="A2" t="s">
        <v>18</v>
      </c>
      <c r="B2">
        <v>3</v>
      </c>
      <c r="C2" s="3" t="s">
        <v>19</v>
      </c>
      <c r="D2" t="s">
        <v>20</v>
      </c>
      <c r="E2" s="1">
        <v>5.56</v>
      </c>
      <c r="F2" s="1">
        <f>E2*B2</f>
        <v>16.68</v>
      </c>
      <c r="G2" s="1">
        <f>SUM(F2:F8)</f>
        <v>666.71</v>
      </c>
    </row>
    <row r="3" spans="1:7">
      <c r="A3" t="s">
        <v>21</v>
      </c>
      <c r="B3">
        <v>1</v>
      </c>
      <c r="C3" s="2" t="s">
        <v>22</v>
      </c>
      <c r="D3" s="4">
        <v>66322</v>
      </c>
      <c r="E3" s="1">
        <v>138.53</v>
      </c>
      <c r="F3" s="1">
        <f t="shared" ref="F3:F8" si="0">E3*B3</f>
        <v>138.53</v>
      </c>
    </row>
    <row r="4" spans="1:7">
      <c r="A4" t="s">
        <v>23</v>
      </c>
      <c r="B4">
        <v>2</v>
      </c>
      <c r="C4" s="2" t="s">
        <v>24</v>
      </c>
      <c r="D4" t="s">
        <v>25</v>
      </c>
      <c r="E4" s="1">
        <v>6.9</v>
      </c>
      <c r="F4" s="1">
        <f t="shared" si="0"/>
        <v>13.8</v>
      </c>
    </row>
    <row r="5" spans="1:7">
      <c r="A5" t="s">
        <v>26</v>
      </c>
      <c r="B5">
        <v>5</v>
      </c>
      <c r="C5" s="2" t="s">
        <v>27</v>
      </c>
      <c r="D5" t="s">
        <v>28</v>
      </c>
      <c r="E5" s="1">
        <v>1.89</v>
      </c>
      <c r="F5" s="1">
        <f t="shared" si="0"/>
        <v>9.4499999999999993</v>
      </c>
    </row>
    <row r="6" spans="1:7">
      <c r="A6" t="s">
        <v>29</v>
      </c>
      <c r="B6">
        <v>5</v>
      </c>
      <c r="C6" s="2" t="s">
        <v>30</v>
      </c>
      <c r="D6" t="s">
        <v>31</v>
      </c>
      <c r="E6" s="1">
        <v>33.08</v>
      </c>
      <c r="F6" s="1">
        <f t="shared" si="0"/>
        <v>165.39999999999998</v>
      </c>
    </row>
    <row r="7" spans="1:7">
      <c r="A7" t="s">
        <v>32</v>
      </c>
      <c r="B7">
        <v>1</v>
      </c>
      <c r="C7" s="2" t="s">
        <v>33</v>
      </c>
      <c r="D7" t="s">
        <v>34</v>
      </c>
      <c r="E7" s="1">
        <v>146.9</v>
      </c>
      <c r="F7" s="1">
        <f t="shared" si="0"/>
        <v>146.9</v>
      </c>
    </row>
    <row r="8" spans="1:7">
      <c r="A8" t="s">
        <v>35</v>
      </c>
      <c r="B8">
        <v>1</v>
      </c>
      <c r="C8" s="2" t="s">
        <v>36</v>
      </c>
      <c r="D8" t="s">
        <v>37</v>
      </c>
      <c r="E8" s="1">
        <v>175.95</v>
      </c>
      <c r="F8" s="1">
        <f t="shared" si="0"/>
        <v>175.95</v>
      </c>
    </row>
    <row r="9" spans="1:7" ht="15">
      <c r="C9" s="2"/>
    </row>
  </sheetData>
  <hyperlinks>
    <hyperlink ref="C2" r:id="rId1" tooltip="https://www.mouser.com/productdetail/texas-instruments/tps3106k33mdbvrep?qs=sgaepimzzmug9gobkxz759tpfjtsrlwfefdjbmgqsu4%3d" xr:uid="{E598B4DA-A378-440A-95D9-A70AE7CF59D6}"/>
    <hyperlink ref="C4" r:id="rId2" xr:uid="{084AA41C-36BD-4D10-A799-5AE9E8BEEEE2}"/>
    <hyperlink ref="C3" r:id="rId3" xr:uid="{AF0D5D19-39BF-47E2-8DC2-C2E3E06AB321}"/>
    <hyperlink ref="C5" r:id="rId4" xr:uid="{85E9EB66-CDAC-4A1C-9336-DCE4C342E4A1}"/>
    <hyperlink ref="C6" r:id="rId5" xr:uid="{CDFBF564-C0AF-4B75-90F5-84CE13AE518B}"/>
    <hyperlink ref="C7" r:id="rId6" xr:uid="{1637E6B9-9558-4A1B-9995-4DEA1DD17479}"/>
    <hyperlink ref="C8" r:id="rId7" xr:uid="{5498F382-7C6C-420D-83F6-8B2180F348E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03E5DBD59D3C48A0790C866E3DC724" ma:contentTypeVersion="9" ma:contentTypeDescription="Create a new document." ma:contentTypeScope="" ma:versionID="8cce3145716d162cc1655f547bc2a1f7">
  <xsd:schema xmlns:xsd="http://www.w3.org/2001/XMLSchema" xmlns:xs="http://www.w3.org/2001/XMLSchema" xmlns:p="http://schemas.microsoft.com/office/2006/metadata/properties" xmlns:ns2="781d1211-918e-4d1b-b22a-ce9c2da24a10" targetNamespace="http://schemas.microsoft.com/office/2006/metadata/properties" ma:root="true" ma:fieldsID="7fdedb2f6feba44e08151763fe13d7db" ns2:_="">
    <xsd:import namespace="781d1211-918e-4d1b-b22a-ce9c2da24a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d1211-918e-4d1b-b22a-ce9c2da24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989B0D-FD19-4AFE-9D5D-F91D6882A42B}"/>
</file>

<file path=customXml/itemProps2.xml><?xml version="1.0" encoding="utf-8"?>
<ds:datastoreItem xmlns:ds="http://schemas.openxmlformats.org/officeDocument/2006/customXml" ds:itemID="{01A7B008-B4BB-4508-A740-98E565C6B47E}"/>
</file>

<file path=customXml/itemProps3.xml><?xml version="1.0" encoding="utf-8"?>
<ds:datastoreItem xmlns:ds="http://schemas.openxmlformats.org/officeDocument/2006/customXml" ds:itemID="{A9B40C1A-760F-425C-BEA9-D1FE0DF611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2023-09-08T20:06:02Z</dcterms:created>
  <dcterms:modified xsi:type="dcterms:W3CDTF">2023-12-21T19:52:03Z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0x010100FD03E5DBD59D3C48A0790C866E3DC724</vt:lpwstr>
  </property>
</Properties>
</file>