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trawHat Corp\Desktop\dpa\"/>
    </mc:Choice>
  </mc:AlternateContent>
  <xr:revisionPtr revIDLastSave="0" documentId="13_ncr:1_{6AD8C6D9-C730-4093-8290-8C4D09268DC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mployee Monthly Summary Report" sheetId="1" r:id="rId1"/>
    <sheet name="Sheet1" sheetId="3" r:id="rId2"/>
  </sheets>
  <definedNames>
    <definedName name="payrollsystem_db_employee_payrollsummary" localSheetId="1" hidden="1">Sheet1!$A$1:$N$35</definedName>
  </definedNames>
  <calcPr calcId="181029"/>
</workbook>
</file>

<file path=xl/calcChain.xml><?xml version="1.0" encoding="utf-8"?>
<calcChain xmlns="http://schemas.openxmlformats.org/spreadsheetml/2006/main">
  <c r="N36" i="3" l="1"/>
  <c r="M36" i="3"/>
  <c r="K36" i="3"/>
  <c r="I36" i="3"/>
  <c r="G36" i="3"/>
  <c r="E36" i="3"/>
  <c r="O16" i="1"/>
  <c r="M16" i="1"/>
  <c r="K16" i="1"/>
  <c r="I16" i="1"/>
  <c r="G16" i="1"/>
  <c r="P15" i="1"/>
  <c r="P14" i="1"/>
  <c r="P13" i="1"/>
  <c r="P12" i="1"/>
  <c r="P11" i="1"/>
  <c r="P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3A720-B133-45CF-89B1-444B9A9BCB47}" odcFile="C:\Users\StrawHat Corp\Documents\My Data Sources\payrollsystem_db employee_payrollsummary.odc" name="payrollsystem_db employee_payrollsummary" description="VIEW" type="1" refreshedVersion="8" background="1" saveData="1">
    <dbPr connection="DSN=MySQL84;" command="SELECT * FROM `payrollsystem_db`.`employee_payrollsummary`"/>
  </connection>
</connections>
</file>

<file path=xl/sharedStrings.xml><?xml version="1.0" encoding="utf-8"?>
<sst xmlns="http://schemas.openxmlformats.org/spreadsheetml/2006/main" count="302" uniqueCount="233">
  <si>
    <t xml:space="preserve">  MotorPH</t>
  </si>
  <si>
    <t xml:space="preserve">      7 Jupiter Avenue cor. F. Sandoval Jr., Bagong Nayon, Quezon City</t>
  </si>
  <si>
    <t xml:space="preserve">      Phone: (028) 911-5071 / (028) 911-5072 / (028) 911-5073 </t>
  </si>
  <si>
    <t xml:space="preserve">      Email: corporate@motorph.com</t>
  </si>
  <si>
    <t>MONTHLY PAYROLL SUMMARY REPORT</t>
  </si>
  <si>
    <t>Employee No</t>
  </si>
  <si>
    <t>Employee Full Name</t>
  </si>
  <si>
    <t>Position</t>
  </si>
  <si>
    <t>Department</t>
  </si>
  <si>
    <t>Gross Income</t>
  </si>
  <si>
    <t>SOCIAL SECURITY SYSTEM</t>
  </si>
  <si>
    <t>PHILHEALTH</t>
  </si>
  <si>
    <t>PAG-IBIG</t>
  </si>
  <si>
    <t>BIR</t>
  </si>
  <si>
    <t>Net Pay</t>
  </si>
  <si>
    <t>Social Security No.</t>
  </si>
  <si>
    <t>Social Security Contribution</t>
  </si>
  <si>
    <t>Philhealth No.</t>
  </si>
  <si>
    <t>Philhealth Contribution</t>
  </si>
  <si>
    <t>Pag-ibig No.</t>
  </si>
  <si>
    <t>Pag-Ibig Contribution</t>
  </si>
  <si>
    <t>TIN</t>
  </si>
  <si>
    <t>Withholding  Tax</t>
  </si>
  <si>
    <t xml:space="preserve">Romualdez, Fredrick </t>
  </si>
  <si>
    <t>Account Manager</t>
  </si>
  <si>
    <t>Accounting</t>
  </si>
  <si>
    <t>26-8768374-1</t>
  </si>
  <si>
    <t>598-065-761-000</t>
  </si>
  <si>
    <t>Hernandez, Eduard</t>
  </si>
  <si>
    <t>IT Operations and Systems</t>
  </si>
  <si>
    <t>IT</t>
  </si>
  <si>
    <t>50-5577638-1</t>
  </si>
  <si>
    <t>031-702-374-000</t>
  </si>
  <si>
    <t>Delos Santos, Kolby</t>
  </si>
  <si>
    <t>Account Rank and File</t>
  </si>
  <si>
    <t>52-0109570-6</t>
  </si>
  <si>
    <t>187-500-345-000</t>
  </si>
  <si>
    <t>Santos, Beatriz</t>
  </si>
  <si>
    <t>Customer Service and Relations</t>
  </si>
  <si>
    <t>Marketing</t>
  </si>
  <si>
    <t>20-2987501-5</t>
  </si>
  <si>
    <t>911-529-713-000</t>
  </si>
  <si>
    <t>Aquino, Bianca Sofia</t>
  </si>
  <si>
    <t>Chief Finance Officer</t>
  </si>
  <si>
    <t>Leadership</t>
  </si>
  <si>
    <t>30-8870406-2</t>
  </si>
  <si>
    <t>971-711-280-000</t>
  </si>
  <si>
    <t>TOTAL</t>
  </si>
  <si>
    <t>EMPLOYEE_NO</t>
  </si>
  <si>
    <t>Employee_FullName</t>
  </si>
  <si>
    <t>Gross_Income</t>
  </si>
  <si>
    <t>Social_Security_No</t>
  </si>
  <si>
    <t>Social_Security_Distribution</t>
  </si>
  <si>
    <t>Philhealth_No</t>
  </si>
  <si>
    <t>Philhealth_Contribution</t>
  </si>
  <si>
    <t>Pagibig_No</t>
  </si>
  <si>
    <t>Pagibig_Distribution</t>
  </si>
  <si>
    <t>Withholding_Tax</t>
  </si>
  <si>
    <t>Net_Pay</t>
  </si>
  <si>
    <t>Garcia, Manuel III</t>
  </si>
  <si>
    <t>Chief Executive Officer</t>
  </si>
  <si>
    <t>Executive</t>
  </si>
  <si>
    <t>44-4506057-3</t>
  </si>
  <si>
    <t>820126853951</t>
  </si>
  <si>
    <t>691295330870</t>
  </si>
  <si>
    <t>442-605-657-000</t>
  </si>
  <si>
    <t>Lim, Antonio</t>
  </si>
  <si>
    <t>Chief Operating Officer</t>
  </si>
  <si>
    <t>52-2061274-9</t>
  </si>
  <si>
    <t>331735646338</t>
  </si>
  <si>
    <t>663904995411</t>
  </si>
  <si>
    <t>683-102-776-000</t>
  </si>
  <si>
    <t>177451189665</t>
  </si>
  <si>
    <t>171519773969</t>
  </si>
  <si>
    <t>Reyes, Isabella</t>
  </si>
  <si>
    <t>Chief Marketing Officer</t>
  </si>
  <si>
    <t>40-2511815-0</t>
  </si>
  <si>
    <t>341911411254</t>
  </si>
  <si>
    <t>416946776041</t>
  </si>
  <si>
    <t>876-809-437-000</t>
  </si>
  <si>
    <t>957436191812</t>
  </si>
  <si>
    <t>952347222457</t>
  </si>
  <si>
    <t>Villanueva, Andrea Mae</t>
  </si>
  <si>
    <t>HR Manager</t>
  </si>
  <si>
    <t>HR</t>
  </si>
  <si>
    <t>49-1632020-8</t>
  </si>
  <si>
    <t>382189453145</t>
  </si>
  <si>
    <t>441093369646</t>
  </si>
  <si>
    <t>317-674-022-000</t>
  </si>
  <si>
    <t xml:space="preserve">San Jose, Brad </t>
  </si>
  <si>
    <t>HR Team Leader</t>
  </si>
  <si>
    <t>40-2400714-1</t>
  </si>
  <si>
    <t>239192926939</t>
  </si>
  <si>
    <t>210850209964</t>
  </si>
  <si>
    <t>672-474-690-000</t>
  </si>
  <si>
    <t>Romualdez, Alice</t>
  </si>
  <si>
    <t>HR Rank and File</t>
  </si>
  <si>
    <t>55-4476527-2</t>
  </si>
  <si>
    <t>545652640232</t>
  </si>
  <si>
    <t>211385556888</t>
  </si>
  <si>
    <t>888-572-294-000</t>
  </si>
  <si>
    <t xml:space="preserve">Atienza, Rosie </t>
  </si>
  <si>
    <t>41-0644692-3</t>
  </si>
  <si>
    <t>708988234853</t>
  </si>
  <si>
    <t>260107732354</t>
  </si>
  <si>
    <t>604-997-793-000</t>
  </si>
  <si>
    <t>Alvaro, Roderick</t>
  </si>
  <si>
    <t>Accounting Head</t>
  </si>
  <si>
    <t>64-7605054-4</t>
  </si>
  <si>
    <t>578114853194</t>
  </si>
  <si>
    <t>799254095212</t>
  </si>
  <si>
    <t>525-420-419-000</t>
  </si>
  <si>
    <t>Salcedo, Anthony</t>
  </si>
  <si>
    <t>Payroll Manager</t>
  </si>
  <si>
    <t>Payroll</t>
  </si>
  <si>
    <t>26-9647608-3</t>
  </si>
  <si>
    <t>126445315651</t>
  </si>
  <si>
    <t>218002473454</t>
  </si>
  <si>
    <t>210-805-911-000</t>
  </si>
  <si>
    <t xml:space="preserve">Lopez, Josie </t>
  </si>
  <si>
    <t>Payroll Team Leader</t>
  </si>
  <si>
    <t>44-8563448-3</t>
  </si>
  <si>
    <t>431709011012</t>
  </si>
  <si>
    <t>113071293354</t>
  </si>
  <si>
    <t>218-489-737-000</t>
  </si>
  <si>
    <t>Farala, Martha</t>
  </si>
  <si>
    <t>Payroll Rank and File</t>
  </si>
  <si>
    <t>45-5656375-0</t>
  </si>
  <si>
    <t>233693897247</t>
  </si>
  <si>
    <t>631130283546</t>
  </si>
  <si>
    <t>210-835-851-000</t>
  </si>
  <si>
    <t>Martinez, Leila</t>
  </si>
  <si>
    <t>27-2090996-4</t>
  </si>
  <si>
    <t>515741057496</t>
  </si>
  <si>
    <t>101205445886</t>
  </si>
  <si>
    <t>275-792-513-000</t>
  </si>
  <si>
    <t>308366860059</t>
  </si>
  <si>
    <t>223057707853</t>
  </si>
  <si>
    <t>Mata, Christian</t>
  </si>
  <si>
    <t>Account Team Leader</t>
  </si>
  <si>
    <t>49-2959312-6</t>
  </si>
  <si>
    <t>824187961962</t>
  </si>
  <si>
    <t>631052853464</t>
  </si>
  <si>
    <t>103-100-522-000</t>
  </si>
  <si>
    <t xml:space="preserve">De Leon, Selena </t>
  </si>
  <si>
    <t>27-2090208-8</t>
  </si>
  <si>
    <t>587272469938</t>
  </si>
  <si>
    <t>719007608464</t>
  </si>
  <si>
    <t>482-259-498-000</t>
  </si>
  <si>
    <t xml:space="preserve">San Jose, Allison </t>
  </si>
  <si>
    <t>45-3251383-0</t>
  </si>
  <si>
    <t>745148459521</t>
  </si>
  <si>
    <t>114901859343</t>
  </si>
  <si>
    <t>121-203-336-000</t>
  </si>
  <si>
    <t xml:space="preserve">Rosario, Cydney </t>
  </si>
  <si>
    <t>49-1629900-2</t>
  </si>
  <si>
    <t>579253435499</t>
  </si>
  <si>
    <t>265104358643</t>
  </si>
  <si>
    <t>122-244-511-000</t>
  </si>
  <si>
    <t xml:space="preserve">Bautista, Mark </t>
  </si>
  <si>
    <t>49-1647342-5</t>
  </si>
  <si>
    <t>399665157135</t>
  </si>
  <si>
    <t>260054585575</t>
  </si>
  <si>
    <t>273-970-941-000</t>
  </si>
  <si>
    <t xml:space="preserve">Lazaro, Darlene </t>
  </si>
  <si>
    <t>45-5617168-2</t>
  </si>
  <si>
    <t>606386917510</t>
  </si>
  <si>
    <t>104907708845</t>
  </si>
  <si>
    <t>354-650-951-000</t>
  </si>
  <si>
    <t xml:space="preserve">Delos Santos, Kolby </t>
  </si>
  <si>
    <t>357451271274</t>
  </si>
  <si>
    <t>113017988667</t>
  </si>
  <si>
    <t xml:space="preserve">Santos, Vella </t>
  </si>
  <si>
    <t>52-9883524-3</t>
  </si>
  <si>
    <t>548670482885</t>
  </si>
  <si>
    <t>360028104576</t>
  </si>
  <si>
    <t>101-558-994-000</t>
  </si>
  <si>
    <t>Del Rosario, Tomas</t>
  </si>
  <si>
    <t>45-5866331-6</t>
  </si>
  <si>
    <t>953901539995</t>
  </si>
  <si>
    <t>913108649964</t>
  </si>
  <si>
    <t>560-735-732-000</t>
  </si>
  <si>
    <t xml:space="preserve">Tolentino, Jacklyn </t>
  </si>
  <si>
    <t>47-1692793-0</t>
  </si>
  <si>
    <t>753800654114</t>
  </si>
  <si>
    <t>210546661243</t>
  </si>
  <si>
    <t>841-177-857-000</t>
  </si>
  <si>
    <t xml:space="preserve">Gutierrez, Percival </t>
  </si>
  <si>
    <t>40-9504657-8</t>
  </si>
  <si>
    <t>797639382265</t>
  </si>
  <si>
    <t>210897095686</t>
  </si>
  <si>
    <t>502-995-671-000</t>
  </si>
  <si>
    <t xml:space="preserve">Manalaysay, Garfield </t>
  </si>
  <si>
    <t>45-3298166-4</t>
  </si>
  <si>
    <t>810909286264</t>
  </si>
  <si>
    <t>211274476563</t>
  </si>
  <si>
    <t>336-676-445-000</t>
  </si>
  <si>
    <t xml:space="preserve">Villegas, Lizeth </t>
  </si>
  <si>
    <t>40-2400719-4</t>
  </si>
  <si>
    <t>934389652994</t>
  </si>
  <si>
    <t>122238077997</t>
  </si>
  <si>
    <t>210-395-397-000</t>
  </si>
  <si>
    <t xml:space="preserve">Ramos, Carol </t>
  </si>
  <si>
    <t>60-1152206-4</t>
  </si>
  <si>
    <t>351830469744</t>
  </si>
  <si>
    <t>212141893454</t>
  </si>
  <si>
    <t>395-032-717-000</t>
  </si>
  <si>
    <t xml:space="preserve">Maceda, Emelia </t>
  </si>
  <si>
    <t>54-1331005-0</t>
  </si>
  <si>
    <t>465087894112</t>
  </si>
  <si>
    <t>515012579765</t>
  </si>
  <si>
    <t>215-973-013-000</t>
  </si>
  <si>
    <t xml:space="preserve">Aguilar, Delia </t>
  </si>
  <si>
    <t>52-1859253-1</t>
  </si>
  <si>
    <t>136451303068</t>
  </si>
  <si>
    <t>110018813465</t>
  </si>
  <si>
    <t>599-312-588-000</t>
  </si>
  <si>
    <t>Castro, John Rafael</t>
  </si>
  <si>
    <t>Sales &amp; Marketing</t>
  </si>
  <si>
    <t>26-7145133-4</t>
  </si>
  <si>
    <t>601644902402</t>
  </si>
  <si>
    <t>697764069311</t>
  </si>
  <si>
    <t>404-768-309-000</t>
  </si>
  <si>
    <t>Martinez, Carlos Ian</t>
  </si>
  <si>
    <t>Supply Chain and Logistics</t>
  </si>
  <si>
    <t>Supply Chain &amp; Logistics</t>
  </si>
  <si>
    <t>11-5062972-7</t>
  </si>
  <si>
    <t>380685387212</t>
  </si>
  <si>
    <t>993372963726</t>
  </si>
  <si>
    <t>256-436-296-000</t>
  </si>
  <si>
    <t>Customer Service</t>
  </si>
  <si>
    <t>918460050077</t>
  </si>
  <si>
    <t>874042259378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</si>
</sst>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]#,##0.00"/>
  </numFmts>
  <fonts count="11" x14ac:knownFonts="1">
    <font>
      <sz val="12"/>
      <color theme="1"/>
      <name val="Calibri"/>
      <scheme val="minor"/>
    </font>
    <font>
      <sz val="12"/>
      <color theme="1"/>
      <name val="Montserrat"/>
    </font>
    <font>
      <sz val="12"/>
      <color theme="1"/>
      <name val="Montserrat"/>
    </font>
    <font>
      <b/>
      <i/>
      <sz val="29"/>
      <color rgb="FF1F3864"/>
      <name val="Montserrat"/>
    </font>
    <font>
      <b/>
      <sz val="8"/>
      <color rgb="FF1F3864"/>
      <name val="Montserrat"/>
    </font>
    <font>
      <b/>
      <sz val="12"/>
      <color theme="1"/>
      <name val="Montserrat"/>
    </font>
    <font>
      <b/>
      <sz val="11"/>
      <color rgb="FF1F3864"/>
      <name val="Montserrat"/>
    </font>
    <font>
      <sz val="12"/>
      <color theme="1"/>
      <name val="Nunito"/>
    </font>
    <font>
      <b/>
      <sz val="9"/>
      <color rgb="FFFFFFFF"/>
      <name val="Nunito"/>
    </font>
    <font>
      <sz val="9"/>
      <color theme="1"/>
      <name val="Nunito"/>
    </font>
    <font>
      <b/>
      <sz val="9"/>
      <color theme="1"/>
      <name val="Nunito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0" borderId="0" xfId="0"/>
    <xf numFmtId="0" fontId="8" fillId="2" borderId="0" xfId="0" applyFont="1" applyFill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0</xdr:row>
      <xdr:rowOff>0</xdr:rowOff>
    </xdr:from>
    <xdr:ext cx="1552575" cy="1552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yrollsystem_db employee_payrollsummary" connectionId="1" xr16:uid="{93682145-E6E1-45E7-BBFC-C957551C72AF}" autoFormatId="16" applyNumberFormats="0" applyBorderFormats="0" applyFontFormats="0" applyPatternFormats="0" applyAlignmentFormats="0" applyWidthHeightFormats="0">
  <queryTableRefresh nextId="15">
    <queryTableFields count="14">
      <queryTableField id="1" name="EMPLOYEE_NO" tableColumnId="1"/>
      <queryTableField id="2" name="Employee_FullName" tableColumnId="2"/>
      <queryTableField id="3" name="Position" tableColumnId="3"/>
      <queryTableField id="4" name="Department" tableColumnId="4"/>
      <queryTableField id="5" name="Gross_Income" tableColumnId="5"/>
      <queryTableField id="6" name="Social_Security_No" tableColumnId="6"/>
      <queryTableField id="7" name="Social_Security_Distribution" tableColumnId="7"/>
      <queryTableField id="8" name="Philhealth_No" tableColumnId="8"/>
      <queryTableField id="9" name="Philhealth_Contribution" tableColumnId="9"/>
      <queryTableField id="10" name="Pagibig_No" tableColumnId="10"/>
      <queryTableField id="11" name="Pagibig_Distribution" tableColumnId="11"/>
      <queryTableField id="12" name="TIN" tableColumnId="12"/>
      <queryTableField id="13" name="Withholding_Tax" tableColumnId="13"/>
      <queryTableField id="14" name="Net_Pa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932C8-7B8F-4C27-8300-B1F1C031E159}" name="Table_payrollsystem_db_employee_payrollsummary" displayName="Table_payrollsystem_db_employee_payrollsummary" ref="A1:N36" tableType="queryTable" totalsRowCount="1" totalsRowDxfId="14">
  <autoFilter ref="A1:N35" xr:uid="{6ED932C8-7B8F-4C27-8300-B1F1C031E159}"/>
  <tableColumns count="14">
    <tableColumn id="1" xr3:uid="{21739B4F-6F12-4748-83C5-19F271AFC55C}" uniqueName="1" name="EMPLOYEE_NO" totalsRowLabel="TOTAL" queryTableFieldId="1" totalsRowDxfId="13"/>
    <tableColumn id="2" xr3:uid="{429BC859-3FD7-4949-B231-CC724E58E0B1}" uniqueName="2" name="Employee_FullName" queryTableFieldId="2" totalsRowDxfId="12"/>
    <tableColumn id="3" xr3:uid="{3E82968B-CB18-4DD8-B28D-25EB80E77B3D}" uniqueName="3" name="Position" queryTableFieldId="3" totalsRowDxfId="11"/>
    <tableColumn id="4" xr3:uid="{375A8D14-699C-4A70-95BA-2EB4D7FDCE2C}" uniqueName="4" name="Department" queryTableFieldId="4" totalsRowDxfId="10"/>
    <tableColumn id="5" xr3:uid="{FF4E4904-7559-4373-BAB8-0A7843D09157}" uniqueName="5" name="Gross_Income" totalsRowFunction="custom" queryTableFieldId="5" totalsRowDxfId="9">
      <totalsRowFormula>SUBTOTAL(9,E2:E35)</totalsRowFormula>
    </tableColumn>
    <tableColumn id="6" xr3:uid="{A14BF1A9-72B9-4E33-8993-EC13A702079E}" uniqueName="6" name="Social_Security_No" queryTableFieldId="6" totalsRowDxfId="8"/>
    <tableColumn id="7" xr3:uid="{19A7E056-396B-466E-B9EB-71830E16F46C}" uniqueName="7" name="Social_Security_Distribution" totalsRowFunction="custom" queryTableFieldId="7" totalsRowDxfId="7">
      <totalsRowFormula>SUBTOTAL(9, G2:G35)</totalsRowFormula>
    </tableColumn>
    <tableColumn id="8" xr3:uid="{5A8F8D18-E4FA-474B-9FD1-C06D520E4A68}" uniqueName="8" name="Philhealth_No" queryTableFieldId="8" totalsRowDxfId="6"/>
    <tableColumn id="9" xr3:uid="{5DB73F64-4A91-47A8-BACC-FC73FDD72007}" uniqueName="9" name="Philhealth_Contribution" totalsRowFunction="custom" queryTableFieldId="9" totalsRowDxfId="5">
      <totalsRowFormula>SUBTOTAL(9,I2:I35)</totalsRowFormula>
    </tableColumn>
    <tableColumn id="10" xr3:uid="{1DDEBC19-1173-4558-9F35-BAD15E141CE6}" uniqueName="10" name="Pagibig_No" queryTableFieldId="10" totalsRowDxfId="4"/>
    <tableColumn id="11" xr3:uid="{0D5621C7-21C7-4CD5-9FCB-6DFA7BF2964C}" uniqueName="11" name="Pagibig_Distribution" totalsRowFunction="custom" queryTableFieldId="11" totalsRowDxfId="3">
      <totalsRowFormula>SUBTOTAL(9,K2:K35)</totalsRowFormula>
    </tableColumn>
    <tableColumn id="12" xr3:uid="{172221A3-DC44-4846-AE32-C901F3332E4A}" uniqueName="12" name="TIN" queryTableFieldId="12" totalsRowDxfId="2"/>
    <tableColumn id="13" xr3:uid="{FE83C5F3-0D85-465F-8F82-80B2FF407771}" uniqueName="13" name="Withholding_Tax" totalsRowFunction="custom" queryTableFieldId="13" totalsRowDxfId="1">
      <totalsRowFormula>SUBTOTAL(9,M2:M35)</totalsRowFormula>
    </tableColumn>
    <tableColumn id="14" xr3:uid="{4061E0EE-737A-4FCF-9A52-43827F127783}" uniqueName="14" name="Net_Pay" totalsRowFunction="custom" queryTableFieldId="14" totalsRowDxfId="0">
      <totalsRowFormula>SUBTOTAL(9,N2:N35)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showGridLines="0" topLeftCell="A3" workbookViewId="0">
      <selection activeCell="B15" sqref="B15"/>
    </sheetView>
  </sheetViews>
  <sheetFormatPr defaultColWidth="11.25" defaultRowHeight="15" customHeight="1" x14ac:dyDescent="0.35"/>
  <cols>
    <col min="1" max="1" width="2.75" customWidth="1"/>
    <col min="5" max="5" width="20.9140625" customWidth="1"/>
    <col min="6" max="6" width="13.08203125" customWidth="1"/>
    <col min="7" max="7" width="14.4140625" customWidth="1"/>
    <col min="8" max="8" width="16.25" customWidth="1"/>
    <col min="9" max="9" width="14.33203125" customWidth="1"/>
    <col min="10" max="10" width="13.9140625" customWidth="1"/>
    <col min="12" max="12" width="13.4140625" customWidth="1"/>
    <col min="14" max="14" width="17.4140625" customWidth="1"/>
    <col min="15" max="15" width="12.9140625" customWidth="1"/>
    <col min="16" max="16" width="15.6640625" customWidth="1"/>
  </cols>
  <sheetData>
    <row r="1" spans="1:16" ht="18.5" x14ac:dyDescent="0.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1"/>
      <c r="M1" s="1"/>
      <c r="N1" s="1"/>
      <c r="O1" s="1"/>
      <c r="P1" s="1"/>
    </row>
    <row r="2" spans="1:16" ht="37.5" customHeight="1" x14ac:dyDescent="0.5">
      <c r="A2" s="3"/>
      <c r="B2" s="28"/>
      <c r="C2" s="26"/>
      <c r="D2" s="29" t="s">
        <v>0</v>
      </c>
      <c r="E2" s="26"/>
      <c r="F2" s="26"/>
      <c r="G2" s="26"/>
      <c r="H2" s="3"/>
      <c r="I2" s="4"/>
      <c r="J2" s="4"/>
      <c r="K2" s="4"/>
      <c r="L2" s="3"/>
      <c r="M2" s="3"/>
      <c r="N2" s="3"/>
      <c r="O2" s="3"/>
      <c r="P2" s="3"/>
    </row>
    <row r="3" spans="1:16" ht="15" customHeight="1" x14ac:dyDescent="0.5">
      <c r="A3" s="3"/>
      <c r="B3" s="26"/>
      <c r="C3" s="26"/>
      <c r="D3" s="30" t="s">
        <v>1</v>
      </c>
      <c r="E3" s="26"/>
      <c r="F3" s="26"/>
      <c r="G3" s="26"/>
      <c r="H3" s="3"/>
      <c r="I3" s="4"/>
      <c r="J3" s="4"/>
      <c r="K3" s="4"/>
      <c r="L3" s="3"/>
      <c r="M3" s="3"/>
      <c r="N3" s="3"/>
      <c r="O3" s="3"/>
      <c r="P3" s="3"/>
    </row>
    <row r="4" spans="1:16" ht="15" customHeight="1" x14ac:dyDescent="0.5">
      <c r="A4" s="3"/>
      <c r="B4" s="26"/>
      <c r="C4" s="26"/>
      <c r="D4" s="30" t="s">
        <v>2</v>
      </c>
      <c r="E4" s="26"/>
      <c r="F4" s="26"/>
      <c r="G4" s="26"/>
      <c r="H4" s="3"/>
      <c r="I4" s="4"/>
      <c r="J4" s="4"/>
      <c r="K4" s="4"/>
      <c r="L4" s="3"/>
      <c r="M4" s="3"/>
      <c r="N4" s="3"/>
      <c r="O4" s="3"/>
      <c r="P4" s="3"/>
    </row>
    <row r="5" spans="1:16" ht="15" customHeight="1" x14ac:dyDescent="0.5">
      <c r="A5" s="3"/>
      <c r="B5" s="26"/>
      <c r="C5" s="26"/>
      <c r="D5" s="30" t="s">
        <v>3</v>
      </c>
      <c r="E5" s="26"/>
      <c r="F5" s="26"/>
      <c r="G5" s="26"/>
      <c r="H5" s="3"/>
      <c r="I5" s="4"/>
      <c r="J5" s="4"/>
      <c r="K5" s="4"/>
      <c r="L5" s="3"/>
      <c r="M5" s="3"/>
      <c r="N5" s="3"/>
      <c r="O5" s="3"/>
      <c r="P5" s="3"/>
    </row>
    <row r="6" spans="1:16" ht="18.5" x14ac:dyDescent="0.5">
      <c r="A6" s="1"/>
      <c r="B6" s="5"/>
      <c r="C6" s="1"/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</row>
    <row r="7" spans="1:16" ht="18.5" x14ac:dyDescent="0.5">
      <c r="A7" s="1"/>
      <c r="B7" s="31" t="s">
        <v>4</v>
      </c>
      <c r="C7" s="26"/>
      <c r="D7" s="26"/>
      <c r="E7" s="26"/>
      <c r="F7" s="26"/>
      <c r="G7" s="26"/>
      <c r="H7" s="26"/>
      <c r="I7" s="2"/>
      <c r="J7" s="2"/>
      <c r="K7" s="2"/>
      <c r="L7" s="1"/>
      <c r="M7" s="1"/>
      <c r="N7" s="1"/>
      <c r="O7" s="1"/>
      <c r="P7" s="1"/>
    </row>
    <row r="8" spans="1:16" ht="18.5" x14ac:dyDescent="0.5">
      <c r="A8" s="1"/>
      <c r="B8" s="1"/>
      <c r="C8" s="1"/>
      <c r="D8" s="1"/>
      <c r="E8" s="5"/>
      <c r="F8" s="1"/>
      <c r="G8" s="1"/>
      <c r="H8" s="1"/>
      <c r="I8" s="2"/>
      <c r="J8" s="2"/>
      <c r="K8" s="2"/>
      <c r="L8" s="1"/>
      <c r="M8" s="1"/>
      <c r="N8" s="1"/>
      <c r="O8" s="1"/>
      <c r="P8" s="1"/>
    </row>
    <row r="9" spans="1:16" ht="18" x14ac:dyDescent="0.5">
      <c r="A9" s="6"/>
      <c r="B9" s="27" t="s">
        <v>5</v>
      </c>
      <c r="C9" s="27" t="s">
        <v>6</v>
      </c>
      <c r="D9" s="26"/>
      <c r="E9" s="27" t="s">
        <v>7</v>
      </c>
      <c r="F9" s="27" t="s">
        <v>8</v>
      </c>
      <c r="G9" s="27" t="s">
        <v>9</v>
      </c>
      <c r="H9" s="25" t="s">
        <v>10</v>
      </c>
      <c r="I9" s="26"/>
      <c r="J9" s="25" t="s">
        <v>11</v>
      </c>
      <c r="K9" s="26"/>
      <c r="L9" s="25" t="s">
        <v>12</v>
      </c>
      <c r="M9" s="26"/>
      <c r="N9" s="25" t="s">
        <v>13</v>
      </c>
      <c r="O9" s="26"/>
      <c r="P9" s="27" t="s">
        <v>14</v>
      </c>
    </row>
    <row r="10" spans="1:16" ht="26" x14ac:dyDescent="0.35">
      <c r="A10" s="8"/>
      <c r="B10" s="26"/>
      <c r="C10" s="26"/>
      <c r="D10" s="26"/>
      <c r="E10" s="26"/>
      <c r="F10" s="26"/>
      <c r="G10" s="26"/>
      <c r="H10" s="7" t="s">
        <v>15</v>
      </c>
      <c r="I10" s="7" t="s">
        <v>16</v>
      </c>
      <c r="J10" s="7" t="s">
        <v>17</v>
      </c>
      <c r="K10" s="7" t="s">
        <v>18</v>
      </c>
      <c r="L10" s="7" t="s">
        <v>19</v>
      </c>
      <c r="M10" s="7" t="s">
        <v>20</v>
      </c>
      <c r="N10" s="7" t="s">
        <v>21</v>
      </c>
      <c r="O10" s="7" t="s">
        <v>22</v>
      </c>
      <c r="P10" s="26"/>
    </row>
    <row r="11" spans="1:16" ht="15.5" x14ac:dyDescent="0.35">
      <c r="A11" s="9"/>
      <c r="B11" s="10">
        <v>15</v>
      </c>
      <c r="C11" s="33" t="s">
        <v>23</v>
      </c>
      <c r="D11" s="26"/>
      <c r="E11" s="9" t="s">
        <v>24</v>
      </c>
      <c r="F11" s="9" t="s">
        <v>25</v>
      </c>
      <c r="G11" s="11">
        <v>53500</v>
      </c>
      <c r="H11" s="12" t="s">
        <v>26</v>
      </c>
      <c r="I11" s="11">
        <v>1125</v>
      </c>
      <c r="J11" s="12">
        <v>308366860059</v>
      </c>
      <c r="K11" s="11">
        <v>900</v>
      </c>
      <c r="L11" s="12">
        <v>223057707853</v>
      </c>
      <c r="M11" s="11">
        <v>100</v>
      </c>
      <c r="N11" s="12" t="s">
        <v>27</v>
      </c>
      <c r="O11" s="11">
        <v>7541.75</v>
      </c>
      <c r="P11" s="11">
        <f t="shared" ref="P11:P15" si="0">G11-I11-K11-M11-O11</f>
        <v>43833.25</v>
      </c>
    </row>
    <row r="12" spans="1:16" ht="15.5" x14ac:dyDescent="0.35">
      <c r="A12" s="9"/>
      <c r="B12" s="13">
        <v>5</v>
      </c>
      <c r="C12" s="32" t="s">
        <v>28</v>
      </c>
      <c r="D12" s="26"/>
      <c r="E12" s="14" t="s">
        <v>29</v>
      </c>
      <c r="F12" s="14" t="s">
        <v>30</v>
      </c>
      <c r="G12" s="15">
        <v>52670</v>
      </c>
      <c r="H12" s="16" t="s">
        <v>31</v>
      </c>
      <c r="I12" s="15">
        <v>1125</v>
      </c>
      <c r="J12" s="16">
        <v>957436191812</v>
      </c>
      <c r="K12" s="15">
        <v>900</v>
      </c>
      <c r="L12" s="16">
        <v>952347222457</v>
      </c>
      <c r="M12" s="15">
        <v>100</v>
      </c>
      <c r="N12" s="16" t="s">
        <v>32</v>
      </c>
      <c r="O12" s="15">
        <v>7334.25</v>
      </c>
      <c r="P12" s="15">
        <f t="shared" si="0"/>
        <v>43210.75</v>
      </c>
    </row>
    <row r="13" spans="1:16" ht="15.5" x14ac:dyDescent="0.35">
      <c r="A13" s="9"/>
      <c r="B13" s="10">
        <v>22</v>
      </c>
      <c r="C13" s="33" t="s">
        <v>33</v>
      </c>
      <c r="D13" s="26"/>
      <c r="E13" s="9" t="s">
        <v>34</v>
      </c>
      <c r="F13" s="9" t="s">
        <v>25</v>
      </c>
      <c r="G13" s="11">
        <v>24000</v>
      </c>
      <c r="H13" s="12" t="s">
        <v>35</v>
      </c>
      <c r="I13" s="11">
        <v>1080</v>
      </c>
      <c r="J13" s="12">
        <v>357451271274</v>
      </c>
      <c r="K13" s="11">
        <v>900</v>
      </c>
      <c r="L13" s="12">
        <v>113017988667</v>
      </c>
      <c r="M13" s="11">
        <v>100</v>
      </c>
      <c r="N13" s="12" t="s">
        <v>36</v>
      </c>
      <c r="O13" s="11">
        <v>633.4</v>
      </c>
      <c r="P13" s="11">
        <f t="shared" si="0"/>
        <v>21286.6</v>
      </c>
    </row>
    <row r="14" spans="1:16" ht="15.5" x14ac:dyDescent="0.35">
      <c r="A14" s="9"/>
      <c r="B14" s="13">
        <v>34</v>
      </c>
      <c r="C14" s="32" t="s">
        <v>37</v>
      </c>
      <c r="D14" s="26"/>
      <c r="E14" s="14" t="s">
        <v>38</v>
      </c>
      <c r="F14" s="14" t="s">
        <v>39</v>
      </c>
      <c r="G14" s="15">
        <v>52670</v>
      </c>
      <c r="H14" s="16" t="s">
        <v>40</v>
      </c>
      <c r="I14" s="15">
        <v>1080</v>
      </c>
      <c r="J14" s="16">
        <v>918460050077</v>
      </c>
      <c r="K14" s="15">
        <v>900</v>
      </c>
      <c r="L14" s="16">
        <v>874042259378</v>
      </c>
      <c r="M14" s="15">
        <v>100</v>
      </c>
      <c r="N14" s="16" t="s">
        <v>41</v>
      </c>
      <c r="O14" s="15">
        <v>7334.25</v>
      </c>
      <c r="P14" s="15">
        <f t="shared" si="0"/>
        <v>43255.75</v>
      </c>
    </row>
    <row r="15" spans="1:16" ht="15.5" x14ac:dyDescent="0.35">
      <c r="A15" s="9"/>
      <c r="B15" s="17">
        <v>3</v>
      </c>
      <c r="C15" s="18" t="s">
        <v>42</v>
      </c>
      <c r="D15" s="18"/>
      <c r="E15" s="18" t="s">
        <v>43</v>
      </c>
      <c r="F15" s="18" t="s">
        <v>44</v>
      </c>
      <c r="G15" s="19">
        <v>60000</v>
      </c>
      <c r="H15" s="20" t="s">
        <v>45</v>
      </c>
      <c r="I15" s="21">
        <v>1125</v>
      </c>
      <c r="J15" s="20">
        <v>177451189665</v>
      </c>
      <c r="K15" s="21">
        <v>900</v>
      </c>
      <c r="L15" s="20">
        <v>171519773969</v>
      </c>
      <c r="M15" s="21">
        <v>100</v>
      </c>
      <c r="N15" s="20" t="s">
        <v>46</v>
      </c>
      <c r="O15" s="19">
        <v>9166.75</v>
      </c>
      <c r="P15" s="19">
        <f t="shared" si="0"/>
        <v>48708.25</v>
      </c>
    </row>
    <row r="16" spans="1:16" ht="15.5" x14ac:dyDescent="0.35">
      <c r="A16" s="9"/>
      <c r="B16" s="22" t="s">
        <v>47</v>
      </c>
      <c r="C16" s="33"/>
      <c r="D16" s="26"/>
      <c r="E16" s="9"/>
      <c r="F16" s="9"/>
      <c r="G16" s="23">
        <f>SUM(G11:G15)</f>
        <v>242840</v>
      </c>
      <c r="H16" s="12"/>
      <c r="I16" s="23">
        <f>SUM(I11:I15)</f>
        <v>5535</v>
      </c>
      <c r="J16" s="12"/>
      <c r="K16" s="23">
        <f>SUM(K11:K15)</f>
        <v>4500</v>
      </c>
      <c r="L16" s="9"/>
      <c r="M16" s="23">
        <f>SUM(M11:M15)</f>
        <v>500</v>
      </c>
      <c r="N16" s="9"/>
      <c r="O16" s="24">
        <f t="shared" ref="O16:P16" si="1">SUM(O11:O15)</f>
        <v>32010.400000000001</v>
      </c>
      <c r="P16" s="24">
        <f t="shared" si="1"/>
        <v>200294.6</v>
      </c>
    </row>
  </sheetData>
  <mergeCells count="21">
    <mergeCell ref="C14:D14"/>
    <mergeCell ref="C16:D16"/>
    <mergeCell ref="F9:F10"/>
    <mergeCell ref="G9:G10"/>
    <mergeCell ref="H9:I9"/>
    <mergeCell ref="C9:D10"/>
    <mergeCell ref="E9:E10"/>
    <mergeCell ref="C11:D11"/>
    <mergeCell ref="C12:D12"/>
    <mergeCell ref="C13:D13"/>
    <mergeCell ref="J9:K9"/>
    <mergeCell ref="L9:M9"/>
    <mergeCell ref="N9:O9"/>
    <mergeCell ref="P9:P10"/>
    <mergeCell ref="B2:C5"/>
    <mergeCell ref="D2:G2"/>
    <mergeCell ref="D3:G3"/>
    <mergeCell ref="D4:G4"/>
    <mergeCell ref="D5:G5"/>
    <mergeCell ref="B7:H7"/>
    <mergeCell ref="B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73EC-CC46-4F85-9FB3-FC3E77D6D940}">
  <dimension ref="A1:N36"/>
  <sheetViews>
    <sheetView tabSelected="1" topLeftCell="B1" workbookViewId="0">
      <selection activeCell="F44" sqref="F44"/>
    </sheetView>
  </sheetViews>
  <sheetFormatPr defaultRowHeight="15.5" x14ac:dyDescent="0.35"/>
  <cols>
    <col min="1" max="1" width="15.58203125" bestFit="1" customWidth="1"/>
    <col min="2" max="2" width="20.75" bestFit="1" customWidth="1"/>
    <col min="3" max="3" width="26.9140625" bestFit="1" customWidth="1"/>
    <col min="4" max="4" width="20.6640625" bestFit="1" customWidth="1"/>
    <col min="5" max="5" width="14.75" bestFit="1" customWidth="1"/>
    <col min="6" max="6" width="18.83203125" bestFit="1" customWidth="1"/>
    <col min="7" max="7" width="26.58203125" bestFit="1" customWidth="1"/>
    <col min="8" max="8" width="14.75" bestFit="1" customWidth="1"/>
    <col min="9" max="9" width="23.25" bestFit="1" customWidth="1"/>
    <col min="10" max="10" width="12.83203125" bestFit="1" customWidth="1"/>
    <col min="11" max="11" width="20" bestFit="1" customWidth="1"/>
    <col min="12" max="12" width="14.58203125" bestFit="1" customWidth="1"/>
    <col min="13" max="13" width="17.1640625" bestFit="1" customWidth="1"/>
    <col min="14" max="14" width="9.83203125" bestFit="1" customWidth="1"/>
  </cols>
  <sheetData>
    <row r="1" spans="1:14" x14ac:dyDescent="0.35">
      <c r="A1" t="s">
        <v>48</v>
      </c>
      <c r="B1" t="s">
        <v>49</v>
      </c>
      <c r="C1" t="s">
        <v>7</v>
      </c>
      <c r="D1" t="s">
        <v>8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21</v>
      </c>
      <c r="M1" t="s">
        <v>57</v>
      </c>
      <c r="N1" t="s">
        <v>58</v>
      </c>
    </row>
    <row r="2" spans="1:14" x14ac:dyDescent="0.35">
      <c r="A2">
        <v>10001</v>
      </c>
      <c r="B2" t="s">
        <v>59</v>
      </c>
      <c r="C2" t="s">
        <v>60</v>
      </c>
      <c r="D2" t="s">
        <v>61</v>
      </c>
      <c r="E2">
        <v>89999.28</v>
      </c>
      <c r="F2" t="s">
        <v>62</v>
      </c>
      <c r="G2">
        <v>1125</v>
      </c>
      <c r="H2" t="s">
        <v>63</v>
      </c>
      <c r="I2">
        <v>1800</v>
      </c>
      <c r="J2" t="s">
        <v>64</v>
      </c>
      <c r="K2">
        <v>1800</v>
      </c>
      <c r="L2" t="s">
        <v>65</v>
      </c>
      <c r="M2">
        <v>16415.400000000001</v>
      </c>
      <c r="N2">
        <v>73358.880000000005</v>
      </c>
    </row>
    <row r="3" spans="1:14" x14ac:dyDescent="0.35">
      <c r="A3">
        <v>10002</v>
      </c>
      <c r="B3" t="s">
        <v>66</v>
      </c>
      <c r="C3" t="s">
        <v>67</v>
      </c>
      <c r="D3" t="s">
        <v>61</v>
      </c>
      <c r="E3">
        <v>59999.519999999997</v>
      </c>
      <c r="F3" t="s">
        <v>68</v>
      </c>
      <c r="G3">
        <v>1125</v>
      </c>
      <c r="H3" t="s">
        <v>69</v>
      </c>
      <c r="I3">
        <v>1800</v>
      </c>
      <c r="J3" t="s">
        <v>70</v>
      </c>
      <c r="K3">
        <v>1200</v>
      </c>
      <c r="L3" t="s">
        <v>71</v>
      </c>
      <c r="M3">
        <v>8135.5</v>
      </c>
      <c r="N3">
        <v>52239.02</v>
      </c>
    </row>
    <row r="4" spans="1:14" x14ac:dyDescent="0.35">
      <c r="A4">
        <v>10003</v>
      </c>
      <c r="B4" t="s">
        <v>42</v>
      </c>
      <c r="C4" t="s">
        <v>43</v>
      </c>
      <c r="D4" t="s">
        <v>61</v>
      </c>
      <c r="E4">
        <v>59999.519999999997</v>
      </c>
      <c r="F4" t="s">
        <v>45</v>
      </c>
      <c r="G4">
        <v>1125</v>
      </c>
      <c r="H4" t="s">
        <v>72</v>
      </c>
      <c r="I4">
        <v>1800</v>
      </c>
      <c r="J4" t="s">
        <v>73</v>
      </c>
      <c r="K4">
        <v>1200</v>
      </c>
      <c r="L4" t="s">
        <v>46</v>
      </c>
      <c r="M4">
        <v>8135.5</v>
      </c>
      <c r="N4">
        <v>52239.02</v>
      </c>
    </row>
    <row r="5" spans="1:14" x14ac:dyDescent="0.35">
      <c r="A5">
        <v>10004</v>
      </c>
      <c r="B5" t="s">
        <v>74</v>
      </c>
      <c r="C5" t="s">
        <v>75</v>
      </c>
      <c r="D5" t="s">
        <v>61</v>
      </c>
      <c r="E5">
        <v>59999.519999999997</v>
      </c>
      <c r="F5" t="s">
        <v>76</v>
      </c>
      <c r="G5">
        <v>1125</v>
      </c>
      <c r="H5" t="s">
        <v>77</v>
      </c>
      <c r="I5">
        <v>1800</v>
      </c>
      <c r="J5" t="s">
        <v>78</v>
      </c>
      <c r="K5">
        <v>1200</v>
      </c>
      <c r="L5" t="s">
        <v>79</v>
      </c>
      <c r="M5">
        <v>8135.5</v>
      </c>
      <c r="N5">
        <v>52239.02</v>
      </c>
    </row>
    <row r="6" spans="1:14" x14ac:dyDescent="0.35">
      <c r="A6">
        <v>10005</v>
      </c>
      <c r="B6" t="s">
        <v>28</v>
      </c>
      <c r="C6" t="s">
        <v>29</v>
      </c>
      <c r="D6" t="s">
        <v>30</v>
      </c>
      <c r="E6">
        <v>52669.68</v>
      </c>
      <c r="F6" t="s">
        <v>31</v>
      </c>
      <c r="G6">
        <v>1125</v>
      </c>
      <c r="H6" t="s">
        <v>80</v>
      </c>
      <c r="I6">
        <v>1580.1</v>
      </c>
      <c r="J6" t="s">
        <v>81</v>
      </c>
      <c r="K6">
        <v>1053.4000000000001</v>
      </c>
      <c r="L6" t="s">
        <v>32</v>
      </c>
      <c r="M6">
        <v>6394.63</v>
      </c>
      <c r="N6">
        <v>46016.55</v>
      </c>
    </row>
    <row r="7" spans="1:14" x14ac:dyDescent="0.35">
      <c r="A7">
        <v>10006</v>
      </c>
      <c r="B7" t="s">
        <v>82</v>
      </c>
      <c r="C7" t="s">
        <v>83</v>
      </c>
      <c r="D7" t="s">
        <v>84</v>
      </c>
      <c r="E7">
        <v>52669.68</v>
      </c>
      <c r="F7" t="s">
        <v>85</v>
      </c>
      <c r="G7">
        <v>1125</v>
      </c>
      <c r="H7" t="s">
        <v>86</v>
      </c>
      <c r="I7">
        <v>1580.1</v>
      </c>
      <c r="J7" t="s">
        <v>87</v>
      </c>
      <c r="K7">
        <v>1053.4000000000001</v>
      </c>
      <c r="L7" t="s">
        <v>88</v>
      </c>
      <c r="M7">
        <v>6394.63</v>
      </c>
      <c r="N7">
        <v>46016.55</v>
      </c>
    </row>
    <row r="8" spans="1:14" x14ac:dyDescent="0.35">
      <c r="A8">
        <v>10007</v>
      </c>
      <c r="B8" t="s">
        <v>89</v>
      </c>
      <c r="C8" t="s">
        <v>90</v>
      </c>
      <c r="D8" t="s">
        <v>84</v>
      </c>
      <c r="E8">
        <v>42974.400000000001</v>
      </c>
      <c r="F8" t="s">
        <v>91</v>
      </c>
      <c r="G8">
        <v>1125</v>
      </c>
      <c r="H8" t="s">
        <v>92</v>
      </c>
      <c r="I8">
        <v>1289.25</v>
      </c>
      <c r="J8" t="s">
        <v>93</v>
      </c>
      <c r="K8">
        <v>859.5</v>
      </c>
      <c r="L8" t="s">
        <v>94</v>
      </c>
      <c r="M8">
        <v>4092.06</v>
      </c>
      <c r="N8">
        <v>38708.589999999997</v>
      </c>
    </row>
    <row r="9" spans="1:14" x14ac:dyDescent="0.35">
      <c r="A9">
        <v>10008</v>
      </c>
      <c r="B9" t="s">
        <v>95</v>
      </c>
      <c r="C9" t="s">
        <v>96</v>
      </c>
      <c r="D9" t="s">
        <v>84</v>
      </c>
      <c r="E9">
        <v>22500.240000000002</v>
      </c>
      <c r="F9" t="s">
        <v>97</v>
      </c>
      <c r="G9">
        <v>1012.5</v>
      </c>
      <c r="H9" t="s">
        <v>98</v>
      </c>
      <c r="I9">
        <v>675</v>
      </c>
      <c r="J9" t="s">
        <v>99</v>
      </c>
      <c r="K9">
        <v>450</v>
      </c>
      <c r="L9" t="s">
        <v>100</v>
      </c>
      <c r="M9">
        <v>0</v>
      </c>
      <c r="N9">
        <v>22862.74</v>
      </c>
    </row>
    <row r="10" spans="1:14" x14ac:dyDescent="0.35">
      <c r="A10">
        <v>10009</v>
      </c>
      <c r="B10" t="s">
        <v>101</v>
      </c>
      <c r="C10" t="s">
        <v>96</v>
      </c>
      <c r="D10" t="s">
        <v>84</v>
      </c>
      <c r="E10">
        <v>22500.240000000002</v>
      </c>
      <c r="F10" t="s">
        <v>102</v>
      </c>
      <c r="G10">
        <v>1012.5</v>
      </c>
      <c r="H10" t="s">
        <v>103</v>
      </c>
      <c r="I10">
        <v>675</v>
      </c>
      <c r="J10" t="s">
        <v>104</v>
      </c>
      <c r="K10">
        <v>450</v>
      </c>
      <c r="L10" t="s">
        <v>105</v>
      </c>
      <c r="M10">
        <v>0</v>
      </c>
      <c r="N10">
        <v>22862.74</v>
      </c>
    </row>
    <row r="11" spans="1:14" x14ac:dyDescent="0.35">
      <c r="A11">
        <v>10010</v>
      </c>
      <c r="B11" t="s">
        <v>106</v>
      </c>
      <c r="C11" t="s">
        <v>107</v>
      </c>
      <c r="D11" t="s">
        <v>25</v>
      </c>
      <c r="E11">
        <v>52669.68</v>
      </c>
      <c r="F11" t="s">
        <v>108</v>
      </c>
      <c r="G11">
        <v>1125</v>
      </c>
      <c r="H11" t="s">
        <v>109</v>
      </c>
      <c r="I11">
        <v>1580.1</v>
      </c>
      <c r="J11" t="s">
        <v>110</v>
      </c>
      <c r="K11">
        <v>1053.4000000000001</v>
      </c>
      <c r="L11" t="s">
        <v>111</v>
      </c>
      <c r="M11">
        <v>6394.63</v>
      </c>
      <c r="N11">
        <v>46016.55</v>
      </c>
    </row>
    <row r="12" spans="1:14" x14ac:dyDescent="0.35">
      <c r="A12">
        <v>10011</v>
      </c>
      <c r="B12" t="s">
        <v>112</v>
      </c>
      <c r="C12" t="s">
        <v>113</v>
      </c>
      <c r="D12" t="s">
        <v>114</v>
      </c>
      <c r="E12">
        <v>50825.04</v>
      </c>
      <c r="F12" t="s">
        <v>115</v>
      </c>
      <c r="G12">
        <v>1125</v>
      </c>
      <c r="H12" t="s">
        <v>116</v>
      </c>
      <c r="I12">
        <v>1524.75</v>
      </c>
      <c r="J12" t="s">
        <v>117</v>
      </c>
      <c r="K12">
        <v>1016.5</v>
      </c>
      <c r="L12" t="s">
        <v>118</v>
      </c>
      <c r="M12">
        <v>5956.44</v>
      </c>
      <c r="N12">
        <v>44702.35</v>
      </c>
    </row>
    <row r="13" spans="1:14" x14ac:dyDescent="0.35">
      <c r="A13">
        <v>10012</v>
      </c>
      <c r="B13" t="s">
        <v>119</v>
      </c>
      <c r="C13" t="s">
        <v>120</v>
      </c>
      <c r="D13" t="s">
        <v>114</v>
      </c>
      <c r="E13">
        <v>38475.360000000001</v>
      </c>
      <c r="F13" t="s">
        <v>121</v>
      </c>
      <c r="G13">
        <v>1125</v>
      </c>
      <c r="H13" t="s">
        <v>122</v>
      </c>
      <c r="I13">
        <v>1154.25</v>
      </c>
      <c r="J13" t="s">
        <v>123</v>
      </c>
      <c r="K13">
        <v>769.5</v>
      </c>
      <c r="L13" t="s">
        <v>124</v>
      </c>
      <c r="M13">
        <v>3023.31</v>
      </c>
      <c r="N13">
        <v>35503.300000000003</v>
      </c>
    </row>
    <row r="14" spans="1:14" x14ac:dyDescent="0.35">
      <c r="A14">
        <v>10013</v>
      </c>
      <c r="B14" t="s">
        <v>125</v>
      </c>
      <c r="C14" t="s">
        <v>126</v>
      </c>
      <c r="D14" t="s">
        <v>114</v>
      </c>
      <c r="E14">
        <v>24000.48</v>
      </c>
      <c r="F14" t="s">
        <v>127</v>
      </c>
      <c r="G14">
        <v>1080</v>
      </c>
      <c r="H14" t="s">
        <v>128</v>
      </c>
      <c r="I14">
        <v>720</v>
      </c>
      <c r="J14" t="s">
        <v>129</v>
      </c>
      <c r="K14">
        <v>480</v>
      </c>
      <c r="L14" t="s">
        <v>130</v>
      </c>
      <c r="M14">
        <v>177.4</v>
      </c>
      <c r="N14">
        <v>24043.08</v>
      </c>
    </row>
    <row r="15" spans="1:14" x14ac:dyDescent="0.35">
      <c r="A15">
        <v>10014</v>
      </c>
      <c r="B15" t="s">
        <v>131</v>
      </c>
      <c r="C15" t="s">
        <v>126</v>
      </c>
      <c r="D15" t="s">
        <v>114</v>
      </c>
      <c r="E15">
        <v>24000.48</v>
      </c>
      <c r="F15" t="s">
        <v>132</v>
      </c>
      <c r="G15">
        <v>1080</v>
      </c>
      <c r="H15" t="s">
        <v>133</v>
      </c>
      <c r="I15">
        <v>720</v>
      </c>
      <c r="J15" t="s">
        <v>134</v>
      </c>
      <c r="K15">
        <v>480</v>
      </c>
      <c r="L15" t="s">
        <v>135</v>
      </c>
      <c r="M15">
        <v>177.4</v>
      </c>
      <c r="N15">
        <v>24043.08</v>
      </c>
    </row>
    <row r="16" spans="1:14" x14ac:dyDescent="0.35">
      <c r="A16">
        <v>10015</v>
      </c>
      <c r="B16" t="s">
        <v>23</v>
      </c>
      <c r="C16" t="s">
        <v>24</v>
      </c>
      <c r="D16" t="s">
        <v>25</v>
      </c>
      <c r="E16">
        <v>53499.6</v>
      </c>
      <c r="F16" t="s">
        <v>26</v>
      </c>
      <c r="G16">
        <v>1125</v>
      </c>
      <c r="H16" t="s">
        <v>136</v>
      </c>
      <c r="I16">
        <v>1605</v>
      </c>
      <c r="J16" t="s">
        <v>137</v>
      </c>
      <c r="K16">
        <v>1070</v>
      </c>
      <c r="L16" t="s">
        <v>27</v>
      </c>
      <c r="M16">
        <v>6591.75</v>
      </c>
      <c r="N16">
        <v>46607.85</v>
      </c>
    </row>
    <row r="17" spans="1:14" x14ac:dyDescent="0.35">
      <c r="A17">
        <v>10016</v>
      </c>
      <c r="B17" t="s">
        <v>138</v>
      </c>
      <c r="C17" t="s">
        <v>139</v>
      </c>
      <c r="D17" t="s">
        <v>25</v>
      </c>
      <c r="E17">
        <v>42974.400000000001</v>
      </c>
      <c r="F17" t="s">
        <v>140</v>
      </c>
      <c r="G17">
        <v>1125</v>
      </c>
      <c r="H17" t="s">
        <v>141</v>
      </c>
      <c r="I17">
        <v>1289.25</v>
      </c>
      <c r="J17" t="s">
        <v>142</v>
      </c>
      <c r="K17">
        <v>859.5</v>
      </c>
      <c r="L17" t="s">
        <v>143</v>
      </c>
      <c r="M17">
        <v>4092.06</v>
      </c>
      <c r="N17">
        <v>38708.589999999997</v>
      </c>
    </row>
    <row r="18" spans="1:14" x14ac:dyDescent="0.35">
      <c r="A18">
        <v>10017</v>
      </c>
      <c r="B18" t="s">
        <v>144</v>
      </c>
      <c r="C18" t="s">
        <v>139</v>
      </c>
      <c r="D18" t="s">
        <v>25</v>
      </c>
      <c r="E18">
        <v>41850.480000000003</v>
      </c>
      <c r="F18" t="s">
        <v>145</v>
      </c>
      <c r="G18">
        <v>1125</v>
      </c>
      <c r="H18" t="s">
        <v>146</v>
      </c>
      <c r="I18">
        <v>1255.5</v>
      </c>
      <c r="J18" t="s">
        <v>147</v>
      </c>
      <c r="K18">
        <v>837</v>
      </c>
      <c r="L18" t="s">
        <v>148</v>
      </c>
      <c r="M18">
        <v>3824.88</v>
      </c>
      <c r="N18">
        <v>37908.1</v>
      </c>
    </row>
    <row r="19" spans="1:14" x14ac:dyDescent="0.35">
      <c r="A19">
        <v>10018</v>
      </c>
      <c r="B19" t="s">
        <v>149</v>
      </c>
      <c r="C19" t="s">
        <v>34</v>
      </c>
      <c r="D19" t="s">
        <v>25</v>
      </c>
      <c r="E19">
        <v>22500.240000000002</v>
      </c>
      <c r="F19" t="s">
        <v>150</v>
      </c>
      <c r="G19">
        <v>1012.5</v>
      </c>
      <c r="H19" t="s">
        <v>151</v>
      </c>
      <c r="I19">
        <v>675</v>
      </c>
      <c r="J19" t="s">
        <v>152</v>
      </c>
      <c r="K19">
        <v>450</v>
      </c>
      <c r="L19" t="s">
        <v>153</v>
      </c>
      <c r="M19">
        <v>0</v>
      </c>
      <c r="N19">
        <v>22862.74</v>
      </c>
    </row>
    <row r="20" spans="1:14" x14ac:dyDescent="0.35">
      <c r="A20">
        <v>10019</v>
      </c>
      <c r="B20" t="s">
        <v>154</v>
      </c>
      <c r="C20" t="s">
        <v>34</v>
      </c>
      <c r="D20" t="s">
        <v>25</v>
      </c>
      <c r="E20">
        <v>22500.240000000002</v>
      </c>
      <c r="F20" t="s">
        <v>155</v>
      </c>
      <c r="G20">
        <v>1012.5</v>
      </c>
      <c r="H20" t="s">
        <v>156</v>
      </c>
      <c r="I20">
        <v>675</v>
      </c>
      <c r="J20" t="s">
        <v>157</v>
      </c>
      <c r="K20">
        <v>450</v>
      </c>
      <c r="L20" t="s">
        <v>158</v>
      </c>
      <c r="M20">
        <v>0</v>
      </c>
      <c r="N20">
        <v>22862.74</v>
      </c>
    </row>
    <row r="21" spans="1:14" x14ac:dyDescent="0.35">
      <c r="A21">
        <v>10020</v>
      </c>
      <c r="B21" t="s">
        <v>159</v>
      </c>
      <c r="C21" t="s">
        <v>34</v>
      </c>
      <c r="D21" t="s">
        <v>25</v>
      </c>
      <c r="E21">
        <v>23249.52</v>
      </c>
      <c r="F21" t="s">
        <v>160</v>
      </c>
      <c r="G21">
        <v>1035</v>
      </c>
      <c r="H21" t="s">
        <v>161</v>
      </c>
      <c r="I21">
        <v>697.5</v>
      </c>
      <c r="J21" t="s">
        <v>162</v>
      </c>
      <c r="K21">
        <v>465</v>
      </c>
      <c r="L21" t="s">
        <v>163</v>
      </c>
      <c r="M21">
        <v>43.9</v>
      </c>
      <c r="N21">
        <v>23508.12</v>
      </c>
    </row>
    <row r="22" spans="1:14" x14ac:dyDescent="0.35">
      <c r="A22">
        <v>10021</v>
      </c>
      <c r="B22" t="s">
        <v>164</v>
      </c>
      <c r="C22" t="s">
        <v>34</v>
      </c>
      <c r="D22" t="s">
        <v>25</v>
      </c>
      <c r="E22">
        <v>23249.52</v>
      </c>
      <c r="F22" t="s">
        <v>165</v>
      </c>
      <c r="G22">
        <v>1035</v>
      </c>
      <c r="H22" t="s">
        <v>166</v>
      </c>
      <c r="I22">
        <v>697.5</v>
      </c>
      <c r="J22" t="s">
        <v>167</v>
      </c>
      <c r="K22">
        <v>465</v>
      </c>
      <c r="L22" t="s">
        <v>168</v>
      </c>
      <c r="M22">
        <v>43.9</v>
      </c>
      <c r="N22">
        <v>23508.12</v>
      </c>
    </row>
    <row r="23" spans="1:14" x14ac:dyDescent="0.35">
      <c r="A23">
        <v>10022</v>
      </c>
      <c r="B23" t="s">
        <v>169</v>
      </c>
      <c r="C23" t="s">
        <v>34</v>
      </c>
      <c r="D23" t="s">
        <v>25</v>
      </c>
      <c r="E23">
        <v>24000.48</v>
      </c>
      <c r="F23" t="s">
        <v>35</v>
      </c>
      <c r="G23">
        <v>1080</v>
      </c>
      <c r="H23" t="s">
        <v>170</v>
      </c>
      <c r="I23">
        <v>720</v>
      </c>
      <c r="J23" t="s">
        <v>171</v>
      </c>
      <c r="K23">
        <v>480</v>
      </c>
      <c r="L23" t="s">
        <v>36</v>
      </c>
      <c r="M23">
        <v>177.4</v>
      </c>
      <c r="N23">
        <v>24043.08</v>
      </c>
    </row>
    <row r="24" spans="1:14" x14ac:dyDescent="0.35">
      <c r="A24">
        <v>10023</v>
      </c>
      <c r="B24" t="s">
        <v>172</v>
      </c>
      <c r="C24" t="s">
        <v>34</v>
      </c>
      <c r="D24" t="s">
        <v>25</v>
      </c>
      <c r="E24">
        <v>22500.240000000002</v>
      </c>
      <c r="F24" t="s">
        <v>173</v>
      </c>
      <c r="G24">
        <v>1012.5</v>
      </c>
      <c r="H24" t="s">
        <v>174</v>
      </c>
      <c r="I24">
        <v>675</v>
      </c>
      <c r="J24" t="s">
        <v>175</v>
      </c>
      <c r="K24">
        <v>450</v>
      </c>
      <c r="L24" t="s">
        <v>176</v>
      </c>
      <c r="M24">
        <v>0</v>
      </c>
      <c r="N24">
        <v>22862.74</v>
      </c>
    </row>
    <row r="25" spans="1:14" x14ac:dyDescent="0.35">
      <c r="A25">
        <v>10024</v>
      </c>
      <c r="B25" t="s">
        <v>177</v>
      </c>
      <c r="C25" t="s">
        <v>34</v>
      </c>
      <c r="D25" t="s">
        <v>25</v>
      </c>
      <c r="E25">
        <v>22500.240000000002</v>
      </c>
      <c r="F25" t="s">
        <v>178</v>
      </c>
      <c r="G25">
        <v>1012.5</v>
      </c>
      <c r="H25" t="s">
        <v>179</v>
      </c>
      <c r="I25">
        <v>675</v>
      </c>
      <c r="J25" t="s">
        <v>180</v>
      </c>
      <c r="K25">
        <v>450</v>
      </c>
      <c r="L25" t="s">
        <v>181</v>
      </c>
      <c r="M25">
        <v>0</v>
      </c>
      <c r="N25">
        <v>22862.74</v>
      </c>
    </row>
    <row r="26" spans="1:14" x14ac:dyDescent="0.35">
      <c r="A26">
        <v>10025</v>
      </c>
      <c r="B26" t="s">
        <v>182</v>
      </c>
      <c r="C26" t="s">
        <v>34</v>
      </c>
      <c r="D26" t="s">
        <v>25</v>
      </c>
      <c r="E26">
        <v>24000.48</v>
      </c>
      <c r="F26" t="s">
        <v>183</v>
      </c>
      <c r="G26">
        <v>1080</v>
      </c>
      <c r="H26" t="s">
        <v>184</v>
      </c>
      <c r="I26">
        <v>720</v>
      </c>
      <c r="J26" t="s">
        <v>185</v>
      </c>
      <c r="K26">
        <v>480</v>
      </c>
      <c r="L26" t="s">
        <v>186</v>
      </c>
      <c r="M26">
        <v>177.4</v>
      </c>
      <c r="N26">
        <v>24043.08</v>
      </c>
    </row>
    <row r="27" spans="1:14" x14ac:dyDescent="0.35">
      <c r="A27">
        <v>10026</v>
      </c>
      <c r="B27" t="s">
        <v>187</v>
      </c>
      <c r="C27" t="s">
        <v>34</v>
      </c>
      <c r="D27" t="s">
        <v>25</v>
      </c>
      <c r="E27">
        <v>24749.759999999998</v>
      </c>
      <c r="F27" t="s">
        <v>188</v>
      </c>
      <c r="G27">
        <v>1102.5</v>
      </c>
      <c r="H27" t="s">
        <v>189</v>
      </c>
      <c r="I27">
        <v>742.5</v>
      </c>
      <c r="J27" t="s">
        <v>190</v>
      </c>
      <c r="K27">
        <v>495</v>
      </c>
      <c r="L27" t="s">
        <v>191</v>
      </c>
      <c r="M27">
        <v>315.39999999999998</v>
      </c>
      <c r="N27">
        <v>24594.36</v>
      </c>
    </row>
    <row r="28" spans="1:14" x14ac:dyDescent="0.35">
      <c r="A28">
        <v>10027</v>
      </c>
      <c r="B28" t="s">
        <v>192</v>
      </c>
      <c r="C28" t="s">
        <v>34</v>
      </c>
      <c r="D28" t="s">
        <v>25</v>
      </c>
      <c r="E28">
        <v>24749.759999999998</v>
      </c>
      <c r="F28" t="s">
        <v>193</v>
      </c>
      <c r="G28">
        <v>1102.5</v>
      </c>
      <c r="H28" t="s">
        <v>194</v>
      </c>
      <c r="I28">
        <v>742.5</v>
      </c>
      <c r="J28" t="s">
        <v>195</v>
      </c>
      <c r="K28">
        <v>495</v>
      </c>
      <c r="L28" t="s">
        <v>196</v>
      </c>
      <c r="M28">
        <v>315.39999999999998</v>
      </c>
      <c r="N28">
        <v>24594.36</v>
      </c>
    </row>
    <row r="29" spans="1:14" x14ac:dyDescent="0.35">
      <c r="A29">
        <v>10028</v>
      </c>
      <c r="B29" t="s">
        <v>197</v>
      </c>
      <c r="C29" t="s">
        <v>34</v>
      </c>
      <c r="D29" t="s">
        <v>25</v>
      </c>
      <c r="E29">
        <v>24000.48</v>
      </c>
      <c r="F29" t="s">
        <v>198</v>
      </c>
      <c r="G29">
        <v>1080</v>
      </c>
      <c r="H29" t="s">
        <v>199</v>
      </c>
      <c r="I29">
        <v>720</v>
      </c>
      <c r="J29" t="s">
        <v>200</v>
      </c>
      <c r="K29">
        <v>480</v>
      </c>
      <c r="L29" t="s">
        <v>201</v>
      </c>
      <c r="M29">
        <v>177.4</v>
      </c>
      <c r="N29">
        <v>24043.08</v>
      </c>
    </row>
    <row r="30" spans="1:14" x14ac:dyDescent="0.35">
      <c r="A30">
        <v>10029</v>
      </c>
      <c r="B30" t="s">
        <v>202</v>
      </c>
      <c r="C30" t="s">
        <v>34</v>
      </c>
      <c r="D30" t="s">
        <v>25</v>
      </c>
      <c r="E30">
        <v>22500.240000000002</v>
      </c>
      <c r="F30" t="s">
        <v>203</v>
      </c>
      <c r="G30">
        <v>1012.5</v>
      </c>
      <c r="H30" t="s">
        <v>204</v>
      </c>
      <c r="I30">
        <v>675</v>
      </c>
      <c r="J30" t="s">
        <v>205</v>
      </c>
      <c r="K30">
        <v>450</v>
      </c>
      <c r="L30" t="s">
        <v>206</v>
      </c>
      <c r="M30">
        <v>0</v>
      </c>
      <c r="N30">
        <v>22862.74</v>
      </c>
    </row>
    <row r="31" spans="1:14" x14ac:dyDescent="0.35">
      <c r="A31">
        <v>10030</v>
      </c>
      <c r="B31" t="s">
        <v>207</v>
      </c>
      <c r="C31" t="s">
        <v>34</v>
      </c>
      <c r="D31" t="s">
        <v>25</v>
      </c>
      <c r="E31">
        <v>22500.240000000002</v>
      </c>
      <c r="F31" t="s">
        <v>208</v>
      </c>
      <c r="G31">
        <v>1012.5</v>
      </c>
      <c r="H31" t="s">
        <v>209</v>
      </c>
      <c r="I31">
        <v>675</v>
      </c>
      <c r="J31" t="s">
        <v>210</v>
      </c>
      <c r="K31">
        <v>450</v>
      </c>
      <c r="L31" t="s">
        <v>211</v>
      </c>
      <c r="M31">
        <v>0</v>
      </c>
      <c r="N31">
        <v>22862.74</v>
      </c>
    </row>
    <row r="32" spans="1:14" x14ac:dyDescent="0.35">
      <c r="A32">
        <v>10031</v>
      </c>
      <c r="B32" t="s">
        <v>212</v>
      </c>
      <c r="C32" t="s">
        <v>34</v>
      </c>
      <c r="D32" t="s">
        <v>25</v>
      </c>
      <c r="E32">
        <v>22500.240000000002</v>
      </c>
      <c r="F32" t="s">
        <v>213</v>
      </c>
      <c r="G32">
        <v>1012.5</v>
      </c>
      <c r="H32" t="s">
        <v>214</v>
      </c>
      <c r="I32">
        <v>675</v>
      </c>
      <c r="J32" t="s">
        <v>215</v>
      </c>
      <c r="K32">
        <v>450</v>
      </c>
      <c r="L32" t="s">
        <v>216</v>
      </c>
      <c r="M32">
        <v>0</v>
      </c>
      <c r="N32">
        <v>22862.74</v>
      </c>
    </row>
    <row r="33" spans="1:14" x14ac:dyDescent="0.35">
      <c r="A33">
        <v>10032</v>
      </c>
      <c r="B33" t="s">
        <v>217</v>
      </c>
      <c r="C33" t="s">
        <v>218</v>
      </c>
      <c r="D33" t="s">
        <v>218</v>
      </c>
      <c r="E33">
        <v>52669.68</v>
      </c>
      <c r="F33" t="s">
        <v>219</v>
      </c>
      <c r="G33">
        <v>1125</v>
      </c>
      <c r="H33" t="s">
        <v>220</v>
      </c>
      <c r="I33">
        <v>1580.1</v>
      </c>
      <c r="J33" t="s">
        <v>221</v>
      </c>
      <c r="K33">
        <v>1053.4000000000001</v>
      </c>
      <c r="L33" t="s">
        <v>222</v>
      </c>
      <c r="M33">
        <v>6394.63</v>
      </c>
      <c r="N33">
        <v>46016.55</v>
      </c>
    </row>
    <row r="34" spans="1:14" x14ac:dyDescent="0.35">
      <c r="A34">
        <v>10033</v>
      </c>
      <c r="B34" t="s">
        <v>223</v>
      </c>
      <c r="C34" t="s">
        <v>224</v>
      </c>
      <c r="D34" t="s">
        <v>225</v>
      </c>
      <c r="E34">
        <v>52669.68</v>
      </c>
      <c r="F34" t="s">
        <v>226</v>
      </c>
      <c r="G34">
        <v>1125</v>
      </c>
      <c r="H34" t="s">
        <v>227</v>
      </c>
      <c r="I34">
        <v>1580.1</v>
      </c>
      <c r="J34" t="s">
        <v>228</v>
      </c>
      <c r="K34">
        <v>1053.4000000000001</v>
      </c>
      <c r="L34" t="s">
        <v>229</v>
      </c>
      <c r="M34">
        <v>6394.63</v>
      </c>
      <c r="N34">
        <v>46016.55</v>
      </c>
    </row>
    <row r="35" spans="1:14" x14ac:dyDescent="0.35">
      <c r="A35">
        <v>10034</v>
      </c>
      <c r="B35" t="s">
        <v>37</v>
      </c>
      <c r="C35" t="s">
        <v>38</v>
      </c>
      <c r="D35" t="s">
        <v>230</v>
      </c>
      <c r="E35">
        <v>52669.68</v>
      </c>
      <c r="F35" t="s">
        <v>40</v>
      </c>
      <c r="G35">
        <v>1125</v>
      </c>
      <c r="H35" t="s">
        <v>231</v>
      </c>
      <c r="I35">
        <v>1580.1</v>
      </c>
      <c r="J35" t="s">
        <v>232</v>
      </c>
      <c r="K35">
        <v>1053.4000000000001</v>
      </c>
      <c r="L35" t="s">
        <v>41</v>
      </c>
      <c r="M35">
        <v>6394.63</v>
      </c>
      <c r="N35">
        <v>46016.55</v>
      </c>
    </row>
    <row r="36" spans="1:14" s="35" customFormat="1" x14ac:dyDescent="0.35">
      <c r="A36" s="34" t="s">
        <v>47</v>
      </c>
      <c r="E36" s="35">
        <f>SUBTOTAL(9,E2:E35)</f>
        <v>1275118.3199999996</v>
      </c>
      <c r="G36" s="35">
        <f>SUBTOTAL(9, G2:G35)</f>
        <v>36787.5</v>
      </c>
      <c r="I36" s="35">
        <f>SUBTOTAL(9,I2:I35)</f>
        <v>37353.599999999999</v>
      </c>
      <c r="K36" s="35">
        <f>SUBTOTAL(9,K2:K35)</f>
        <v>25502.400000000001</v>
      </c>
      <c r="M36" s="35">
        <f>SUBTOTAL(9,M2:M35)</f>
        <v>108375.77999999996</v>
      </c>
      <c r="N36" s="35">
        <f>SUBTOTAL(9,N2:N35)</f>
        <v>1170499.0399999996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Monthly Summary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Ace Lao</cp:lastModifiedBy>
  <dcterms:modified xsi:type="dcterms:W3CDTF">2024-06-24T12:04:28Z</dcterms:modified>
</cp:coreProperties>
</file>