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5530" windowHeight="7310" activeTab="2"/>
  </bookViews>
  <sheets>
    <sheet name="Dados óleo calefação" sheetId="1" r:id="rId1"/>
    <sheet name="MQO" sheetId="3" r:id="rId2"/>
    <sheet name="MQO (resolvido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2" l="1"/>
  <c r="B74" i="2"/>
  <c r="I67" i="2"/>
  <c r="H69" i="2" l="1"/>
  <c r="H68" i="2"/>
  <c r="H67" i="2"/>
  <c r="C67" i="2" a="1"/>
  <c r="C68" i="2" s="1"/>
  <c r="C58" i="2" a="1"/>
  <c r="E59" i="2" s="1"/>
  <c r="C50" i="2" a="1"/>
  <c r="D51" i="2" s="1"/>
  <c r="C41" i="2" a="1"/>
  <c r="E42" i="2" s="1"/>
  <c r="C67" i="2" l="1"/>
  <c r="C69" i="2"/>
  <c r="C60" i="2"/>
  <c r="D59" i="2"/>
  <c r="C59" i="2"/>
  <c r="E58" i="2"/>
  <c r="D58" i="2"/>
  <c r="E60" i="2"/>
  <c r="C58" i="2"/>
  <c r="D60" i="2"/>
  <c r="C52" i="2"/>
  <c r="C51" i="2"/>
  <c r="E50" i="2"/>
  <c r="D50" i="2"/>
  <c r="E52" i="2"/>
  <c r="C50" i="2"/>
  <c r="D52" i="2"/>
  <c r="E51" i="2"/>
  <c r="C43" i="2"/>
  <c r="D42" i="2"/>
  <c r="C42" i="2"/>
  <c r="E41" i="2"/>
  <c r="D41" i="2"/>
  <c r="E43" i="2"/>
  <c r="C41" i="2"/>
  <c r="D43" i="2"/>
</calcChain>
</file>

<file path=xl/sharedStrings.xml><?xml version="1.0" encoding="utf-8"?>
<sst xmlns="http://schemas.openxmlformats.org/spreadsheetml/2006/main" count="37" uniqueCount="18">
  <si>
    <t>Consumo Mensal de Óleo para Calefação</t>
  </si>
  <si>
    <t>Temperatura Atmosférica Média Diária (em graus °F)</t>
  </si>
  <si>
    <t>Quantidade de Isolamento Térmico no Sótão (Polegadas)</t>
  </si>
  <si>
    <t>Passo 1:</t>
  </si>
  <si>
    <t>Adicionar uma coluna de 1 aos dados</t>
  </si>
  <si>
    <t>Passo 2:</t>
  </si>
  <si>
    <t>(X'X) =</t>
  </si>
  <si>
    <r>
      <t xml:space="preserve">(X'X) 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</si>
  <si>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>Obtemos o valor de (X'X).</t>
  </si>
  <si>
    <t>Passo 3:</t>
  </si>
  <si>
    <t>Obtemos a matriz inversa de (X'X)</t>
  </si>
  <si>
    <t>Passo 4:</t>
  </si>
  <si>
    <t xml:space="preserve">(X'y) = </t>
  </si>
  <si>
    <t>Encontramos os valores da matriz (X'y)</t>
  </si>
  <si>
    <t>Último passo:</t>
  </si>
  <si>
    <t>*Os valores das inclinações são diferentes pelo fato de que:</t>
  </si>
  <si>
    <t>Modelo regredido:</t>
  </si>
  <si>
    <t>Assim, para uma o consumo de óleo previsto numa casa com 6 polegadas de isolamento térmico durante um mês de inverno em que a temperatura atmosférica tenha atingido um valor médio de 30°F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</si>
</sst>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158750</xdr:rowOff>
    </xdr:from>
    <xdr:to>
      <xdr:col>6</xdr:col>
      <xdr:colOff>603250</xdr:colOff>
      <xdr:row>8</xdr:row>
      <xdr:rowOff>76200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7050"/>
          <a:ext cx="372745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222250</xdr:colOff>
      <xdr:row>3</xdr:row>
      <xdr:rowOff>57150</xdr:rowOff>
    </xdr:from>
    <xdr:to>
      <xdr:col>2</xdr:col>
      <xdr:colOff>419100</xdr:colOff>
      <xdr:row>9</xdr:row>
      <xdr:rowOff>12700</xdr:rowOff>
    </xdr:to>
    <xdr:sp macro="" textlink="">
      <xdr:nvSpPr>
        <xdr:cNvPr id="3" name="Retângulo 2"/>
        <xdr:cNvSpPr/>
      </xdr:nvSpPr>
      <xdr:spPr>
        <a:xfrm>
          <a:off x="1441450" y="609600"/>
          <a:ext cx="196850" cy="1060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184150</xdr:colOff>
      <xdr:row>12</xdr:row>
      <xdr:rowOff>152400</xdr:rowOff>
    </xdr:from>
    <xdr:to>
      <xdr:col>2</xdr:col>
      <xdr:colOff>406400</xdr:colOff>
      <xdr:row>27</xdr:row>
      <xdr:rowOff>177800</xdr:rowOff>
    </xdr:to>
    <xdr:sp macro="" textlink="">
      <xdr:nvSpPr>
        <xdr:cNvPr id="4" name="Retângulo 3"/>
        <xdr:cNvSpPr/>
      </xdr:nvSpPr>
      <xdr:spPr>
        <a:xfrm>
          <a:off x="1403350" y="2362200"/>
          <a:ext cx="222250" cy="278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527050</xdr:colOff>
      <xdr:row>38</xdr:row>
      <xdr:rowOff>139700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47942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39</xdr:row>
      <xdr:rowOff>25400</xdr:rowOff>
    </xdr:from>
    <xdr:to>
      <xdr:col>9</xdr:col>
      <xdr:colOff>241300</xdr:colOff>
      <xdr:row>43</xdr:row>
      <xdr:rowOff>95250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207250"/>
          <a:ext cx="2584450" cy="8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544831</xdr:colOff>
      <xdr:row>39</xdr:row>
      <xdr:rowOff>177800</xdr:rowOff>
    </xdr:from>
    <xdr:to>
      <xdr:col>1</xdr:col>
      <xdr:colOff>590550</xdr:colOff>
      <xdr:row>42</xdr:row>
      <xdr:rowOff>158750</xdr:rowOff>
    </xdr:to>
    <xdr:sp macro="" textlink="">
      <xdr:nvSpPr>
        <xdr:cNvPr id="7" name="Colchete esquerdo 6"/>
        <xdr:cNvSpPr/>
      </xdr:nvSpPr>
      <xdr:spPr>
        <a:xfrm>
          <a:off x="1154431" y="7359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596900</xdr:colOff>
      <xdr:row>40</xdr:row>
      <xdr:rowOff>12700</xdr:rowOff>
    </xdr:from>
    <xdr:to>
      <xdr:col>5</xdr:col>
      <xdr:colOff>33019</xdr:colOff>
      <xdr:row>42</xdr:row>
      <xdr:rowOff>177800</xdr:rowOff>
    </xdr:to>
    <xdr:sp macro="" textlink="">
      <xdr:nvSpPr>
        <xdr:cNvPr id="8" name="Colchete direito 7"/>
        <xdr:cNvSpPr/>
      </xdr:nvSpPr>
      <xdr:spPr>
        <a:xfrm>
          <a:off x="3035300" y="73787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551181</xdr:colOff>
      <xdr:row>49</xdr:row>
      <xdr:rowOff>25400</xdr:rowOff>
    </xdr:from>
    <xdr:to>
      <xdr:col>1</xdr:col>
      <xdr:colOff>596900</xdr:colOff>
      <xdr:row>51</xdr:row>
      <xdr:rowOff>165100</xdr:rowOff>
    </xdr:to>
    <xdr:sp macro="" textlink="">
      <xdr:nvSpPr>
        <xdr:cNvPr id="9" name="Colchete esquerdo 8"/>
        <xdr:cNvSpPr/>
      </xdr:nvSpPr>
      <xdr:spPr>
        <a:xfrm>
          <a:off x="1160781" y="90487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58419</xdr:colOff>
      <xdr:row>51</xdr:row>
      <xdr:rowOff>152400</xdr:rowOff>
    </xdr:to>
    <xdr:sp macro="" textlink="">
      <xdr:nvSpPr>
        <xdr:cNvPr id="10" name="Colchete direito 9"/>
        <xdr:cNvSpPr/>
      </xdr:nvSpPr>
      <xdr:spPr>
        <a:xfrm>
          <a:off x="3060700" y="90360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557531</xdr:colOff>
      <xdr:row>57</xdr:row>
      <xdr:rowOff>12700</xdr:rowOff>
    </xdr:from>
    <xdr:to>
      <xdr:col>1</xdr:col>
      <xdr:colOff>603250</xdr:colOff>
      <xdr:row>59</xdr:row>
      <xdr:rowOff>177800</xdr:rowOff>
    </xdr:to>
    <xdr:sp macro="" textlink="">
      <xdr:nvSpPr>
        <xdr:cNvPr id="11" name="Colchete esquerdo 10"/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603250</xdr:colOff>
      <xdr:row>57</xdr:row>
      <xdr:rowOff>0</xdr:rowOff>
    </xdr:from>
    <xdr:to>
      <xdr:col>5</xdr:col>
      <xdr:colOff>39369</xdr:colOff>
      <xdr:row>59</xdr:row>
      <xdr:rowOff>165100</xdr:rowOff>
    </xdr:to>
    <xdr:sp macro="" textlink="">
      <xdr:nvSpPr>
        <xdr:cNvPr id="12" name="Colchete direito 11"/>
        <xdr:cNvSpPr/>
      </xdr:nvSpPr>
      <xdr:spPr>
        <a:xfrm>
          <a:off x="3041650" y="105219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19050</xdr:colOff>
      <xdr:row>66</xdr:row>
      <xdr:rowOff>101600</xdr:rowOff>
    </xdr:from>
    <xdr:to>
      <xdr:col>1</xdr:col>
      <xdr:colOff>590550</xdr:colOff>
      <xdr:row>68</xdr:row>
      <xdr:rowOff>31750</xdr:rowOff>
    </xdr:to>
    <xdr:pic>
      <xdr:nvPicPr>
        <xdr:cNvPr id="13" name="Imagem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80900"/>
          <a:ext cx="11811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5081</xdr:colOff>
      <xdr:row>66</xdr:row>
      <xdr:rowOff>6350</xdr:rowOff>
    </xdr:from>
    <xdr:to>
      <xdr:col>2</xdr:col>
      <xdr:colOff>50800</xdr:colOff>
      <xdr:row>68</xdr:row>
      <xdr:rowOff>171450</xdr:rowOff>
    </xdr:to>
    <xdr:sp macro="" textlink="">
      <xdr:nvSpPr>
        <xdr:cNvPr id="14" name="Colchete esquerdo 13"/>
        <xdr:cNvSpPr/>
      </xdr:nvSpPr>
      <xdr:spPr>
        <a:xfrm>
          <a:off x="1224281" y="12185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</xdr:colOff>
      <xdr:row>66</xdr:row>
      <xdr:rowOff>0</xdr:rowOff>
    </xdr:from>
    <xdr:to>
      <xdr:col>3</xdr:col>
      <xdr:colOff>64769</xdr:colOff>
      <xdr:row>68</xdr:row>
      <xdr:rowOff>165100</xdr:rowOff>
    </xdr:to>
    <xdr:sp macro="" textlink="">
      <xdr:nvSpPr>
        <xdr:cNvPr id="15" name="Colchete direito 14"/>
        <xdr:cNvSpPr/>
      </xdr:nvSpPr>
      <xdr:spPr>
        <a:xfrm>
          <a:off x="1847850" y="12179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65</xdr:row>
      <xdr:rowOff>120650</xdr:rowOff>
    </xdr:from>
    <xdr:to>
      <xdr:col>6</xdr:col>
      <xdr:colOff>238831</xdr:colOff>
      <xdr:row>67</xdr:row>
      <xdr:rowOff>63500</xdr:rowOff>
    </xdr:to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15800"/>
          <a:ext cx="1953331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238831</xdr:colOff>
      <xdr:row>66</xdr:row>
      <xdr:rowOff>88900</xdr:rowOff>
    </xdr:from>
    <xdr:to>
      <xdr:col>7</xdr:col>
      <xdr:colOff>101600</xdr:colOff>
      <xdr:row>66</xdr:row>
      <xdr:rowOff>92075</xdr:rowOff>
    </xdr:to>
    <xdr:cxnSp macro="">
      <xdr:nvCxnSpPr>
        <xdr:cNvPr id="17" name="Conector de seta reta 16"/>
        <xdr:cNvCxnSpPr>
          <a:stCxn id="16" idx="3"/>
        </xdr:cNvCxnSpPr>
      </xdr:nvCxnSpPr>
      <xdr:spPr>
        <a:xfrm flipV="1">
          <a:off x="3896431" y="12268200"/>
          <a:ext cx="472369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</xdr:colOff>
      <xdr:row>67</xdr:row>
      <xdr:rowOff>82550</xdr:rowOff>
    </xdr:from>
    <xdr:to>
      <xdr:col>7</xdr:col>
      <xdr:colOff>57150</xdr:colOff>
      <xdr:row>67</xdr:row>
      <xdr:rowOff>82550</xdr:rowOff>
    </xdr:to>
    <xdr:cxnSp macro="">
      <xdr:nvCxnSpPr>
        <xdr:cNvPr id="18" name="Conector de seta reta 17"/>
        <xdr:cNvCxnSpPr>
          <a:stCxn id="15" idx="2"/>
        </xdr:cNvCxnSpPr>
      </xdr:nvCxnSpPr>
      <xdr:spPr>
        <a:xfrm>
          <a:off x="1893569" y="124460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</xdr:colOff>
      <xdr:row>68</xdr:row>
      <xdr:rowOff>101600</xdr:rowOff>
    </xdr:from>
    <xdr:to>
      <xdr:col>7</xdr:col>
      <xdr:colOff>63500</xdr:colOff>
      <xdr:row>68</xdr:row>
      <xdr:rowOff>101600</xdr:rowOff>
    </xdr:to>
    <xdr:cxnSp macro="">
      <xdr:nvCxnSpPr>
        <xdr:cNvPr id="19" name="Conector de seta reta 18"/>
        <xdr:cNvCxnSpPr/>
      </xdr:nvCxnSpPr>
      <xdr:spPr>
        <a:xfrm>
          <a:off x="1899919" y="126492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196850</xdr:colOff>
      <xdr:row>69</xdr:row>
      <xdr:rowOff>158750</xdr:rowOff>
    </xdr:from>
    <xdr:to>
      <xdr:col>15</xdr:col>
      <xdr:colOff>368300</xdr:colOff>
      <xdr:row>72</xdr:row>
      <xdr:rowOff>57150</xdr:rowOff>
    </xdr:to>
    <xdr:pic>
      <xdr:nvPicPr>
        <xdr:cNvPr id="20" name="Imagem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12890500"/>
          <a:ext cx="50482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158750</xdr:rowOff>
    </xdr:from>
    <xdr:to>
      <xdr:col>6</xdr:col>
      <xdr:colOff>603250</xdr:colOff>
      <xdr:row>8</xdr:row>
      <xdr:rowOff>76200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7050"/>
          <a:ext cx="372745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222250</xdr:colOff>
      <xdr:row>3</xdr:row>
      <xdr:rowOff>57150</xdr:rowOff>
    </xdr:from>
    <xdr:to>
      <xdr:col>2</xdr:col>
      <xdr:colOff>419100</xdr:colOff>
      <xdr:row>9</xdr:row>
      <xdr:rowOff>12700</xdr:rowOff>
    </xdr:to>
    <xdr:sp macro="" textlink="">
      <xdr:nvSpPr>
        <xdr:cNvPr id="3" name="Retângulo 2"/>
        <xdr:cNvSpPr/>
      </xdr:nvSpPr>
      <xdr:spPr>
        <a:xfrm>
          <a:off x="1441450" y="609600"/>
          <a:ext cx="196850" cy="1060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184150</xdr:colOff>
      <xdr:row>12</xdr:row>
      <xdr:rowOff>152400</xdr:rowOff>
    </xdr:from>
    <xdr:to>
      <xdr:col>2</xdr:col>
      <xdr:colOff>406400</xdr:colOff>
      <xdr:row>27</xdr:row>
      <xdr:rowOff>177800</xdr:rowOff>
    </xdr:to>
    <xdr:sp macro="" textlink="">
      <xdr:nvSpPr>
        <xdr:cNvPr id="4" name="Retângulo 3"/>
        <xdr:cNvSpPr/>
      </xdr:nvSpPr>
      <xdr:spPr>
        <a:xfrm>
          <a:off x="1403350" y="2362200"/>
          <a:ext cx="222250" cy="278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527050</xdr:colOff>
      <xdr:row>38</xdr:row>
      <xdr:rowOff>139700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47942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39</xdr:row>
      <xdr:rowOff>25400</xdr:rowOff>
    </xdr:from>
    <xdr:to>
      <xdr:col>9</xdr:col>
      <xdr:colOff>241300</xdr:colOff>
      <xdr:row>43</xdr:row>
      <xdr:rowOff>95250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207250"/>
          <a:ext cx="2584450" cy="8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544831</xdr:colOff>
      <xdr:row>39</xdr:row>
      <xdr:rowOff>177800</xdr:rowOff>
    </xdr:from>
    <xdr:to>
      <xdr:col>1</xdr:col>
      <xdr:colOff>590550</xdr:colOff>
      <xdr:row>42</xdr:row>
      <xdr:rowOff>158750</xdr:rowOff>
    </xdr:to>
    <xdr:sp macro="" textlink="">
      <xdr:nvSpPr>
        <xdr:cNvPr id="7" name="Colchete esquerdo 6"/>
        <xdr:cNvSpPr/>
      </xdr:nvSpPr>
      <xdr:spPr>
        <a:xfrm>
          <a:off x="1154431" y="7359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596900</xdr:colOff>
      <xdr:row>40</xdr:row>
      <xdr:rowOff>12700</xdr:rowOff>
    </xdr:from>
    <xdr:to>
      <xdr:col>5</xdr:col>
      <xdr:colOff>33019</xdr:colOff>
      <xdr:row>42</xdr:row>
      <xdr:rowOff>177800</xdr:rowOff>
    </xdr:to>
    <xdr:sp macro="" textlink="">
      <xdr:nvSpPr>
        <xdr:cNvPr id="8" name="Colchete direito 7"/>
        <xdr:cNvSpPr/>
      </xdr:nvSpPr>
      <xdr:spPr>
        <a:xfrm>
          <a:off x="3035300" y="73787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551181</xdr:colOff>
      <xdr:row>49</xdr:row>
      <xdr:rowOff>25400</xdr:rowOff>
    </xdr:from>
    <xdr:to>
      <xdr:col>1</xdr:col>
      <xdr:colOff>596900</xdr:colOff>
      <xdr:row>51</xdr:row>
      <xdr:rowOff>165100</xdr:rowOff>
    </xdr:to>
    <xdr:sp macro="" textlink="">
      <xdr:nvSpPr>
        <xdr:cNvPr id="10" name="Colchete esquerdo 9"/>
        <xdr:cNvSpPr/>
      </xdr:nvSpPr>
      <xdr:spPr>
        <a:xfrm>
          <a:off x="1160781" y="812800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58419</xdr:colOff>
      <xdr:row>51</xdr:row>
      <xdr:rowOff>152400</xdr:rowOff>
    </xdr:to>
    <xdr:sp macro="" textlink="">
      <xdr:nvSpPr>
        <xdr:cNvPr id="11" name="Colchete direito 10"/>
        <xdr:cNvSpPr/>
      </xdr:nvSpPr>
      <xdr:spPr>
        <a:xfrm>
          <a:off x="3060700" y="8115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557531</xdr:colOff>
      <xdr:row>57</xdr:row>
      <xdr:rowOff>12700</xdr:rowOff>
    </xdr:from>
    <xdr:to>
      <xdr:col>1</xdr:col>
      <xdr:colOff>603250</xdr:colOff>
      <xdr:row>59</xdr:row>
      <xdr:rowOff>177800</xdr:rowOff>
    </xdr:to>
    <xdr:sp macro="" textlink="">
      <xdr:nvSpPr>
        <xdr:cNvPr id="12" name="Colchete esquerdo 11"/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603250</xdr:colOff>
      <xdr:row>57</xdr:row>
      <xdr:rowOff>0</xdr:rowOff>
    </xdr:from>
    <xdr:to>
      <xdr:col>5</xdr:col>
      <xdr:colOff>39369</xdr:colOff>
      <xdr:row>59</xdr:row>
      <xdr:rowOff>165100</xdr:rowOff>
    </xdr:to>
    <xdr:sp macro="" textlink="">
      <xdr:nvSpPr>
        <xdr:cNvPr id="13" name="Colchete direito 12"/>
        <xdr:cNvSpPr/>
      </xdr:nvSpPr>
      <xdr:spPr>
        <a:xfrm>
          <a:off x="3041650" y="105219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19050</xdr:colOff>
      <xdr:row>66</xdr:row>
      <xdr:rowOff>101600</xdr:rowOff>
    </xdr:from>
    <xdr:to>
      <xdr:col>1</xdr:col>
      <xdr:colOff>590550</xdr:colOff>
      <xdr:row>68</xdr:row>
      <xdr:rowOff>31750</xdr:rowOff>
    </xdr:to>
    <xdr:pic>
      <xdr:nvPicPr>
        <xdr:cNvPr id="14" name="Imagem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80900"/>
          <a:ext cx="11811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5081</xdr:colOff>
      <xdr:row>66</xdr:row>
      <xdr:rowOff>6350</xdr:rowOff>
    </xdr:from>
    <xdr:to>
      <xdr:col>2</xdr:col>
      <xdr:colOff>50800</xdr:colOff>
      <xdr:row>68</xdr:row>
      <xdr:rowOff>171450</xdr:rowOff>
    </xdr:to>
    <xdr:sp macro="" textlink="">
      <xdr:nvSpPr>
        <xdr:cNvPr id="15" name="Colchete esquerdo 14"/>
        <xdr:cNvSpPr/>
      </xdr:nvSpPr>
      <xdr:spPr>
        <a:xfrm>
          <a:off x="1224281" y="12185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</xdr:colOff>
      <xdr:row>66</xdr:row>
      <xdr:rowOff>0</xdr:rowOff>
    </xdr:from>
    <xdr:to>
      <xdr:col>3</xdr:col>
      <xdr:colOff>64769</xdr:colOff>
      <xdr:row>68</xdr:row>
      <xdr:rowOff>165100</xdr:rowOff>
    </xdr:to>
    <xdr:sp macro="" textlink="">
      <xdr:nvSpPr>
        <xdr:cNvPr id="16" name="Colchete direito 15"/>
        <xdr:cNvSpPr/>
      </xdr:nvSpPr>
      <xdr:spPr>
        <a:xfrm>
          <a:off x="1847850" y="12179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65</xdr:row>
      <xdr:rowOff>120650</xdr:rowOff>
    </xdr:from>
    <xdr:to>
      <xdr:col>6</xdr:col>
      <xdr:colOff>238831</xdr:colOff>
      <xdr:row>67</xdr:row>
      <xdr:rowOff>63500</xdr:rowOff>
    </xdr:to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15800"/>
          <a:ext cx="1953331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238831</xdr:colOff>
      <xdr:row>66</xdr:row>
      <xdr:rowOff>88900</xdr:rowOff>
    </xdr:from>
    <xdr:to>
      <xdr:col>7</xdr:col>
      <xdr:colOff>101600</xdr:colOff>
      <xdr:row>66</xdr:row>
      <xdr:rowOff>92075</xdr:rowOff>
    </xdr:to>
    <xdr:cxnSp macro="">
      <xdr:nvCxnSpPr>
        <xdr:cNvPr id="19" name="Conector de seta reta 18"/>
        <xdr:cNvCxnSpPr>
          <a:stCxn id="17" idx="3"/>
        </xdr:cNvCxnSpPr>
      </xdr:nvCxnSpPr>
      <xdr:spPr>
        <a:xfrm flipV="1">
          <a:off x="3896431" y="12268200"/>
          <a:ext cx="472369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</xdr:colOff>
      <xdr:row>67</xdr:row>
      <xdr:rowOff>82550</xdr:rowOff>
    </xdr:from>
    <xdr:to>
      <xdr:col>7</xdr:col>
      <xdr:colOff>57150</xdr:colOff>
      <xdr:row>67</xdr:row>
      <xdr:rowOff>82550</xdr:rowOff>
    </xdr:to>
    <xdr:cxnSp macro="">
      <xdr:nvCxnSpPr>
        <xdr:cNvPr id="21" name="Conector de seta reta 20"/>
        <xdr:cNvCxnSpPr>
          <a:stCxn id="16" idx="2"/>
        </xdr:cNvCxnSpPr>
      </xdr:nvCxnSpPr>
      <xdr:spPr>
        <a:xfrm>
          <a:off x="1893569" y="124460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</xdr:colOff>
      <xdr:row>68</xdr:row>
      <xdr:rowOff>101600</xdr:rowOff>
    </xdr:from>
    <xdr:to>
      <xdr:col>7</xdr:col>
      <xdr:colOff>63500</xdr:colOff>
      <xdr:row>68</xdr:row>
      <xdr:rowOff>101600</xdr:rowOff>
    </xdr:to>
    <xdr:cxnSp macro="">
      <xdr:nvCxnSpPr>
        <xdr:cNvPr id="22" name="Conector de seta reta 21"/>
        <xdr:cNvCxnSpPr/>
      </xdr:nvCxnSpPr>
      <xdr:spPr>
        <a:xfrm>
          <a:off x="1899919" y="126492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196850</xdr:colOff>
      <xdr:row>69</xdr:row>
      <xdr:rowOff>158750</xdr:rowOff>
    </xdr:from>
    <xdr:to>
      <xdr:col>15</xdr:col>
      <xdr:colOff>368300</xdr:colOff>
      <xdr:row>72</xdr:row>
      <xdr:rowOff>57150</xdr:rowOff>
    </xdr:to>
    <xdr:pic>
      <xdr:nvPicPr>
        <xdr:cNvPr id="23" name="Imagem 2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12890500"/>
          <a:ext cx="50482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zoomScale="90" zoomScaleNormal="90" workbookViewId="0">
      <pane ySplit="24" topLeftCell="A25" activePane="bottomLeft" state="frozen"/>
      <selection pane="bottomLeft" activeCell="C3" sqref="C3"/>
    </sheetView>
  </sheetViews>
  <sheetFormatPr defaultRowHeight="14.5" x14ac:dyDescent="0.35"/>
  <cols>
    <col min="2" max="2" width="35.54296875" bestFit="1" customWidth="1"/>
    <col min="3" max="3" width="45.7265625" bestFit="1" customWidth="1"/>
    <col min="4" max="4" width="49.26953125" bestFit="1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3">
        <v>275.3</v>
      </c>
      <c r="C4" s="3">
        <v>40</v>
      </c>
      <c r="D4" s="3">
        <v>3</v>
      </c>
    </row>
    <row r="5" spans="2:4" x14ac:dyDescent="0.35">
      <c r="B5" s="3">
        <v>363.8</v>
      </c>
      <c r="C5" s="3">
        <v>27</v>
      </c>
      <c r="D5" s="3">
        <v>3</v>
      </c>
    </row>
    <row r="6" spans="2:4" x14ac:dyDescent="0.35">
      <c r="B6" s="3">
        <v>164.3</v>
      </c>
      <c r="C6" s="3">
        <v>40</v>
      </c>
      <c r="D6" s="3">
        <v>10</v>
      </c>
    </row>
    <row r="7" spans="2:4" x14ac:dyDescent="0.35">
      <c r="B7" s="3">
        <v>40.799999999999997</v>
      </c>
      <c r="C7" s="3">
        <v>73</v>
      </c>
      <c r="D7" s="3">
        <v>6</v>
      </c>
    </row>
    <row r="8" spans="2:4" x14ac:dyDescent="0.35">
      <c r="B8" s="3">
        <v>94.3</v>
      </c>
      <c r="C8" s="3">
        <v>64</v>
      </c>
      <c r="D8" s="3">
        <v>6</v>
      </c>
    </row>
    <row r="9" spans="2:4" x14ac:dyDescent="0.35">
      <c r="B9" s="3">
        <v>230.9</v>
      </c>
      <c r="C9" s="3">
        <v>34</v>
      </c>
      <c r="D9" s="3">
        <v>6</v>
      </c>
    </row>
    <row r="10" spans="2:4" x14ac:dyDescent="0.35">
      <c r="B10" s="3">
        <v>366.7</v>
      </c>
      <c r="C10" s="3">
        <v>9</v>
      </c>
      <c r="D10" s="3">
        <v>6</v>
      </c>
    </row>
    <row r="11" spans="2:4" x14ac:dyDescent="0.35">
      <c r="B11" s="3">
        <v>300.60000000000002</v>
      </c>
      <c r="C11" s="3">
        <v>8</v>
      </c>
      <c r="D11" s="3">
        <v>10</v>
      </c>
    </row>
    <row r="12" spans="2:4" x14ac:dyDescent="0.35">
      <c r="B12" s="3">
        <v>237.8</v>
      </c>
      <c r="C12" s="3">
        <v>23</v>
      </c>
      <c r="D12" s="3">
        <v>10</v>
      </c>
    </row>
    <row r="13" spans="2:4" x14ac:dyDescent="0.35">
      <c r="B13" s="3">
        <v>121.4</v>
      </c>
      <c r="C13" s="3">
        <v>63</v>
      </c>
      <c r="D13" s="3">
        <v>3</v>
      </c>
    </row>
    <row r="14" spans="2:4" x14ac:dyDescent="0.35">
      <c r="B14" s="3">
        <v>31.4</v>
      </c>
      <c r="C14" s="3">
        <v>65</v>
      </c>
      <c r="D14" s="3">
        <v>10</v>
      </c>
    </row>
    <row r="15" spans="2:4" x14ac:dyDescent="0.35">
      <c r="B15" s="3">
        <v>203.5</v>
      </c>
      <c r="C15" s="3">
        <v>41</v>
      </c>
      <c r="D15" s="3">
        <v>6</v>
      </c>
    </row>
    <row r="16" spans="2:4" x14ac:dyDescent="0.35">
      <c r="B16" s="3">
        <v>441.1</v>
      </c>
      <c r="C16" s="3">
        <v>21</v>
      </c>
      <c r="D16" s="3">
        <v>3</v>
      </c>
    </row>
    <row r="17" spans="2:4" x14ac:dyDescent="0.35">
      <c r="B17" s="3">
        <v>323</v>
      </c>
      <c r="C17" s="3">
        <v>38</v>
      </c>
      <c r="D17" s="3">
        <v>3</v>
      </c>
    </row>
    <row r="18" spans="2:4" x14ac:dyDescent="0.35">
      <c r="B18" s="4">
        <v>52.5</v>
      </c>
      <c r="C18" s="4">
        <v>58</v>
      </c>
      <c r="D18" s="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9"/>
  <sheetViews>
    <sheetView workbookViewId="0">
      <selection activeCell="F81" sqref="F81"/>
    </sheetView>
  </sheetViews>
  <sheetFormatPr defaultRowHeight="14.5" x14ac:dyDescent="0.35"/>
  <sheetData>
    <row r="2" spans="2:5" x14ac:dyDescent="0.35">
      <c r="B2" s="1" t="s">
        <v>3</v>
      </c>
    </row>
    <row r="11" spans="2:5" x14ac:dyDescent="0.35">
      <c r="C11" s="5" t="s">
        <v>4</v>
      </c>
    </row>
    <row r="13" spans="2:5" x14ac:dyDescent="0.35">
      <c r="B13" s="2" t="s">
        <v>0</v>
      </c>
      <c r="D13" s="2" t="s">
        <v>1</v>
      </c>
      <c r="E13" s="2" t="s">
        <v>2</v>
      </c>
    </row>
    <row r="14" spans="2:5" x14ac:dyDescent="0.35">
      <c r="B14" s="3">
        <v>275.3</v>
      </c>
      <c r="C14" s="3"/>
      <c r="D14" s="3">
        <v>40</v>
      </c>
      <c r="E14" s="3">
        <v>3</v>
      </c>
    </row>
    <row r="15" spans="2:5" x14ac:dyDescent="0.35">
      <c r="B15" s="3">
        <v>363.8</v>
      </c>
      <c r="C15" s="3"/>
      <c r="D15" s="3">
        <v>27</v>
      </c>
      <c r="E15" s="3">
        <v>3</v>
      </c>
    </row>
    <row r="16" spans="2:5" x14ac:dyDescent="0.35">
      <c r="B16" s="3">
        <v>164.3</v>
      </c>
      <c r="C16" s="3"/>
      <c r="D16" s="3">
        <v>40</v>
      </c>
      <c r="E16" s="3">
        <v>10</v>
      </c>
    </row>
    <row r="17" spans="2:5" x14ac:dyDescent="0.35">
      <c r="B17" s="3">
        <v>40.799999999999997</v>
      </c>
      <c r="C17" s="3"/>
      <c r="D17" s="3">
        <v>73</v>
      </c>
      <c r="E17" s="3">
        <v>6</v>
      </c>
    </row>
    <row r="18" spans="2:5" x14ac:dyDescent="0.35">
      <c r="B18" s="3">
        <v>94.3</v>
      </c>
      <c r="C18" s="3"/>
      <c r="D18" s="3">
        <v>64</v>
      </c>
      <c r="E18" s="3">
        <v>6</v>
      </c>
    </row>
    <row r="19" spans="2:5" x14ac:dyDescent="0.35">
      <c r="B19" s="3">
        <v>230.9</v>
      </c>
      <c r="C19" s="3"/>
      <c r="D19" s="3">
        <v>34</v>
      </c>
      <c r="E19" s="3">
        <v>6</v>
      </c>
    </row>
    <row r="20" spans="2:5" x14ac:dyDescent="0.35">
      <c r="B20" s="3">
        <v>366.7</v>
      </c>
      <c r="C20" s="3"/>
      <c r="D20" s="3">
        <v>9</v>
      </c>
      <c r="E20" s="3">
        <v>6</v>
      </c>
    </row>
    <row r="21" spans="2:5" x14ac:dyDescent="0.35">
      <c r="B21" s="3">
        <v>300.60000000000002</v>
      </c>
      <c r="C21" s="3"/>
      <c r="D21" s="3">
        <v>8</v>
      </c>
      <c r="E21" s="3">
        <v>10</v>
      </c>
    </row>
    <row r="22" spans="2:5" x14ac:dyDescent="0.35">
      <c r="B22" s="3">
        <v>237.8</v>
      </c>
      <c r="C22" s="3"/>
      <c r="D22" s="3">
        <v>23</v>
      </c>
      <c r="E22" s="3">
        <v>10</v>
      </c>
    </row>
    <row r="23" spans="2:5" x14ac:dyDescent="0.35">
      <c r="B23" s="3">
        <v>121.4</v>
      </c>
      <c r="C23" s="3"/>
      <c r="D23" s="3">
        <v>63</v>
      </c>
      <c r="E23" s="3">
        <v>3</v>
      </c>
    </row>
    <row r="24" spans="2:5" x14ac:dyDescent="0.35">
      <c r="B24" s="3">
        <v>31.4</v>
      </c>
      <c r="C24" s="3"/>
      <c r="D24" s="3">
        <v>65</v>
      </c>
      <c r="E24" s="3">
        <v>10</v>
      </c>
    </row>
    <row r="25" spans="2:5" x14ac:dyDescent="0.35">
      <c r="B25" s="3">
        <v>203.5</v>
      </c>
      <c r="C25" s="3"/>
      <c r="D25" s="3">
        <v>41</v>
      </c>
      <c r="E25" s="3">
        <v>6</v>
      </c>
    </row>
    <row r="26" spans="2:5" x14ac:dyDescent="0.35">
      <c r="B26" s="3">
        <v>441.1</v>
      </c>
      <c r="C26" s="3"/>
      <c r="D26" s="3">
        <v>21</v>
      </c>
      <c r="E26" s="3">
        <v>3</v>
      </c>
    </row>
    <row r="27" spans="2:5" x14ac:dyDescent="0.35">
      <c r="B27" s="3">
        <v>323</v>
      </c>
      <c r="C27" s="3"/>
      <c r="D27" s="3">
        <v>38</v>
      </c>
      <c r="E27" s="3">
        <v>3</v>
      </c>
    </row>
    <row r="28" spans="2:5" x14ac:dyDescent="0.35">
      <c r="B28" s="4">
        <v>52.5</v>
      </c>
      <c r="C28" s="3"/>
      <c r="D28" s="4">
        <v>58</v>
      </c>
      <c r="E28" s="4">
        <v>10</v>
      </c>
    </row>
    <row r="30" spans="2:5" x14ac:dyDescent="0.35">
      <c r="B30" s="1" t="s">
        <v>5</v>
      </c>
    </row>
    <row r="41" spans="2:5" x14ac:dyDescent="0.35">
      <c r="C41" s="3"/>
      <c r="D41" s="3"/>
      <c r="E41" s="3"/>
    </row>
    <row r="42" spans="2:5" x14ac:dyDescent="0.35">
      <c r="B42" t="s">
        <v>6</v>
      </c>
      <c r="C42" s="3"/>
      <c r="D42" s="3"/>
      <c r="E42" s="3"/>
    </row>
    <row r="43" spans="2:5" x14ac:dyDescent="0.35">
      <c r="C43" s="3"/>
      <c r="D43" s="3"/>
      <c r="E43" s="3"/>
    </row>
    <row r="44" spans="2:5" x14ac:dyDescent="0.35">
      <c r="C44" s="3"/>
      <c r="D44" s="3"/>
      <c r="E44" s="3"/>
    </row>
    <row r="45" spans="2:5" x14ac:dyDescent="0.35">
      <c r="C45" s="5" t="s">
        <v>8</v>
      </c>
      <c r="D45" s="3"/>
      <c r="E45" s="3"/>
    </row>
    <row r="46" spans="2:5" x14ac:dyDescent="0.35">
      <c r="C46" s="5"/>
      <c r="D46" s="3"/>
      <c r="E46" s="3"/>
    </row>
    <row r="47" spans="2:5" x14ac:dyDescent="0.35">
      <c r="B47" s="1" t="s">
        <v>9</v>
      </c>
      <c r="C47" s="5"/>
      <c r="D47" s="3"/>
      <c r="E47" s="3"/>
    </row>
    <row r="48" spans="2:5" x14ac:dyDescent="0.35">
      <c r="C48" s="5"/>
      <c r="D48" s="3"/>
      <c r="E48" s="3"/>
    </row>
    <row r="51" spans="2:3" ht="16.5" x14ac:dyDescent="0.35">
      <c r="B51" t="s">
        <v>7</v>
      </c>
    </row>
    <row r="54" spans="2:3" x14ac:dyDescent="0.35">
      <c r="C54" s="5" t="s">
        <v>10</v>
      </c>
    </row>
    <row r="56" spans="2:3" x14ac:dyDescent="0.35">
      <c r="B56" s="1" t="s">
        <v>11</v>
      </c>
    </row>
    <row r="59" spans="2:3" x14ac:dyDescent="0.35">
      <c r="B59" t="s">
        <v>12</v>
      </c>
    </row>
    <row r="63" spans="2:3" x14ac:dyDescent="0.35">
      <c r="C63" s="5" t="s">
        <v>13</v>
      </c>
    </row>
    <row r="65" spans="2:9" x14ac:dyDescent="0.35">
      <c r="B65" s="1" t="s">
        <v>14</v>
      </c>
    </row>
    <row r="68" spans="2:9" x14ac:dyDescent="0.35">
      <c r="H68" s="5"/>
    </row>
    <row r="69" spans="2:9" x14ac:dyDescent="0.35">
      <c r="H69" s="5"/>
      <c r="I69" s="5" t="s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8"/>
  <sheetViews>
    <sheetView tabSelected="1" topLeftCell="A61" zoomScale="90" zoomScaleNormal="90" workbookViewId="0">
      <selection activeCell="B79" sqref="B79"/>
    </sheetView>
  </sheetViews>
  <sheetFormatPr defaultRowHeight="14.5" x14ac:dyDescent="0.35"/>
  <sheetData>
    <row r="2" spans="2:5" x14ac:dyDescent="0.35">
      <c r="B2" s="1" t="s">
        <v>3</v>
      </c>
    </row>
    <row r="11" spans="2:5" x14ac:dyDescent="0.35">
      <c r="C11" s="5" t="s">
        <v>4</v>
      </c>
    </row>
    <row r="13" spans="2:5" x14ac:dyDescent="0.35">
      <c r="B13" s="2" t="s">
        <v>0</v>
      </c>
      <c r="D13" s="2" t="s">
        <v>1</v>
      </c>
      <c r="E13" s="2" t="s">
        <v>2</v>
      </c>
    </row>
    <row r="14" spans="2:5" x14ac:dyDescent="0.35">
      <c r="B14" s="3">
        <v>275.3</v>
      </c>
      <c r="C14" s="3">
        <v>1</v>
      </c>
      <c r="D14" s="3">
        <v>40</v>
      </c>
      <c r="E14" s="3">
        <v>3</v>
      </c>
    </row>
    <row r="15" spans="2:5" x14ac:dyDescent="0.35">
      <c r="B15" s="3">
        <v>363.8</v>
      </c>
      <c r="C15" s="3">
        <v>1</v>
      </c>
      <c r="D15" s="3">
        <v>27</v>
      </c>
      <c r="E15" s="3">
        <v>3</v>
      </c>
    </row>
    <row r="16" spans="2:5" x14ac:dyDescent="0.35">
      <c r="B16" s="3">
        <v>164.3</v>
      </c>
      <c r="C16" s="3">
        <v>1</v>
      </c>
      <c r="D16" s="3">
        <v>40</v>
      </c>
      <c r="E16" s="3">
        <v>10</v>
      </c>
    </row>
    <row r="17" spans="2:5" x14ac:dyDescent="0.35">
      <c r="B17" s="3">
        <v>40.799999999999997</v>
      </c>
      <c r="C17" s="3">
        <v>1</v>
      </c>
      <c r="D17" s="3">
        <v>73</v>
      </c>
      <c r="E17" s="3">
        <v>6</v>
      </c>
    </row>
    <row r="18" spans="2:5" x14ac:dyDescent="0.35">
      <c r="B18" s="3">
        <v>94.3</v>
      </c>
      <c r="C18" s="3">
        <v>1</v>
      </c>
      <c r="D18" s="3">
        <v>64</v>
      </c>
      <c r="E18" s="3">
        <v>6</v>
      </c>
    </row>
    <row r="19" spans="2:5" x14ac:dyDescent="0.35">
      <c r="B19" s="3">
        <v>230.9</v>
      </c>
      <c r="C19" s="3">
        <v>1</v>
      </c>
      <c r="D19" s="3">
        <v>34</v>
      </c>
      <c r="E19" s="3">
        <v>6</v>
      </c>
    </row>
    <row r="20" spans="2:5" x14ac:dyDescent="0.35">
      <c r="B20" s="3">
        <v>366.7</v>
      </c>
      <c r="C20" s="3">
        <v>1</v>
      </c>
      <c r="D20" s="3">
        <v>9</v>
      </c>
      <c r="E20" s="3">
        <v>6</v>
      </c>
    </row>
    <row r="21" spans="2:5" x14ac:dyDescent="0.35">
      <c r="B21" s="3">
        <v>300.60000000000002</v>
      </c>
      <c r="C21" s="3">
        <v>1</v>
      </c>
      <c r="D21" s="3">
        <v>8</v>
      </c>
      <c r="E21" s="3">
        <v>10</v>
      </c>
    </row>
    <row r="22" spans="2:5" x14ac:dyDescent="0.35">
      <c r="B22" s="3">
        <v>237.8</v>
      </c>
      <c r="C22" s="3">
        <v>1</v>
      </c>
      <c r="D22" s="3">
        <v>23</v>
      </c>
      <c r="E22" s="3">
        <v>10</v>
      </c>
    </row>
    <row r="23" spans="2:5" x14ac:dyDescent="0.35">
      <c r="B23" s="3">
        <v>121.4</v>
      </c>
      <c r="C23" s="3">
        <v>1</v>
      </c>
      <c r="D23" s="3">
        <v>63</v>
      </c>
      <c r="E23" s="3">
        <v>3</v>
      </c>
    </row>
    <row r="24" spans="2:5" x14ac:dyDescent="0.35">
      <c r="B24" s="3">
        <v>31.4</v>
      </c>
      <c r="C24" s="3">
        <v>1</v>
      </c>
      <c r="D24" s="3">
        <v>65</v>
      </c>
      <c r="E24" s="3">
        <v>10</v>
      </c>
    </row>
    <row r="25" spans="2:5" x14ac:dyDescent="0.35">
      <c r="B25" s="3">
        <v>203.5</v>
      </c>
      <c r="C25" s="3">
        <v>1</v>
      </c>
      <c r="D25" s="3">
        <v>41</v>
      </c>
      <c r="E25" s="3">
        <v>6</v>
      </c>
    </row>
    <row r="26" spans="2:5" x14ac:dyDescent="0.35">
      <c r="B26" s="3">
        <v>441.1</v>
      </c>
      <c r="C26" s="3">
        <v>1</v>
      </c>
      <c r="D26" s="3">
        <v>21</v>
      </c>
      <c r="E26" s="3">
        <v>3</v>
      </c>
    </row>
    <row r="27" spans="2:5" x14ac:dyDescent="0.35">
      <c r="B27" s="3">
        <v>323</v>
      </c>
      <c r="C27" s="3">
        <v>1</v>
      </c>
      <c r="D27" s="3">
        <v>38</v>
      </c>
      <c r="E27" s="3">
        <v>3</v>
      </c>
    </row>
    <row r="28" spans="2:5" x14ac:dyDescent="0.35">
      <c r="B28" s="4">
        <v>52.5</v>
      </c>
      <c r="C28" s="3">
        <v>1</v>
      </c>
      <c r="D28" s="4">
        <v>58</v>
      </c>
      <c r="E28" s="4">
        <v>10</v>
      </c>
    </row>
    <row r="30" spans="2:5" x14ac:dyDescent="0.35">
      <c r="B30" s="1" t="s">
        <v>5</v>
      </c>
    </row>
    <row r="41" spans="2:5" x14ac:dyDescent="0.35">
      <c r="C41" s="3">
        <f t="array" ref="C41:E43">MMULT(TRANSPOSE(C14:E28),C14:E28)</f>
        <v>15</v>
      </c>
      <c r="D41" s="3">
        <v>604</v>
      </c>
      <c r="E41" s="3">
        <v>95</v>
      </c>
    </row>
    <row r="42" spans="2:5" x14ac:dyDescent="0.35">
      <c r="B42" t="s">
        <v>6</v>
      </c>
      <c r="C42" s="3">
        <v>604</v>
      </c>
      <c r="D42" s="3">
        <v>30308</v>
      </c>
      <c r="E42" s="3">
        <v>3833</v>
      </c>
    </row>
    <row r="43" spans="2:5" x14ac:dyDescent="0.35">
      <c r="C43" s="3">
        <v>95</v>
      </c>
      <c r="D43" s="3">
        <v>3833</v>
      </c>
      <c r="E43" s="3">
        <v>725</v>
      </c>
    </row>
    <row r="44" spans="2:5" x14ac:dyDescent="0.35">
      <c r="C44" s="3"/>
      <c r="D44" s="3"/>
      <c r="E44" s="3"/>
    </row>
    <row r="45" spans="2:5" x14ac:dyDescent="0.35">
      <c r="C45" s="5" t="s">
        <v>8</v>
      </c>
      <c r="D45" s="3"/>
      <c r="E45" s="3"/>
    </row>
    <row r="46" spans="2:5" x14ac:dyDescent="0.35">
      <c r="C46" s="5"/>
      <c r="D46" s="3"/>
      <c r="E46" s="3"/>
    </row>
    <row r="47" spans="2:5" x14ac:dyDescent="0.35">
      <c r="B47" s="1" t="s">
        <v>9</v>
      </c>
      <c r="C47" s="5"/>
      <c r="D47" s="3"/>
      <c r="E47" s="3"/>
    </row>
    <row r="48" spans="2:5" x14ac:dyDescent="0.35">
      <c r="C48" s="5"/>
      <c r="D48" s="3"/>
      <c r="E48" s="3"/>
    </row>
    <row r="50" spans="2:5" x14ac:dyDescent="0.35">
      <c r="C50">
        <f t="array" ref="C50:E52">MINVERSE(C41:E43)</f>
        <v>0.65746701225152848</v>
      </c>
      <c r="D50">
        <v>-6.6605296911180995E-3</v>
      </c>
      <c r="E50">
        <v>-5.0937318424606255E-2</v>
      </c>
    </row>
    <row r="51" spans="2:5" ht="16.5" x14ac:dyDescent="0.35">
      <c r="B51" t="s">
        <v>7</v>
      </c>
      <c r="C51">
        <v>-6.6605296911181082E-3</v>
      </c>
      <c r="D51">
        <v>1.6704371895300606E-4</v>
      </c>
      <c r="E51">
        <v>-1.0383798745726741E-5</v>
      </c>
    </row>
    <row r="52" spans="2:5" x14ac:dyDescent="0.35">
      <c r="C52">
        <v>-5.0937318424606193E-2</v>
      </c>
      <c r="D52">
        <v>-1.0383798745728113E-5</v>
      </c>
      <c r="E52">
        <v>8.1087535874896071E-3</v>
      </c>
    </row>
    <row r="54" spans="2:5" x14ac:dyDescent="0.35">
      <c r="C54" s="5" t="s">
        <v>10</v>
      </c>
    </row>
    <row r="56" spans="2:5" x14ac:dyDescent="0.35">
      <c r="B56" s="1" t="s">
        <v>11</v>
      </c>
    </row>
    <row r="58" spans="2:5" x14ac:dyDescent="0.35">
      <c r="C58" s="3">
        <f t="array" ref="C58:E60">MMULT(TRANSPOSE(C14:E28),B14:B28)</f>
        <v>3247.4000000000005</v>
      </c>
      <c r="D58" s="3">
        <v>3247.4000000000005</v>
      </c>
      <c r="E58" s="3">
        <v>3247.4000000000005</v>
      </c>
    </row>
    <row r="59" spans="2:5" x14ac:dyDescent="0.35">
      <c r="B59" t="s">
        <v>12</v>
      </c>
      <c r="C59" s="3">
        <v>98060.1</v>
      </c>
      <c r="D59" s="3">
        <v>98060.1</v>
      </c>
      <c r="E59" s="3">
        <v>98060.1</v>
      </c>
    </row>
    <row r="60" spans="2:5" x14ac:dyDescent="0.35">
      <c r="C60" s="3">
        <v>18057</v>
      </c>
      <c r="D60" s="3">
        <v>18057</v>
      </c>
      <c r="E60" s="3">
        <v>18057</v>
      </c>
    </row>
    <row r="63" spans="2:5" x14ac:dyDescent="0.35">
      <c r="C63" s="5" t="s">
        <v>13</v>
      </c>
    </row>
    <row r="65" spans="2:9" x14ac:dyDescent="0.35">
      <c r="B65" s="1" t="s">
        <v>14</v>
      </c>
    </row>
    <row r="67" spans="2:9" x14ac:dyDescent="0.35">
      <c r="C67">
        <f t="array" ref="C67:C69">MMULT(C50:E52,C58:E60)</f>
        <v>562.15100922848899</v>
      </c>
      <c r="H67">
        <f>AVERAGE(B14:B28)-C68*AVERAGE(D14:D28)-C69*AVERAGE(E14:E28)</f>
        <v>562.15100922848853</v>
      </c>
      <c r="I67" t="e">
        <f>INTERCEPT(B14:B28,D14:E28)</f>
        <v>#N/A</v>
      </c>
    </row>
    <row r="68" spans="2:9" x14ac:dyDescent="0.35">
      <c r="C68">
        <v>-5.4365805879848645</v>
      </c>
      <c r="H68" s="5">
        <f>SLOPE(B14:B28,D14:D28)</f>
        <v>-5.462207696761836</v>
      </c>
    </row>
    <row r="69" spans="2:9" x14ac:dyDescent="0.35">
      <c r="C69">
        <v>-20.012320666152306</v>
      </c>
      <c r="H69" s="5">
        <f>SLOPE(B14:B28,E14:E28)</f>
        <v>-20.350270270270265</v>
      </c>
      <c r="I69" s="5" t="s">
        <v>15</v>
      </c>
    </row>
    <row r="73" spans="2:9" x14ac:dyDescent="0.35">
      <c r="B73" s="1" t="s">
        <v>16</v>
      </c>
    </row>
    <row r="74" spans="2:9" x14ac:dyDescent="0.35">
      <c r="B74" t="str">
        <f>"Óleo para calefação previsto = "&amp;TEXT(C67,"0,0000")&amp;" "&amp;TEXT(C68,"0,0000")&amp;"Temperatura "&amp;TEXT(C69,"0,0000")&amp;"Isolamento Térmico"</f>
        <v>Óleo para calefação previsto = 562,1510 -5,4366Temperatura -20,0123Isolamento Térmico</v>
      </c>
    </row>
    <row r="76" spans="2:9" x14ac:dyDescent="0.35">
      <c r="B76" t="s">
        <v>17</v>
      </c>
    </row>
    <row r="78" spans="2:9" x14ac:dyDescent="0.35">
      <c r="B78" t="str">
        <f>TEXT(C67+C68*30+C69*6,"0,000")&amp; " em média de galões de óleo para calefação para este caso."</f>
        <v>278,980 em média de galões de óleo para calefação para este caso.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óleo calefação</vt:lpstr>
      <vt:lpstr>MQO</vt:lpstr>
      <vt:lpstr>MQO (resolvido)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2020-08-17T18:22:32Z</dcterms:created>
  <dcterms:modified xsi:type="dcterms:W3CDTF">2020-08-17T20:47:18Z</dcterms:modified>
</cp:coreProperties>
</file>