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odri\Desktop\Curso Econometria no Excel\datasets\"/>
    </mc:Choice>
  </mc:AlternateContent>
  <bookViews>
    <workbookView xWindow="0" yWindow="0" windowWidth="19200" windowHeight="7020"/>
  </bookViews>
  <sheets>
    <sheet name="Dados para resolver" sheetId="2" r:id="rId1"/>
    <sheet name="Resolvido" sheetId="1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" i="1" l="1"/>
  <c r="E24" i="1"/>
  <c r="F24" i="1" s="1"/>
  <c r="J23" i="1"/>
  <c r="E23" i="1"/>
  <c r="F23" i="1" s="1"/>
  <c r="J22" i="1"/>
  <c r="F22" i="1"/>
  <c r="E22" i="1"/>
  <c r="J21" i="1"/>
  <c r="E21" i="1"/>
  <c r="F21" i="1" s="1"/>
  <c r="J20" i="1"/>
  <c r="F20" i="1"/>
  <c r="E20" i="1"/>
  <c r="J19" i="1"/>
  <c r="E19" i="1"/>
  <c r="F19" i="1" s="1"/>
  <c r="J18" i="1"/>
  <c r="F18" i="1"/>
  <c r="E18" i="1"/>
  <c r="J17" i="1"/>
  <c r="E17" i="1"/>
  <c r="F17" i="1" s="1"/>
  <c r="J16" i="1"/>
  <c r="E16" i="1"/>
  <c r="F16" i="1" s="1"/>
  <c r="J15" i="1"/>
  <c r="E15" i="1"/>
  <c r="F15" i="1" s="1"/>
  <c r="J14" i="1"/>
  <c r="F14" i="1"/>
  <c r="E14" i="1"/>
  <c r="J13" i="1"/>
  <c r="E13" i="1"/>
  <c r="F13" i="1" s="1"/>
  <c r="J12" i="1"/>
  <c r="F12" i="1"/>
  <c r="E12" i="1"/>
  <c r="J11" i="1"/>
  <c r="E11" i="1"/>
  <c r="F11" i="1" s="1"/>
  <c r="J10" i="1"/>
  <c r="F10" i="1"/>
  <c r="E10" i="1"/>
  <c r="J9" i="1"/>
  <c r="E9" i="1"/>
  <c r="F9" i="1" s="1"/>
  <c r="J8" i="1"/>
  <c r="E8" i="1"/>
  <c r="F8" i="1" s="1"/>
  <c r="J7" i="1"/>
  <c r="E7" i="1"/>
  <c r="F7" i="1" s="1"/>
  <c r="J6" i="1"/>
  <c r="F6" i="1"/>
  <c r="E6" i="1"/>
  <c r="J5" i="1"/>
  <c r="E5" i="1"/>
  <c r="H5" i="1" s="1"/>
  <c r="J3" i="2" l="1"/>
  <c r="F5" i="1"/>
  <c r="J3" i="1"/>
  <c r="I15" i="1" s="1"/>
  <c r="G15" i="1" s="1"/>
  <c r="I7" i="1" l="1"/>
  <c r="G7" i="1" s="1"/>
  <c r="I5" i="1"/>
  <c r="I16" i="1"/>
  <c r="G16" i="1" s="1"/>
  <c r="I8" i="1"/>
  <c r="G8" i="1" s="1"/>
  <c r="I12" i="1"/>
  <c r="G12" i="1" s="1"/>
  <c r="I6" i="1"/>
  <c r="G6" i="1" s="1"/>
  <c r="I17" i="1"/>
  <c r="G17" i="1" s="1"/>
  <c r="I10" i="1"/>
  <c r="G10" i="1" s="1"/>
  <c r="I22" i="1"/>
  <c r="G22" i="1" s="1"/>
  <c r="I14" i="1"/>
  <c r="G14" i="1" s="1"/>
  <c r="I9" i="1"/>
  <c r="G9" i="1" s="1"/>
  <c r="I20" i="1"/>
  <c r="G20" i="1" s="1"/>
  <c r="I18" i="1"/>
  <c r="G18" i="1" s="1"/>
  <c r="I23" i="1"/>
  <c r="G23" i="1" s="1"/>
  <c r="G5" i="1"/>
  <c r="I21" i="1"/>
  <c r="G21" i="1" s="1"/>
  <c r="I24" i="1"/>
  <c r="G24" i="1" s="1"/>
  <c r="I19" i="1"/>
  <c r="G19" i="1" s="1"/>
  <c r="I13" i="1"/>
  <c r="G13" i="1" s="1"/>
  <c r="I11" i="1"/>
  <c r="G11" i="1" s="1"/>
</calcChain>
</file>

<file path=xl/sharedStrings.xml><?xml version="1.0" encoding="utf-8"?>
<sst xmlns="http://schemas.openxmlformats.org/spreadsheetml/2006/main" count="21" uniqueCount="12">
  <si>
    <r>
      <rPr>
        <b/>
        <i/>
        <sz val="11"/>
        <color theme="1"/>
        <rFont val="Calibri"/>
        <family val="2"/>
        <scheme val="minor"/>
      </rPr>
      <t>Tabela 1.</t>
    </r>
    <r>
      <rPr>
        <sz val="11"/>
        <color theme="1"/>
        <rFont val="Calibri"/>
        <family val="2"/>
        <scheme val="minor"/>
      </rPr>
      <t xml:space="preserve"> Número de clientes e vendas semanais, para uma amostra de 20 empresas de prestação de serviços.</t>
    </r>
  </si>
  <si>
    <t>Empresa</t>
  </si>
  <si>
    <t>Clientes</t>
  </si>
  <si>
    <t>Vendas</t>
  </si>
  <si>
    <t>Previstas</t>
  </si>
  <si>
    <t>Resíduos</t>
  </si>
  <si>
    <t>Resíduos de Student</t>
  </si>
  <si>
    <t>SYX</t>
  </si>
  <si>
    <t>hi</t>
  </si>
  <si>
    <t>(xi-Xmedio)^2</t>
  </si>
  <si>
    <t>Soma(Xi-Xmedio)^2 =</t>
  </si>
  <si>
    <t>SYX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</si>
</sst>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4">
    <xf numFmtId="0" fontId="0" fillId="0" borderId="0" xfId="0"/>
    <xf numFmtId="0" fontId="4" fillId="0" borderId="1" xfId="1" applyFont="1" applyBorder="1" applyAlignment="1">
      <alignment horizontal="center"/>
    </xf>
    <xf numFmtId="2" fontId="4" fillId="0" borderId="1" xfId="1" applyNumberFormat="1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Fill="1" applyBorder="1"/>
    <xf numFmtId="0" fontId="3" fillId="0" borderId="0" xfId="1" applyAlignment="1">
      <alignment horizontal="center"/>
    </xf>
    <xf numFmtId="2" fontId="3" fillId="0" borderId="0" xfId="1" applyNumberFormat="1" applyAlignment="1">
      <alignment horizontal="center"/>
    </xf>
    <xf numFmtId="2" fontId="0" fillId="0" borderId="0" xfId="0" applyNumberFormat="1"/>
    <xf numFmtId="0" fontId="3" fillId="0" borderId="3" xfId="1" applyBorder="1" applyAlignment="1">
      <alignment horizontal="center"/>
    </xf>
    <xf numFmtId="2" fontId="3" fillId="0" borderId="3" xfId="1" applyNumberFormat="1" applyBorder="1" applyAlignment="1">
      <alignment horizontal="center"/>
    </xf>
    <xf numFmtId="0" fontId="0" fillId="0" borderId="0" xfId="0" applyFont="1" applyFill="1" applyBorder="1"/>
    <xf numFmtId="0" fontId="1" fillId="0" borderId="1" xfId="0" applyFont="1" applyBorder="1"/>
    <xf numFmtId="0" fontId="1" fillId="0" borderId="3" xfId="0" applyFont="1" applyFill="1" applyBorder="1"/>
    <xf numFmtId="164" fontId="0" fillId="0" borderId="0" xfId="0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'[1]Tab 1'!$G$4</c:f>
              <c:strCache>
                <c:ptCount val="1"/>
                <c:pt idx="0">
                  <c:v>Resíduos de Student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'[1]Tab 1'!$C$5:$C$24</c:f>
              <c:numCache>
                <c:formatCode>General</c:formatCode>
                <c:ptCount val="20"/>
                <c:pt idx="0">
                  <c:v>907</c:v>
                </c:pt>
                <c:pt idx="1">
                  <c:v>926</c:v>
                </c:pt>
                <c:pt idx="2">
                  <c:v>506</c:v>
                </c:pt>
                <c:pt idx="3">
                  <c:v>741</c:v>
                </c:pt>
                <c:pt idx="4">
                  <c:v>789</c:v>
                </c:pt>
                <c:pt idx="5">
                  <c:v>889</c:v>
                </c:pt>
                <c:pt idx="6">
                  <c:v>874</c:v>
                </c:pt>
                <c:pt idx="7">
                  <c:v>510</c:v>
                </c:pt>
                <c:pt idx="8">
                  <c:v>529</c:v>
                </c:pt>
                <c:pt idx="9">
                  <c:v>420</c:v>
                </c:pt>
                <c:pt idx="10">
                  <c:v>679</c:v>
                </c:pt>
                <c:pt idx="11">
                  <c:v>872</c:v>
                </c:pt>
                <c:pt idx="12">
                  <c:v>924</c:v>
                </c:pt>
                <c:pt idx="13">
                  <c:v>607</c:v>
                </c:pt>
                <c:pt idx="14">
                  <c:v>452</c:v>
                </c:pt>
                <c:pt idx="15">
                  <c:v>729</c:v>
                </c:pt>
                <c:pt idx="16">
                  <c:v>794</c:v>
                </c:pt>
                <c:pt idx="17">
                  <c:v>844</c:v>
                </c:pt>
                <c:pt idx="18">
                  <c:v>1010</c:v>
                </c:pt>
                <c:pt idx="19">
                  <c:v>621</c:v>
                </c:pt>
              </c:numCache>
            </c:numRef>
          </c:xVal>
          <c:yVal>
            <c:numRef>
              <c:f>'[1]Tab 1'!$G$5:$G$24</c:f>
              <c:numCache>
                <c:formatCode>General</c:formatCode>
                <c:ptCount val="20"/>
                <c:pt idx="0">
                  <c:v>1.8067842828958378</c:v>
                </c:pt>
                <c:pt idx="1">
                  <c:v>1.1501161925111425</c:v>
                </c:pt>
                <c:pt idx="2">
                  <c:v>-1.916321708713013E-4</c:v>
                </c:pt>
                <c:pt idx="3">
                  <c:v>0.65168656792106616</c:v>
                </c:pt>
                <c:pt idx="4">
                  <c:v>0.22468010834092103</c:v>
                </c:pt>
                <c:pt idx="5">
                  <c:v>-0.21625766448949174</c:v>
                </c:pt>
                <c:pt idx="6">
                  <c:v>-1.2547099488055913</c:v>
                </c:pt>
                <c:pt idx="7">
                  <c:v>-0.30992472105088875</c:v>
                </c:pt>
                <c:pt idx="8">
                  <c:v>0.42245115472314237</c:v>
                </c:pt>
                <c:pt idx="9">
                  <c:v>6.8617934600070735E-2</c:v>
                </c:pt>
                <c:pt idx="10">
                  <c:v>-1.4769899445923877</c:v>
                </c:pt>
                <c:pt idx="11">
                  <c:v>-1.2593684735970827</c:v>
                </c:pt>
                <c:pt idx="12">
                  <c:v>-2.1754983479032255</c:v>
                </c:pt>
                <c:pt idx="13">
                  <c:v>-0.16950505728940488</c:v>
                </c:pt>
                <c:pt idx="14">
                  <c:v>1.2116060406100468</c:v>
                </c:pt>
                <c:pt idx="15">
                  <c:v>0.33402148393573294</c:v>
                </c:pt>
                <c:pt idx="16">
                  <c:v>-4.9552210177290265E-2</c:v>
                </c:pt>
                <c:pt idx="17">
                  <c:v>0.90889650016801626</c:v>
                </c:pt>
                <c:pt idx="18">
                  <c:v>1.1653249951248323</c:v>
                </c:pt>
                <c:pt idx="19">
                  <c:v>-0.89719000861833109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9848264"/>
        <c:axId val="469849832"/>
      </c:scatterChart>
      <c:valAx>
        <c:axId val="46984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849832"/>
        <c:crosses val="autoZero"/>
        <c:crossBetween val="midCat"/>
      </c:valAx>
      <c:valAx>
        <c:axId val="469849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69848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530411</xdr:colOff>
      <xdr:row>4</xdr:row>
      <xdr:rowOff>97117</xdr:rowOff>
    </xdr:from>
    <xdr:to>
      <xdr:col>17</xdr:col>
      <xdr:colOff>196742</xdr:colOff>
      <xdr:row>17</xdr:row>
      <xdr:rowOff>34097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263529" y="844176"/>
          <a:ext cx="2818919" cy="236492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291354</xdr:colOff>
      <xdr:row>3</xdr:row>
      <xdr:rowOff>134470</xdr:rowOff>
    </xdr:from>
    <xdr:to>
      <xdr:col>16</xdr:col>
      <xdr:colOff>7844</xdr:colOff>
      <xdr:row>16</xdr:row>
      <xdr:rowOff>140820</xdr:rowOff>
    </xdr:to>
    <xdr:pic>
      <xdr:nvPicPr>
        <xdr:cNvPr id="2" name="Imagem 1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85904" y="686920"/>
          <a:ext cx="2821640" cy="2400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250265</xdr:colOff>
      <xdr:row>16</xdr:row>
      <xdr:rowOff>171830</xdr:rowOff>
    </xdr:from>
    <xdr:to>
      <xdr:col>18</xdr:col>
      <xdr:colOff>481853</xdr:colOff>
      <xdr:row>31</xdr:row>
      <xdr:rowOff>113559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endas%20Semanais%20Servi&#231;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 1"/>
      <sheetName val="Exercício proposto 1"/>
    </sheetNames>
    <sheetDataSet>
      <sheetData sheetId="0">
        <row r="4">
          <cell r="G4" t="str">
            <v>Resíduos de Student</v>
          </cell>
        </row>
        <row r="5">
          <cell r="C5">
            <v>907</v>
          </cell>
          <cell r="G5">
            <v>1.8067842828958378</v>
          </cell>
        </row>
        <row r="6">
          <cell r="C6">
            <v>926</v>
          </cell>
          <cell r="G6">
            <v>1.1501161925111425</v>
          </cell>
        </row>
        <row r="7">
          <cell r="C7">
            <v>506</v>
          </cell>
          <cell r="G7">
            <v>-1.916321708713013E-4</v>
          </cell>
        </row>
        <row r="8">
          <cell r="C8">
            <v>741</v>
          </cell>
          <cell r="G8">
            <v>0.65168656792106616</v>
          </cell>
        </row>
        <row r="9">
          <cell r="C9">
            <v>789</v>
          </cell>
          <cell r="G9">
            <v>0.22468010834092103</v>
          </cell>
        </row>
        <row r="10">
          <cell r="C10">
            <v>889</v>
          </cell>
          <cell r="G10">
            <v>-0.21625766448949174</v>
          </cell>
        </row>
        <row r="11">
          <cell r="C11">
            <v>874</v>
          </cell>
          <cell r="G11">
            <v>-1.2547099488055913</v>
          </cell>
        </row>
        <row r="12">
          <cell r="C12">
            <v>510</v>
          </cell>
          <cell r="G12">
            <v>-0.30992472105088875</v>
          </cell>
        </row>
        <row r="13">
          <cell r="C13">
            <v>529</v>
          </cell>
          <cell r="G13">
            <v>0.42245115472314237</v>
          </cell>
        </row>
        <row r="14">
          <cell r="C14">
            <v>420</v>
          </cell>
          <cell r="G14">
            <v>6.8617934600070735E-2</v>
          </cell>
        </row>
        <row r="15">
          <cell r="C15">
            <v>679</v>
          </cell>
          <cell r="G15">
            <v>-1.4769899445923877</v>
          </cell>
        </row>
        <row r="16">
          <cell r="C16">
            <v>872</v>
          </cell>
          <cell r="G16">
            <v>-1.2593684735970827</v>
          </cell>
        </row>
        <row r="17">
          <cell r="C17">
            <v>924</v>
          </cell>
          <cell r="G17">
            <v>-2.1754983479032255</v>
          </cell>
        </row>
        <row r="18">
          <cell r="C18">
            <v>607</v>
          </cell>
          <cell r="G18">
            <v>-0.16950505728940488</v>
          </cell>
        </row>
        <row r="19">
          <cell r="C19">
            <v>452</v>
          </cell>
          <cell r="G19">
            <v>1.2116060406100468</v>
          </cell>
        </row>
        <row r="20">
          <cell r="C20">
            <v>729</v>
          </cell>
          <cell r="G20">
            <v>0.33402148393573294</v>
          </cell>
        </row>
        <row r="21">
          <cell r="C21">
            <v>794</v>
          </cell>
          <cell r="G21">
            <v>-4.9552210177290265E-2</v>
          </cell>
        </row>
        <row r="22">
          <cell r="C22">
            <v>844</v>
          </cell>
          <cell r="G22">
            <v>0.90889650016801626</v>
          </cell>
        </row>
        <row r="23">
          <cell r="C23">
            <v>1010</v>
          </cell>
          <cell r="G23">
            <v>1.1653249951248323</v>
          </cell>
        </row>
        <row r="24">
          <cell r="C24">
            <v>621</v>
          </cell>
          <cell r="G24">
            <v>-0.89719000861833109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tabSelected="1" zoomScale="85" zoomScaleNormal="85" workbookViewId="0">
      <selection activeCell="E5" sqref="E5"/>
    </sheetView>
  </sheetViews>
  <sheetFormatPr defaultRowHeight="14.5" x14ac:dyDescent="0.35"/>
  <cols>
    <col min="7" max="7" width="18.6328125" bestFit="1" customWidth="1"/>
    <col min="9" max="9" width="18.7265625" bestFit="1" customWidth="1"/>
    <col min="13" max="13" width="10" bestFit="1" customWidth="1"/>
  </cols>
  <sheetData>
    <row r="2" spans="2:13" x14ac:dyDescent="0.35">
      <c r="B2" t="s">
        <v>0</v>
      </c>
    </row>
    <row r="3" spans="2:13" x14ac:dyDescent="0.35">
      <c r="I3" t="s">
        <v>10</v>
      </c>
      <c r="J3">
        <f>SUM(J5:J24)</f>
        <v>0</v>
      </c>
      <c r="L3" s="10" t="s">
        <v>11</v>
      </c>
      <c r="M3" s="13"/>
    </row>
    <row r="4" spans="2:13" x14ac:dyDescent="0.35">
      <c r="B4" s="1" t="s">
        <v>1</v>
      </c>
      <c r="C4" s="1" t="s">
        <v>2</v>
      </c>
      <c r="D4" s="2" t="s">
        <v>3</v>
      </c>
      <c r="E4" s="11" t="s">
        <v>4</v>
      </c>
      <c r="F4" s="11" t="s">
        <v>5</v>
      </c>
      <c r="G4" s="11" t="s">
        <v>6</v>
      </c>
      <c r="H4" s="12" t="s">
        <v>8</v>
      </c>
      <c r="I4" s="12" t="s">
        <v>9</v>
      </c>
    </row>
    <row r="5" spans="2:13" x14ac:dyDescent="0.35">
      <c r="B5" s="5">
        <v>1</v>
      </c>
      <c r="C5" s="5">
        <v>907</v>
      </c>
      <c r="D5" s="6">
        <v>11.2</v>
      </c>
      <c r="F5" s="7"/>
    </row>
    <row r="6" spans="2:13" x14ac:dyDescent="0.35">
      <c r="B6" s="5">
        <v>2</v>
      </c>
      <c r="C6" s="5">
        <v>926</v>
      </c>
      <c r="D6" s="6">
        <v>11.05</v>
      </c>
      <c r="F6" s="7"/>
    </row>
    <row r="7" spans="2:13" x14ac:dyDescent="0.35">
      <c r="B7" s="5">
        <v>3</v>
      </c>
      <c r="C7" s="5">
        <v>506</v>
      </c>
      <c r="D7" s="6">
        <v>6.84</v>
      </c>
      <c r="F7" s="7"/>
    </row>
    <row r="8" spans="2:13" x14ac:dyDescent="0.35">
      <c r="B8" s="5">
        <v>4</v>
      </c>
      <c r="C8" s="5">
        <v>741</v>
      </c>
      <c r="D8" s="6">
        <v>9.2100000000000009</v>
      </c>
      <c r="F8" s="7"/>
    </row>
    <row r="9" spans="2:13" x14ac:dyDescent="0.35">
      <c r="B9" s="5">
        <v>5</v>
      </c>
      <c r="C9" s="5">
        <v>789</v>
      </c>
      <c r="D9" s="6">
        <v>9.42</v>
      </c>
      <c r="F9" s="7"/>
    </row>
    <row r="10" spans="2:13" x14ac:dyDescent="0.35">
      <c r="B10" s="5">
        <v>6</v>
      </c>
      <c r="C10" s="5">
        <v>889</v>
      </c>
      <c r="D10" s="6">
        <v>10.08</v>
      </c>
      <c r="F10" s="7"/>
    </row>
    <row r="11" spans="2:13" x14ac:dyDescent="0.35">
      <c r="B11" s="5">
        <v>7</v>
      </c>
      <c r="C11" s="5">
        <v>874</v>
      </c>
      <c r="D11" s="6">
        <v>9.4499999999999993</v>
      </c>
      <c r="F11" s="7"/>
    </row>
    <row r="12" spans="2:13" x14ac:dyDescent="0.35">
      <c r="B12" s="5">
        <v>8</v>
      </c>
      <c r="C12" s="5">
        <v>510</v>
      </c>
      <c r="D12" s="6">
        <v>6.73</v>
      </c>
      <c r="F12" s="7"/>
    </row>
    <row r="13" spans="2:13" x14ac:dyDescent="0.35">
      <c r="B13" s="5">
        <v>9</v>
      </c>
      <c r="C13" s="5">
        <v>529</v>
      </c>
      <c r="D13" s="6">
        <v>7.24</v>
      </c>
      <c r="F13" s="7"/>
    </row>
    <row r="14" spans="2:13" x14ac:dyDescent="0.35">
      <c r="B14" s="5">
        <v>10</v>
      </c>
      <c r="C14" s="5">
        <v>420</v>
      </c>
      <c r="D14" s="6">
        <v>6.12</v>
      </c>
      <c r="F14" s="7"/>
    </row>
    <row r="15" spans="2:13" x14ac:dyDescent="0.35">
      <c r="B15" s="5">
        <v>11</v>
      </c>
      <c r="C15" s="5">
        <v>679</v>
      </c>
      <c r="D15" s="6">
        <v>7.63</v>
      </c>
      <c r="F15" s="7"/>
    </row>
    <row r="16" spans="2:13" x14ac:dyDescent="0.35">
      <c r="B16" s="5">
        <v>12</v>
      </c>
      <c r="C16" s="5">
        <v>872</v>
      </c>
      <c r="D16" s="6">
        <v>9.43</v>
      </c>
      <c r="F16" s="7"/>
    </row>
    <row r="17" spans="2:6" x14ac:dyDescent="0.35">
      <c r="B17" s="5">
        <v>13</v>
      </c>
      <c r="C17" s="5">
        <v>924</v>
      </c>
      <c r="D17" s="6">
        <v>9.4600000000000009</v>
      </c>
      <c r="F17" s="7"/>
    </row>
    <row r="18" spans="2:6" x14ac:dyDescent="0.35">
      <c r="B18" s="5">
        <v>14</v>
      </c>
      <c r="C18" s="5">
        <v>607</v>
      </c>
      <c r="D18" s="6">
        <v>7.64</v>
      </c>
      <c r="F18" s="7"/>
    </row>
    <row r="19" spans="2:6" x14ac:dyDescent="0.35">
      <c r="B19" s="5">
        <v>15</v>
      </c>
      <c r="C19" s="5">
        <v>452</v>
      </c>
      <c r="D19" s="6">
        <v>6.92</v>
      </c>
      <c r="F19" s="7"/>
    </row>
    <row r="20" spans="2:6" x14ac:dyDescent="0.35">
      <c r="B20" s="5">
        <v>16</v>
      </c>
      <c r="C20" s="5">
        <v>729</v>
      </c>
      <c r="D20" s="6">
        <v>8.9499999999999993</v>
      </c>
      <c r="F20" s="7"/>
    </row>
    <row r="21" spans="2:6" x14ac:dyDescent="0.35">
      <c r="B21" s="5">
        <v>17</v>
      </c>
      <c r="C21" s="5">
        <v>794</v>
      </c>
      <c r="D21" s="6">
        <v>9.33</v>
      </c>
      <c r="F21" s="7"/>
    </row>
    <row r="22" spans="2:6" x14ac:dyDescent="0.35">
      <c r="B22" s="5">
        <v>18</v>
      </c>
      <c r="C22" s="5">
        <v>844</v>
      </c>
      <c r="D22" s="6">
        <v>10.23</v>
      </c>
      <c r="F22" s="7"/>
    </row>
    <row r="23" spans="2:6" x14ac:dyDescent="0.35">
      <c r="B23" s="5">
        <v>19</v>
      </c>
      <c r="C23" s="5">
        <v>1010</v>
      </c>
      <c r="D23" s="6">
        <v>11.77</v>
      </c>
      <c r="F23" s="7"/>
    </row>
    <row r="24" spans="2:6" x14ac:dyDescent="0.35">
      <c r="B24" s="8">
        <v>20</v>
      </c>
      <c r="C24" s="8">
        <v>621</v>
      </c>
      <c r="D24" s="9">
        <v>7.41</v>
      </c>
      <c r="F24" s="7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4"/>
  <sheetViews>
    <sheetView zoomScale="70" zoomScaleNormal="70" workbookViewId="0">
      <selection activeCell="H5" sqref="H5"/>
    </sheetView>
  </sheetViews>
  <sheetFormatPr defaultRowHeight="14.5" x14ac:dyDescent="0.35"/>
  <cols>
    <col min="1" max="1" width="5.81640625" customWidth="1"/>
    <col min="7" max="7" width="18.6328125" bestFit="1" customWidth="1"/>
    <col min="12" max="12" width="9.54296875" bestFit="1" customWidth="1"/>
  </cols>
  <sheetData>
    <row r="2" spans="2:10" x14ac:dyDescent="0.35">
      <c r="B2" t="s">
        <v>0</v>
      </c>
    </row>
    <row r="3" spans="2:10" x14ac:dyDescent="0.35">
      <c r="J3">
        <f>SUM(J5:J24)</f>
        <v>614602.54999999993</v>
      </c>
    </row>
    <row r="4" spans="2:10" x14ac:dyDescent="0.35">
      <c r="B4" s="1" t="s">
        <v>1</v>
      </c>
      <c r="C4" s="1" t="s">
        <v>2</v>
      </c>
      <c r="D4" s="2" t="s">
        <v>3</v>
      </c>
      <c r="E4" s="3" t="s">
        <v>4</v>
      </c>
      <c r="F4" s="3" t="s">
        <v>5</v>
      </c>
      <c r="G4" s="3" t="s">
        <v>6</v>
      </c>
      <c r="H4" s="4" t="s">
        <v>7</v>
      </c>
      <c r="I4" s="4" t="s">
        <v>8</v>
      </c>
      <c r="J4" s="4" t="s">
        <v>9</v>
      </c>
    </row>
    <row r="5" spans="2:10" x14ac:dyDescent="0.35">
      <c r="B5" s="5">
        <v>1</v>
      </c>
      <c r="C5" s="5">
        <v>907</v>
      </c>
      <c r="D5" s="6">
        <v>11.2</v>
      </c>
      <c r="E5">
        <f>INTERCEPT($D$5:$D$24,$C$5:$C$24)+SLOPE($D$5:$D$24,$C$5:$C$24)*C5</f>
        <v>10.34055411745363</v>
      </c>
      <c r="F5" s="7">
        <f>D5-E5</f>
        <v>0.85944588254636933</v>
      </c>
      <c r="G5">
        <f>F5/($H$5*SQRT(1-I5))</f>
        <v>1.8067842828958378</v>
      </c>
      <c r="H5">
        <f>SQRT((SUMXMY2(D5:D24,E5:E24))/(20-2))</f>
        <v>0.5014952145384084</v>
      </c>
      <c r="I5">
        <f>(1/20)+(J5/$J$3)</f>
        <v>0.10031417865090214</v>
      </c>
      <c r="J5">
        <f>(C5-AVERAGE($C$5:$C$24))^2</f>
        <v>30923.222500000007</v>
      </c>
    </row>
    <row r="6" spans="2:10" x14ac:dyDescent="0.35">
      <c r="B6" s="5">
        <v>2</v>
      </c>
      <c r="C6" s="5">
        <v>926</v>
      </c>
      <c r="D6" s="6">
        <v>11.05</v>
      </c>
      <c r="E6">
        <f t="shared" ref="E6:E24" si="0">INTERCEPT($D$5:$D$24,$C$5:$C$24)+SLOPE($D$5:$D$24,$C$5:$C$24)*C6</f>
        <v>10.506411542711628</v>
      </c>
      <c r="F6" s="7">
        <f t="shared" ref="F6:F24" si="1">D6-E6</f>
        <v>0.54358845728837224</v>
      </c>
      <c r="G6">
        <f t="shared" ref="G6:G24" si="2">F6/($H$5*SQRT(1-I6))</f>
        <v>1.1501161925111425</v>
      </c>
      <c r="I6">
        <f>(1/20)+(J6/$J$3)</f>
        <v>0.11177410507001641</v>
      </c>
      <c r="J6">
        <f>(C6-AVERAGE($C$5:$C$24))^2</f>
        <v>37966.522500000006</v>
      </c>
    </row>
    <row r="7" spans="2:10" x14ac:dyDescent="0.35">
      <c r="B7" s="5">
        <v>3</v>
      </c>
      <c r="C7" s="5">
        <v>506</v>
      </c>
      <c r="D7" s="6">
        <v>6.84</v>
      </c>
      <c r="E7">
        <f t="shared" si="0"/>
        <v>6.8400895106927235</v>
      </c>
      <c r="F7" s="7">
        <f t="shared" si="1"/>
        <v>-8.951069272367107E-5</v>
      </c>
      <c r="G7">
        <f t="shared" si="2"/>
        <v>-1.916321708713013E-4</v>
      </c>
      <c r="I7">
        <f>(1/20)+(J7/$J$3)</f>
        <v>0.13248016950141192</v>
      </c>
      <c r="J7">
        <f>(C7-AVERAGE($C$5:$C$24))^2</f>
        <v>50692.522499999992</v>
      </c>
    </row>
    <row r="8" spans="2:10" x14ac:dyDescent="0.35">
      <c r="B8" s="5">
        <v>4</v>
      </c>
      <c r="C8" s="5">
        <v>741</v>
      </c>
      <c r="D8" s="6">
        <v>9.2100000000000009</v>
      </c>
      <c r="E8">
        <f t="shared" si="0"/>
        <v>8.8914839809890154</v>
      </c>
      <c r="F8" s="7">
        <f t="shared" si="1"/>
        <v>0.31851601901098547</v>
      </c>
      <c r="G8">
        <f t="shared" si="2"/>
        <v>0.65168656792106616</v>
      </c>
      <c r="I8">
        <f>(1/20)+(J8/$J$3)</f>
        <v>5.0157862182641455E-2</v>
      </c>
      <c r="J8">
        <f>(C8-AVERAGE($C$5:$C$24))^2</f>
        <v>97.022500000000448</v>
      </c>
    </row>
    <row r="9" spans="2:10" x14ac:dyDescent="0.35">
      <c r="B9" s="5">
        <v>5</v>
      </c>
      <c r="C9" s="5">
        <v>789</v>
      </c>
      <c r="D9" s="6">
        <v>9.42</v>
      </c>
      <c r="E9">
        <f t="shared" si="0"/>
        <v>9.3104922132197476</v>
      </c>
      <c r="F9" s="7">
        <f t="shared" si="1"/>
        <v>0.1095077867802523</v>
      </c>
      <c r="G9">
        <f t="shared" si="2"/>
        <v>0.22468010834092103</v>
      </c>
      <c r="I9">
        <f>(1/20)+(J9/$J$3)</f>
        <v>5.5445181605575836E-2</v>
      </c>
      <c r="J9">
        <f>(C9-AVERAGE($C$5:$C$24))^2</f>
        <v>3346.6225000000027</v>
      </c>
    </row>
    <row r="10" spans="2:10" x14ac:dyDescent="0.35">
      <c r="B10" s="5">
        <v>6</v>
      </c>
      <c r="C10" s="5">
        <v>889</v>
      </c>
      <c r="D10" s="6">
        <v>10.08</v>
      </c>
      <c r="E10">
        <f t="shared" si="0"/>
        <v>10.183426030367105</v>
      </c>
      <c r="F10" s="7">
        <f t="shared" si="1"/>
        <v>-0.10342603036710507</v>
      </c>
      <c r="G10">
        <f t="shared" si="2"/>
        <v>-0.21625766448949174</v>
      </c>
      <c r="I10">
        <f>(1/20)+(J10/$J$3)</f>
        <v>9.0541033388162828E-2</v>
      </c>
      <c r="J10">
        <f>(C10-AVERAGE($C$5:$C$24))^2</f>
        <v>24916.622500000009</v>
      </c>
    </row>
    <row r="11" spans="2:10" x14ac:dyDescent="0.35">
      <c r="B11" s="5">
        <v>7</v>
      </c>
      <c r="C11" s="5">
        <v>874</v>
      </c>
      <c r="D11" s="6">
        <v>9.4499999999999993</v>
      </c>
      <c r="E11">
        <f t="shared" si="0"/>
        <v>10.052485957795003</v>
      </c>
      <c r="F11" s="7">
        <f t="shared" si="1"/>
        <v>-0.60248595779500391</v>
      </c>
      <c r="G11">
        <f t="shared" si="2"/>
        <v>-1.2547099488055913</v>
      </c>
      <c r="I11">
        <f>(1/20)+(J11/$J$3)</f>
        <v>8.3202144214989032E-2</v>
      </c>
      <c r="J11">
        <f>(C11-AVERAGE($C$5:$C$24))^2</f>
        <v>20406.122500000005</v>
      </c>
    </row>
    <row r="12" spans="2:10" x14ac:dyDescent="0.35">
      <c r="B12" s="5">
        <v>8</v>
      </c>
      <c r="C12" s="5">
        <v>510</v>
      </c>
      <c r="D12" s="6">
        <v>6.73</v>
      </c>
      <c r="E12">
        <f t="shared" si="0"/>
        <v>6.8750068633786174</v>
      </c>
      <c r="F12" s="7">
        <f t="shared" si="1"/>
        <v>-0.14500686337861701</v>
      </c>
      <c r="G12">
        <f t="shared" si="2"/>
        <v>-0.30992472105088875</v>
      </c>
      <c r="I12">
        <f>(1/20)+(J12/$J$3)</f>
        <v>0.12957552811975803</v>
      </c>
      <c r="J12">
        <f>(C12-AVERAGE($C$5:$C$24))^2</f>
        <v>48907.322499999987</v>
      </c>
    </row>
    <row r="13" spans="2:10" x14ac:dyDescent="0.35">
      <c r="B13" s="5">
        <v>9</v>
      </c>
      <c r="C13" s="5">
        <v>529</v>
      </c>
      <c r="D13" s="6">
        <v>7.24</v>
      </c>
      <c r="E13">
        <f t="shared" si="0"/>
        <v>7.040864288636616</v>
      </c>
      <c r="F13" s="7">
        <f t="shared" si="1"/>
        <v>0.19913571136338426</v>
      </c>
      <c r="G13">
        <f t="shared" si="2"/>
        <v>0.42245115472314237</v>
      </c>
      <c r="I13">
        <f>(1/20)+(J13/$J$3)</f>
        <v>0.11648951017206159</v>
      </c>
      <c r="J13">
        <f>(C13-AVERAGE($C$5:$C$24))^2</f>
        <v>40864.62249999999</v>
      </c>
    </row>
    <row r="14" spans="2:10" x14ac:dyDescent="0.35">
      <c r="B14" s="5">
        <v>10</v>
      </c>
      <c r="C14" s="5">
        <v>420</v>
      </c>
      <c r="D14" s="6">
        <v>6.12</v>
      </c>
      <c r="E14">
        <f t="shared" si="0"/>
        <v>6.0893664279459951</v>
      </c>
      <c r="F14" s="7">
        <f t="shared" si="1"/>
        <v>3.0633572054004965E-2</v>
      </c>
      <c r="G14">
        <f t="shared" si="2"/>
        <v>6.8617934600070735E-2</v>
      </c>
      <c r="I14">
        <f>(1/20)+(J14/$J$3)</f>
        <v>0.20752346374091679</v>
      </c>
      <c r="J14">
        <f>(C14-AVERAGE($C$5:$C$24))^2</f>
        <v>96814.32249999998</v>
      </c>
    </row>
    <row r="15" spans="2:10" x14ac:dyDescent="0.35">
      <c r="B15" s="5">
        <v>11</v>
      </c>
      <c r="C15" s="5">
        <v>679</v>
      </c>
      <c r="D15" s="6">
        <v>7.63</v>
      </c>
      <c r="E15">
        <f t="shared" si="0"/>
        <v>8.3502650143576531</v>
      </c>
      <c r="F15" s="7">
        <f t="shared" si="1"/>
        <v>-0.72026501435765322</v>
      </c>
      <c r="G15">
        <f t="shared" si="2"/>
        <v>-1.4769899445923877</v>
      </c>
      <c r="I15">
        <f>(1/20)+(J15/$J$3)</f>
        <v>5.4425010114260021E-2</v>
      </c>
      <c r="J15">
        <f>(C15-AVERAGE($C$5:$C$24))^2</f>
        <v>2719.6224999999977</v>
      </c>
    </row>
    <row r="16" spans="2:10" x14ac:dyDescent="0.35">
      <c r="B16" s="5">
        <v>12</v>
      </c>
      <c r="C16" s="5">
        <v>872</v>
      </c>
      <c r="D16" s="6">
        <v>9.43</v>
      </c>
      <c r="E16">
        <f t="shared" si="0"/>
        <v>10.035027281452056</v>
      </c>
      <c r="F16" s="7">
        <f t="shared" si="1"/>
        <v>-0.60502728145205609</v>
      </c>
      <c r="G16">
        <f t="shared" si="2"/>
        <v>-1.2593684735970827</v>
      </c>
      <c r="I16">
        <f>(1/20)+(J16/$J$3)</f>
        <v>8.2278945962720146E-2</v>
      </c>
      <c r="J16">
        <f>(C16-AVERAGE($C$5:$C$24))^2</f>
        <v>19838.722500000007</v>
      </c>
    </row>
    <row r="17" spans="2:10" x14ac:dyDescent="0.35">
      <c r="B17" s="5">
        <v>13</v>
      </c>
      <c r="C17" s="5">
        <v>924</v>
      </c>
      <c r="D17" s="6">
        <v>9.4600000000000009</v>
      </c>
      <c r="E17">
        <f t="shared" si="0"/>
        <v>10.488952866368681</v>
      </c>
      <c r="F17" s="7">
        <f t="shared" si="1"/>
        <v>-1.0289528663686802</v>
      </c>
      <c r="G17">
        <f t="shared" si="2"/>
        <v>-2.1754983479032255</v>
      </c>
      <c r="I17">
        <f>(1/20)+(J17/$J$3)</f>
        <v>0.11051247672174483</v>
      </c>
      <c r="J17">
        <f>(C17-AVERAGE($C$5:$C$24))^2</f>
        <v>37191.122500000012</v>
      </c>
    </row>
    <row r="18" spans="2:10" x14ac:dyDescent="0.35">
      <c r="B18" s="5">
        <v>14</v>
      </c>
      <c r="C18" s="5">
        <v>607</v>
      </c>
      <c r="D18" s="6">
        <v>7.64</v>
      </c>
      <c r="E18">
        <f t="shared" si="0"/>
        <v>7.7217526660115556</v>
      </c>
      <c r="F18" s="7">
        <f t="shared" si="1"/>
        <v>-8.1752666011555952E-2</v>
      </c>
      <c r="G18">
        <f t="shared" si="2"/>
        <v>-0.16950505728940488</v>
      </c>
      <c r="I18">
        <f>(1/20)+(J18/$J$3)</f>
        <v>7.5078357549932057E-2</v>
      </c>
      <c r="J18">
        <f>(C18-AVERAGE($C$5:$C$24))^2</f>
        <v>15413.222499999994</v>
      </c>
    </row>
    <row r="19" spans="2:10" x14ac:dyDescent="0.35">
      <c r="B19" s="5">
        <v>15</v>
      </c>
      <c r="C19" s="5">
        <v>452</v>
      </c>
      <c r="D19" s="6">
        <v>6.92</v>
      </c>
      <c r="E19">
        <f t="shared" si="0"/>
        <v>6.36870524943315</v>
      </c>
      <c r="F19" s="7">
        <f t="shared" si="1"/>
        <v>0.55129475056684996</v>
      </c>
      <c r="G19">
        <f t="shared" si="2"/>
        <v>1.2116060406100468</v>
      </c>
      <c r="I19">
        <f>(1/20)+(J19/$J$3)</f>
        <v>0.17678880440701067</v>
      </c>
      <c r="J19">
        <f>(C19-AVERAGE($C$5:$C$24))^2</f>
        <v>77924.722499999989</v>
      </c>
    </row>
    <row r="20" spans="2:10" x14ac:dyDescent="0.35">
      <c r="B20" s="5">
        <v>16</v>
      </c>
      <c r="C20" s="5">
        <v>729</v>
      </c>
      <c r="D20" s="6">
        <v>8.9499999999999993</v>
      </c>
      <c r="E20">
        <f t="shared" si="0"/>
        <v>8.7867319229313328</v>
      </c>
      <c r="F20" s="7">
        <f t="shared" si="1"/>
        <v>0.16326807706866653</v>
      </c>
      <c r="G20">
        <f t="shared" si="2"/>
        <v>0.33402148393573294</v>
      </c>
      <c r="I20">
        <f>(1/20)+(J20/$J$3)</f>
        <v>5.0007521120763329E-2</v>
      </c>
      <c r="J20">
        <f>(C20-AVERAGE($C$5:$C$24))^2</f>
        <v>4.6224999999999019</v>
      </c>
    </row>
    <row r="21" spans="2:10" x14ac:dyDescent="0.35">
      <c r="B21" s="5">
        <v>17</v>
      </c>
      <c r="C21" s="5">
        <v>794</v>
      </c>
      <c r="D21" s="6">
        <v>9.33</v>
      </c>
      <c r="E21">
        <f t="shared" si="0"/>
        <v>9.3541389040771143</v>
      </c>
      <c r="F21" s="7">
        <f t="shared" si="1"/>
        <v>-2.4138904077114276E-2</v>
      </c>
      <c r="G21">
        <f t="shared" si="2"/>
        <v>-4.9552210177290265E-2</v>
      </c>
      <c r="I21">
        <f>(1/20)+(J21/$J$3)</f>
        <v>5.6427117004314423E-2</v>
      </c>
      <c r="J21">
        <f>(C21-AVERAGE($C$5:$C$24))^2</f>
        <v>3950.1225000000027</v>
      </c>
    </row>
    <row r="22" spans="2:10" x14ac:dyDescent="0.35">
      <c r="B22" s="5">
        <v>18</v>
      </c>
      <c r="C22" s="5">
        <v>844</v>
      </c>
      <c r="D22" s="6">
        <v>10.23</v>
      </c>
      <c r="E22">
        <f t="shared" si="0"/>
        <v>9.7906058126507958</v>
      </c>
      <c r="F22" s="7">
        <f t="shared" si="1"/>
        <v>0.43939418734920466</v>
      </c>
      <c r="G22">
        <f t="shared" si="2"/>
        <v>0.90889650016801626</v>
      </c>
      <c r="I22">
        <f>(1/20)+(J22/$J$3)</f>
        <v>7.0720907357120485E-2</v>
      </c>
      <c r="J22">
        <f>(C22-AVERAGE($C$5:$C$24))^2</f>
        <v>12735.122500000005</v>
      </c>
    </row>
    <row r="23" spans="2:10" x14ac:dyDescent="0.35">
      <c r="B23" s="5">
        <v>19</v>
      </c>
      <c r="C23" s="5">
        <v>1010</v>
      </c>
      <c r="D23" s="6">
        <v>11.77</v>
      </c>
      <c r="E23">
        <f t="shared" si="0"/>
        <v>11.239675949115409</v>
      </c>
      <c r="F23" s="7">
        <f t="shared" si="1"/>
        <v>0.530324050884591</v>
      </c>
      <c r="G23">
        <f t="shared" si="2"/>
        <v>1.1653249951248323</v>
      </c>
      <c r="I23">
        <f>(1/20)+(J23/$J$3)</f>
        <v>0.17651643326243932</v>
      </c>
      <c r="J23">
        <f>(C23-AVERAGE($C$5:$C$24))^2</f>
        <v>77757.322500000009</v>
      </c>
    </row>
    <row r="24" spans="2:10" x14ac:dyDescent="0.35">
      <c r="B24" s="8">
        <v>20</v>
      </c>
      <c r="C24" s="8">
        <v>621</v>
      </c>
      <c r="D24" s="9">
        <v>7.41</v>
      </c>
      <c r="E24">
        <f t="shared" si="0"/>
        <v>7.8439634004121856</v>
      </c>
      <c r="F24" s="7">
        <f t="shared" si="1"/>
        <v>-0.43396340041218551</v>
      </c>
      <c r="G24">
        <f t="shared" si="2"/>
        <v>-0.89719000861833109</v>
      </c>
      <c r="I24">
        <f>(1/20)+(J24/$J$3)</f>
        <v>6.974124985325883E-2</v>
      </c>
      <c r="J24">
        <f>(C24-AVERAGE($C$5:$C$24))^2</f>
        <v>12133.022499999995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Dados para resolver</vt:lpstr>
      <vt:lpstr>Resolvido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</dc:creator>
  <cp:lastModifiedBy>rodri</cp:lastModifiedBy>
  <dcterms:created xsi:type="dcterms:W3CDTF">2020-08-08T00:58:17Z</dcterms:created>
  <dcterms:modified xsi:type="dcterms:W3CDTF">2020-08-08T01:02:32Z</dcterms:modified>
</cp:coreProperties>
</file>