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13_ncr:1_{089F11B5-6D4B-414C-B9FD-D8FAC91618F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dos" sheetId="1" r:id="rId1"/>
    <sheet name="R2, R2ajustado e correls (resol" sheetId="2" state="hidden" r:id="rId2"/>
    <sheet name="R2,R2ajust e correl (exercicio)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4" l="1" a="1"/>
  <c r="B35" i="4" s="1"/>
  <c r="E34" i="4"/>
  <c r="D34" i="4"/>
  <c r="C34" i="4"/>
  <c r="C15" i="4"/>
  <c r="C14" i="4"/>
  <c r="C13" i="4"/>
  <c r="D37" i="2"/>
  <c r="E37" i="2"/>
  <c r="C37" i="2"/>
  <c r="D36" i="2"/>
  <c r="E36" i="2"/>
  <c r="C36" i="2"/>
  <c r="E35" i="2"/>
  <c r="D35" i="2"/>
  <c r="D34" i="2"/>
  <c r="E34" i="2"/>
  <c r="C34" i="2"/>
  <c r="C35" i="2"/>
  <c r="B35" i="2" a="1"/>
  <c r="B35" i="2" s="1"/>
  <c r="C17" i="2"/>
  <c r="C21" i="2"/>
  <c r="C19" i="2"/>
  <c r="C23" i="2" s="1"/>
  <c r="D27" i="2" s="1"/>
  <c r="C14" i="2"/>
  <c r="C15" i="2"/>
  <c r="C13" i="2"/>
  <c r="B36" i="4" l="1"/>
  <c r="B37" i="4"/>
  <c r="B37" i="2"/>
  <c r="B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</author>
  </authors>
  <commentList>
    <comment ref="C23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96,56% das variações no consumo de óleo são explicados pela variação média da temperatura diária e pela variação na quantidade de isolamento térmico nas residências.</t>
        </r>
      </text>
    </comment>
    <comment ref="D27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Logo, 96% da variação do consumo mensal de óleo para calefação podem ser explicados pelas variações na temperatura diária média e na quantidade de isolamento térmico nas casas, considerando o número de variáveis de previsão e o tamanho da amostra.</t>
        </r>
      </text>
    </comment>
  </commentList>
</comments>
</file>

<file path=xl/sharedStrings.xml><?xml version="1.0" encoding="utf-8"?>
<sst xmlns="http://schemas.openxmlformats.org/spreadsheetml/2006/main" count="23" uniqueCount="13">
  <si>
    <t>Consumo Mensal de Óleo para Calefação</t>
  </si>
  <si>
    <t>Temperatura Atmosférica Média Diária (em graus °F)</t>
  </si>
  <si>
    <t>Quantidade de Isolamento Térmico no Sótão (Polegadas)</t>
  </si>
  <si>
    <t>Como já tenho os valores de alfa e beta simplesmente os reproduzo aqui novamente:</t>
  </si>
  <si>
    <t>alfa</t>
  </si>
  <si>
    <t>beta1</t>
  </si>
  <si>
    <t>beta2</t>
  </si>
  <si>
    <t>STQ =</t>
  </si>
  <si>
    <t>SQReg =</t>
  </si>
  <si>
    <t>R^2 =</t>
  </si>
  <si>
    <t>R^2 ajustado =</t>
  </si>
  <si>
    <t>n =</t>
  </si>
  <si>
    <t>Montanto a matriz de correlação: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</si>
</sst>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2</xdr:row>
      <xdr:rowOff>63500</xdr:rowOff>
    </xdr:from>
    <xdr:to>
      <xdr:col>5</xdr:col>
      <xdr:colOff>25400</xdr:colOff>
      <xdr:row>7</xdr:row>
      <xdr:rowOff>120650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31800"/>
          <a:ext cx="25273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27</xdr:row>
      <xdr:rowOff>146050</xdr:rowOff>
    </xdr:from>
    <xdr:to>
      <xdr:col>3</xdr:col>
      <xdr:colOff>342900</xdr:colOff>
      <xdr:row>29</xdr:row>
      <xdr:rowOff>69850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5118100"/>
          <a:ext cx="15367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37</xdr:row>
      <xdr:rowOff>139700</xdr:rowOff>
    </xdr:from>
    <xdr:to>
      <xdr:col>13</xdr:col>
      <xdr:colOff>254000</xdr:colOff>
      <xdr:row>44</xdr:row>
      <xdr:rowOff>101600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22300" y="6953250"/>
          <a:ext cx="75565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Correl fortemente negativa entre Consumo de óleo e Temperatura.</a:t>
          </a:r>
          <a:r>
            <a:rPr lang="pt-BR" sz="1100" i="1" baseline="0"/>
            <a:t> Correlação razoávelmente negativa entre Consumo de óleo e Quantidade de Isolamento Térmico.</a:t>
          </a:r>
        </a:p>
        <a:p>
          <a:endParaRPr lang="pt-BR" sz="1100" i="1" baseline="0"/>
        </a:p>
        <a:p>
          <a:r>
            <a:rPr lang="pt-BR" sz="1100" i="1" baseline="0"/>
            <a:t>Preste atenção na correlação entre as explicativas do modelo: 8,9% de correlação é um valor muito próximo de zero, o que é bem interessante para modelos de regressão múltipla do ponto de vista de ajuste estatístico.</a:t>
          </a:r>
          <a:endParaRPr lang="pt-BR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2</xdr:row>
      <xdr:rowOff>63500</xdr:rowOff>
    </xdr:from>
    <xdr:to>
      <xdr:col>5</xdr:col>
      <xdr:colOff>25400</xdr:colOff>
      <xdr:row>7</xdr:row>
      <xdr:rowOff>120650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31800"/>
          <a:ext cx="25273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27</xdr:row>
      <xdr:rowOff>146050</xdr:rowOff>
    </xdr:from>
    <xdr:to>
      <xdr:col>3</xdr:col>
      <xdr:colOff>342900</xdr:colOff>
      <xdr:row>29</xdr:row>
      <xdr:rowOff>69850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5118100"/>
          <a:ext cx="15367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drigo\Downloads\MQO%20Regress&#227;o%20Linear%20M&#250;ltipla.xlsx" TargetMode="External"/><Relationship Id="rId1" Type="http://schemas.openxmlformats.org/officeDocument/2006/relationships/externalLinkPath" Target="MQO%20Regress&#227;o%20Linear%20M&#250;ltip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óleo calefação"/>
      <sheetName val="MQO"/>
      <sheetName val="MQO (resolvido)"/>
    </sheetNames>
    <sheetDataSet>
      <sheetData sheetId="0"/>
      <sheetData sheetId="1"/>
      <sheetData sheetId="2">
        <row r="67">
          <cell r="C67">
            <v>562.15100922848899</v>
          </cell>
        </row>
        <row r="68">
          <cell r="C68">
            <v>-5.4365805879848645</v>
          </cell>
        </row>
        <row r="69">
          <cell r="C69">
            <v>-20.012320666152306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zoomScale="85" zoomScaleNormal="85" workbookViewId="0">
      <pane ySplit="25" topLeftCell="A32" activePane="bottomLeft" state="frozen"/>
      <selection pane="bottomLeft" activeCell="B32" sqref="B32"/>
    </sheetView>
  </sheetViews>
  <sheetFormatPr defaultRowHeight="14.5" x14ac:dyDescent="0.35"/>
  <cols>
    <col min="2" max="2" width="35.54296875" bestFit="1" customWidth="1"/>
    <col min="3" max="3" width="45.7265625" bestFit="1" customWidth="1"/>
    <col min="4" max="4" width="49.26953125" bestFit="1" customWidth="1"/>
  </cols>
  <sheetData>
    <row r="3" spans="2:4" x14ac:dyDescent="0.35">
      <c r="B3" s="1" t="s">
        <v>0</v>
      </c>
      <c r="C3" s="1" t="s">
        <v>1</v>
      </c>
      <c r="D3" s="1" t="s">
        <v>2</v>
      </c>
    </row>
    <row r="4" spans="2:4" x14ac:dyDescent="0.35">
      <c r="B4" s="2">
        <v>275.3</v>
      </c>
      <c r="C4" s="2">
        <v>40</v>
      </c>
      <c r="D4" s="2">
        <v>3</v>
      </c>
    </row>
    <row r="5" spans="2:4" x14ac:dyDescent="0.35">
      <c r="B5" s="2">
        <v>363.8</v>
      </c>
      <c r="C5" s="2">
        <v>27</v>
      </c>
      <c r="D5" s="2">
        <v>3</v>
      </c>
    </row>
    <row r="6" spans="2:4" x14ac:dyDescent="0.35">
      <c r="B6" s="2">
        <v>164.3</v>
      </c>
      <c r="C6" s="2">
        <v>40</v>
      </c>
      <c r="D6" s="2">
        <v>10</v>
      </c>
    </row>
    <row r="7" spans="2:4" x14ac:dyDescent="0.35">
      <c r="B7" s="2">
        <v>40.799999999999997</v>
      </c>
      <c r="C7" s="2">
        <v>73</v>
      </c>
      <c r="D7" s="2">
        <v>6</v>
      </c>
    </row>
    <row r="8" spans="2:4" x14ac:dyDescent="0.35">
      <c r="B8" s="2">
        <v>94.3</v>
      </c>
      <c r="C8" s="2">
        <v>64</v>
      </c>
      <c r="D8" s="2">
        <v>6</v>
      </c>
    </row>
    <row r="9" spans="2:4" x14ac:dyDescent="0.35">
      <c r="B9" s="2">
        <v>230.9</v>
      </c>
      <c r="C9" s="2">
        <v>34</v>
      </c>
      <c r="D9" s="2">
        <v>6</v>
      </c>
    </row>
    <row r="10" spans="2:4" x14ac:dyDescent="0.35">
      <c r="B10" s="2">
        <v>366.7</v>
      </c>
      <c r="C10" s="2">
        <v>9</v>
      </c>
      <c r="D10" s="2">
        <v>6</v>
      </c>
    </row>
    <row r="11" spans="2:4" x14ac:dyDescent="0.35">
      <c r="B11" s="2">
        <v>300.60000000000002</v>
      </c>
      <c r="C11" s="2">
        <v>8</v>
      </c>
      <c r="D11" s="2">
        <v>10</v>
      </c>
    </row>
    <row r="12" spans="2:4" x14ac:dyDescent="0.35">
      <c r="B12" s="2">
        <v>237.8</v>
      </c>
      <c r="C12" s="2">
        <v>23</v>
      </c>
      <c r="D12" s="2">
        <v>10</v>
      </c>
    </row>
    <row r="13" spans="2:4" x14ac:dyDescent="0.35">
      <c r="B13" s="2">
        <v>121.4</v>
      </c>
      <c r="C13" s="2">
        <v>63</v>
      </c>
      <c r="D13" s="2">
        <v>3</v>
      </c>
    </row>
    <row r="14" spans="2:4" x14ac:dyDescent="0.35">
      <c r="B14" s="2">
        <v>31.4</v>
      </c>
      <c r="C14" s="2">
        <v>65</v>
      </c>
      <c r="D14" s="2">
        <v>10</v>
      </c>
    </row>
    <row r="15" spans="2:4" x14ac:dyDescent="0.35">
      <c r="B15" s="2">
        <v>203.5</v>
      </c>
      <c r="C15" s="2">
        <v>41</v>
      </c>
      <c r="D15" s="2">
        <v>6</v>
      </c>
    </row>
    <row r="16" spans="2:4" x14ac:dyDescent="0.35">
      <c r="B16" s="2">
        <v>441.1</v>
      </c>
      <c r="C16" s="2">
        <v>21</v>
      </c>
      <c r="D16" s="2">
        <v>3</v>
      </c>
    </row>
    <row r="17" spans="2:4" x14ac:dyDescent="0.35">
      <c r="B17" s="2">
        <v>323</v>
      </c>
      <c r="C17" s="2">
        <v>38</v>
      </c>
      <c r="D17" s="2">
        <v>3</v>
      </c>
    </row>
    <row r="18" spans="2:4" x14ac:dyDescent="0.35">
      <c r="B18" s="3">
        <v>52.5</v>
      </c>
      <c r="C18" s="3">
        <v>58</v>
      </c>
      <c r="D18" s="3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1:E37"/>
  <sheetViews>
    <sheetView topLeftCell="A4" workbookViewId="0">
      <selection activeCell="E16" sqref="E16"/>
    </sheetView>
  </sheetViews>
  <sheetFormatPr defaultRowHeight="14.5" x14ac:dyDescent="0.35"/>
  <sheetData>
    <row r="11" spans="2:3" x14ac:dyDescent="0.35">
      <c r="B11" t="s">
        <v>3</v>
      </c>
    </row>
    <row r="13" spans="2:3" x14ac:dyDescent="0.35">
      <c r="B13" s="4" t="s">
        <v>4</v>
      </c>
      <c r="C13">
        <f>'[1]MQO (resolvido)'!C67</f>
        <v>562.15100922848899</v>
      </c>
    </row>
    <row r="14" spans="2:3" x14ac:dyDescent="0.35">
      <c r="B14" s="4" t="s">
        <v>5</v>
      </c>
      <c r="C14">
        <f>'[1]MQO (resolvido)'!C68</f>
        <v>-5.4365805879848645</v>
      </c>
    </row>
    <row r="15" spans="2:3" x14ac:dyDescent="0.35">
      <c r="B15" s="4" t="s">
        <v>6</v>
      </c>
      <c r="C15">
        <f>'[1]MQO (resolvido)'!C69</f>
        <v>-20.012320666152306</v>
      </c>
    </row>
    <row r="17" spans="2:4" x14ac:dyDescent="0.35">
      <c r="B17" s="4" t="s">
        <v>11</v>
      </c>
      <c r="C17">
        <f>COUNT(Dados!B4:B18)</f>
        <v>15</v>
      </c>
    </row>
    <row r="19" spans="2:4" x14ac:dyDescent="0.35">
      <c r="B19" s="4" t="s">
        <v>8</v>
      </c>
      <c r="C19">
        <f>C13*SUM(Dados!B4:B18)+C14*SUMPRODUCT(Dados!C4:C18,Dados!B4:B18)+C15*SUMPRODUCT(Dados!D4:D18,Dados!B4:B18)-COUNT(Dados!B:B)*AVERAGE(Dados!B4:B18)^2</f>
        <v>228014.62631736184</v>
      </c>
    </row>
    <row r="21" spans="2:4" x14ac:dyDescent="0.35">
      <c r="B21" s="4" t="s">
        <v>7</v>
      </c>
      <c r="C21">
        <f>SUMSQ(Dados!B4:B18)-COUNT(Dados!B4:B18)*AVERAGE(Dados!B4:B18)^2</f>
        <v>236135.22933333297</v>
      </c>
    </row>
    <row r="23" spans="2:4" x14ac:dyDescent="0.35">
      <c r="B23" s="4" t="s">
        <v>9</v>
      </c>
      <c r="C23">
        <f>C19/C21</f>
        <v>0.96561037063847877</v>
      </c>
    </row>
    <row r="27" spans="2:4" x14ac:dyDescent="0.35">
      <c r="B27" s="4" t="s">
        <v>10</v>
      </c>
      <c r="D27">
        <f>1-((1-C23)*((15-1)/(15-2-1)))</f>
        <v>0.95987876574489195</v>
      </c>
    </row>
    <row r="32" spans="2:4" x14ac:dyDescent="0.35">
      <c r="B32" t="s">
        <v>12</v>
      </c>
    </row>
    <row r="34" spans="2:5" x14ac:dyDescent="0.35">
      <c r="C34" s="5" t="str">
        <f>Dados!B3</f>
        <v>Consumo Mensal de Óleo para Calefação</v>
      </c>
      <c r="D34" s="5" t="str">
        <f>Dados!C3</f>
        <v>Temperatura Atmosférica Média Diária (em graus °F)</v>
      </c>
      <c r="E34" s="5" t="str">
        <f>Dados!D3</f>
        <v>Quantidade de Isolamento Térmico no Sótão (Polegadas)</v>
      </c>
    </row>
    <row r="35" spans="2:5" x14ac:dyDescent="0.35">
      <c r="B35" s="5" t="str">
        <f t="array" ref="B35:B37">TRANSPOSE(Dados!B3:D3)</f>
        <v>Consumo Mensal de Óleo para Calefação</v>
      </c>
      <c r="C35">
        <f>CORREL(Dados!$B4:$B18,Dados!B4:B18)</f>
        <v>0.99999999999999989</v>
      </c>
      <c r="D35">
        <f>CORREL(Dados!$B4:$B18,Dados!C4:C18)</f>
        <v>-0.86974117041804788</v>
      </c>
      <c r="E35">
        <f>CORREL(Dados!$B4:$B18,Dados!D4:D18)</f>
        <v>-0.46508252715176884</v>
      </c>
    </row>
    <row r="36" spans="2:5" x14ac:dyDescent="0.35">
      <c r="B36" s="5" t="str">
        <v>Temperatura Atmosférica Média Diária (em graus °F)</v>
      </c>
      <c r="C36">
        <f>CORREL(Dados!$C4:$C18,Dados!B4:B18)</f>
        <v>-0.86974117041804788</v>
      </c>
      <c r="D36">
        <f>CORREL(Dados!$C4:$C18,Dados!C4:C18)</f>
        <v>1.0000000000000002</v>
      </c>
      <c r="E36">
        <f>CORREL(Dados!$C4:$C18,Dados!D4:D18)</f>
        <v>8.9220393750059166E-3</v>
      </c>
    </row>
    <row r="37" spans="2:5" x14ac:dyDescent="0.35">
      <c r="B37" s="5" t="str">
        <v>Quantidade de Isolamento Térmico no Sótão (Polegadas)</v>
      </c>
      <c r="C37">
        <f>CORREL(Dados!$D4:$D18,Dados!B4:B18)</f>
        <v>-0.46508252715176884</v>
      </c>
      <c r="D37">
        <f>CORREL(Dados!$D4:$D18,Dados!C4:C18)</f>
        <v>8.9220393750059166E-3</v>
      </c>
      <c r="E37">
        <f>CORREL(Dados!$D4:$D18,Dados!D4:D18)</f>
        <v>1.0000000000000002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1:E37"/>
  <sheetViews>
    <sheetView tabSelected="1" workbookViewId="0">
      <selection activeCell="I37" sqref="I37"/>
    </sheetView>
  </sheetViews>
  <sheetFormatPr defaultRowHeight="14.5" x14ac:dyDescent="0.35"/>
  <sheetData>
    <row r="11" spans="2:3" x14ac:dyDescent="0.35">
      <c r="B11" t="s">
        <v>3</v>
      </c>
    </row>
    <row r="13" spans="2:3" x14ac:dyDescent="0.35">
      <c r="B13" s="4" t="s">
        <v>4</v>
      </c>
      <c r="C13">
        <f>'[1]MQO (resolvido)'!C67</f>
        <v>562.15100922848899</v>
      </c>
    </row>
    <row r="14" spans="2:3" x14ac:dyDescent="0.35">
      <c r="B14" s="4" t="s">
        <v>5</v>
      </c>
      <c r="C14">
        <f>'[1]MQO (resolvido)'!C68</f>
        <v>-5.4365805879848645</v>
      </c>
    </row>
    <row r="15" spans="2:3" x14ac:dyDescent="0.35">
      <c r="B15" s="4" t="s">
        <v>6</v>
      </c>
      <c r="C15">
        <f>'[1]MQO (resolvido)'!C69</f>
        <v>-20.012320666152306</v>
      </c>
    </row>
    <row r="17" spans="2:2" x14ac:dyDescent="0.35">
      <c r="B17" s="4" t="s">
        <v>11</v>
      </c>
    </row>
    <row r="19" spans="2:2" x14ac:dyDescent="0.35">
      <c r="B19" s="4" t="s">
        <v>8</v>
      </c>
    </row>
    <row r="21" spans="2:2" x14ac:dyDescent="0.35">
      <c r="B21" s="4" t="s">
        <v>7</v>
      </c>
    </row>
    <row r="23" spans="2:2" x14ac:dyDescent="0.35">
      <c r="B23" s="4" t="s">
        <v>9</v>
      </c>
    </row>
    <row r="27" spans="2:2" x14ac:dyDescent="0.35">
      <c r="B27" s="4" t="s">
        <v>10</v>
      </c>
    </row>
    <row r="32" spans="2:2" x14ac:dyDescent="0.35">
      <c r="B32" s="4" t="s">
        <v>12</v>
      </c>
    </row>
    <row r="34" spans="2:5" x14ac:dyDescent="0.35">
      <c r="C34" s="5" t="str">
        <f>Dados!B3</f>
        <v>Consumo Mensal de Óleo para Calefação</v>
      </c>
      <c r="D34" s="5" t="str">
        <f>Dados!C3</f>
        <v>Temperatura Atmosférica Média Diária (em graus °F)</v>
      </c>
      <c r="E34" s="5" t="str">
        <f>Dados!D3</f>
        <v>Quantidade de Isolamento Térmico no Sótão (Polegadas)</v>
      </c>
    </row>
    <row r="35" spans="2:5" x14ac:dyDescent="0.35">
      <c r="B35" s="5" t="str">
        <f t="array" ref="B35:B37">TRANSPOSE(Dados!B3:D3)</f>
        <v>Consumo Mensal de Óleo para Calefação</v>
      </c>
    </row>
    <row r="36" spans="2:5" x14ac:dyDescent="0.35">
      <c r="B36" s="5" t="str">
        <v>Temperatura Atmosférica Média Diária (em graus °F)</v>
      </c>
    </row>
    <row r="37" spans="2:5" x14ac:dyDescent="0.35">
      <c r="B37" s="5" t="str">
        <v>Quantidade de Isolamento Térmico no Sótão (Polegadas)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R2, R2ajustado e correls (resol</vt:lpstr>
      <vt:lpstr>R2,R2ajust e correl (exercicio)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Rodrigo Hermont Ozon</cp:lastModifiedBy>
  <dcterms:created xsi:type="dcterms:W3CDTF">2020-08-17T22:35:48Z</dcterms:created>
  <dcterms:modified xsi:type="dcterms:W3CDTF">2025-09-04T19:13:05Z</dcterms:modified>
</cp:coreProperties>
</file>