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Clientes x Vendas" sheetId="2" r:id="rId1"/>
    <sheet name="Alfa e Beta formula (resolvido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19" i="1"/>
  <c r="D25" i="2"/>
  <c r="C25" i="2"/>
  <c r="F25" i="2"/>
  <c r="E25" i="2"/>
  <c r="K17" i="1"/>
  <c r="P13" i="1"/>
  <c r="P11" i="1"/>
  <c r="O13" i="1"/>
  <c r="O11" i="1"/>
  <c r="O6" i="1"/>
  <c r="O8" i="1"/>
  <c r="O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E30" i="1"/>
  <c r="O4" i="1"/>
  <c r="E6" i="1"/>
  <c r="E7" i="1"/>
  <c r="E8" i="1"/>
  <c r="E9" i="1"/>
  <c r="E10" i="1"/>
  <c r="E11" i="1"/>
  <c r="E12" i="1"/>
  <c r="E13" i="1"/>
  <c r="E14" i="1"/>
  <c r="E25" i="1" s="1"/>
  <c r="E15" i="1"/>
  <c r="E16" i="1"/>
  <c r="E17" i="1"/>
  <c r="E18" i="1"/>
  <c r="E19" i="1"/>
  <c r="E20" i="1"/>
  <c r="E21" i="1"/>
  <c r="E22" i="1"/>
  <c r="E23" i="1"/>
  <c r="E24" i="1"/>
  <c r="E5" i="1"/>
  <c r="C25" i="1"/>
  <c r="D25" i="1"/>
  <c r="F25" i="1" l="1"/>
  <c r="O3" i="1" s="1"/>
  <c r="O2" i="1" s="1"/>
</calcChain>
</file>

<file path=xl/comments1.xml><?xml version="1.0" encoding="utf-8"?>
<comments xmlns="http://schemas.openxmlformats.org/spreadsheetml/2006/main">
  <authors>
    <author>rodri</author>
  </authors>
  <commentList>
    <comment ref="Q1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Uma vez que é improvável que o número de clientes seja 0, essa intersecção de Y pode ser entendida como uma maneira de expressar o montante de vendas semanais que varia de acordo com outros fatores além do número de clientes.</t>
        </r>
      </text>
    </comment>
  </commentList>
</comments>
</file>

<file path=xl/sharedStrings.xml><?xml version="1.0" encoding="utf-8"?>
<sst xmlns="http://schemas.openxmlformats.org/spreadsheetml/2006/main" count="36" uniqueCount="21">
  <si>
    <r>
      <rPr>
        <b/>
        <i/>
        <sz val="11"/>
        <color theme="1"/>
        <rFont val="Calibri"/>
        <family val="2"/>
        <scheme val="minor"/>
      </rPr>
      <t>Tabela 1.</t>
    </r>
    <r>
      <rPr>
        <sz val="11"/>
        <color theme="1"/>
        <rFont val="Calibri"/>
        <family val="2"/>
        <scheme val="minor"/>
      </rPr>
      <t xml:space="preserve"> Número de clientes e vendas semanais, para uma amostra de 20 empresas de prestação de serviços.</t>
    </r>
  </si>
  <si>
    <t>Loja</t>
  </si>
  <si>
    <t>Clientes (X)</t>
  </si>
  <si>
    <t>Vendas (Y)</t>
  </si>
  <si>
    <t>X^2</t>
  </si>
  <si>
    <t>XY</t>
  </si>
  <si>
    <t>Numerador</t>
  </si>
  <si>
    <t>Denominador</t>
  </si>
  <si>
    <t>SomaX^2</t>
  </si>
  <si>
    <t>beta</t>
  </si>
  <si>
    <t>alfa</t>
  </si>
  <si>
    <t>soma(média(X)média(Y))</t>
  </si>
  <si>
    <t>nmédia(X)média(Y)</t>
  </si>
  <si>
    <t>nmedia(X)^2</t>
  </si>
  <si>
    <t>Qual o valor previsto das vendas se caso eu tiver que atender  730 clientes ?</t>
  </si>
  <si>
    <t>*para cada aumento de 1 unidade em X, esperamos uma mudança para beta unidades em Y</t>
  </si>
  <si>
    <t>*representa o valor médio de Y quando X=0</t>
  </si>
  <si>
    <t>Qual o valor previsto das vendas quando atendermos o menor número de clientes ?</t>
  </si>
  <si>
    <t>Quanto vendo quando atendemos ao número máximo de nossos clientes ?</t>
  </si>
  <si>
    <t>beta =</t>
  </si>
  <si>
    <t xml:space="preserve">alfa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</si>
</sst>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4" fillId="0" borderId="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0" fontId="3" fillId="0" borderId="2" xfId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25</xdr:row>
      <xdr:rowOff>22413</xdr:rowOff>
    </xdr:from>
    <xdr:to>
      <xdr:col>5</xdr:col>
      <xdr:colOff>694765</xdr:colOff>
      <xdr:row>27</xdr:row>
      <xdr:rowOff>130363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5294" y="4691531"/>
          <a:ext cx="672353" cy="481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37353</xdr:colOff>
      <xdr:row>25</xdr:row>
      <xdr:rowOff>104588</xdr:rowOff>
    </xdr:from>
    <xdr:to>
      <xdr:col>4</xdr:col>
      <xdr:colOff>545353</xdr:colOff>
      <xdr:row>27</xdr:row>
      <xdr:rowOff>129988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153" y="4708338"/>
          <a:ext cx="5080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164355</xdr:colOff>
      <xdr:row>5</xdr:row>
      <xdr:rowOff>52295</xdr:rowOff>
    </xdr:from>
    <xdr:to>
      <xdr:col>12</xdr:col>
      <xdr:colOff>596154</xdr:colOff>
      <xdr:row>11</xdr:row>
      <xdr:rowOff>58645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3955" y="973045"/>
          <a:ext cx="1650999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567765</xdr:colOff>
      <xdr:row>11</xdr:row>
      <xdr:rowOff>112059</xdr:rowOff>
    </xdr:from>
    <xdr:to>
      <xdr:col>12</xdr:col>
      <xdr:colOff>456826</xdr:colOff>
      <xdr:row>13</xdr:row>
      <xdr:rowOff>124759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7365" y="2137709"/>
          <a:ext cx="110826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25</xdr:row>
      <xdr:rowOff>22413</xdr:rowOff>
    </xdr:from>
    <xdr:to>
      <xdr:col>5</xdr:col>
      <xdr:colOff>647700</xdr:colOff>
      <xdr:row>27</xdr:row>
      <xdr:rowOff>130363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0883" y="4691531"/>
          <a:ext cx="625288" cy="481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37353</xdr:colOff>
      <xdr:row>25</xdr:row>
      <xdr:rowOff>104588</xdr:rowOff>
    </xdr:from>
    <xdr:to>
      <xdr:col>4</xdr:col>
      <xdr:colOff>545353</xdr:colOff>
      <xdr:row>27</xdr:row>
      <xdr:rowOff>129988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0647" y="4773706"/>
          <a:ext cx="508000" cy="398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164355</xdr:colOff>
      <xdr:row>5</xdr:row>
      <xdr:rowOff>52295</xdr:rowOff>
    </xdr:from>
    <xdr:to>
      <xdr:col>12</xdr:col>
      <xdr:colOff>596154</xdr:colOff>
      <xdr:row>11</xdr:row>
      <xdr:rowOff>58645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1884" y="986119"/>
          <a:ext cx="1656976" cy="1126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567765</xdr:colOff>
      <xdr:row>11</xdr:row>
      <xdr:rowOff>112059</xdr:rowOff>
    </xdr:from>
    <xdr:to>
      <xdr:col>12</xdr:col>
      <xdr:colOff>456826</xdr:colOff>
      <xdr:row>13</xdr:row>
      <xdr:rowOff>124759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5294" y="2166471"/>
          <a:ext cx="1114238" cy="38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5"/>
  <sheetViews>
    <sheetView tabSelected="1" topLeftCell="B1" zoomScale="85" zoomScaleNormal="85" workbookViewId="0">
      <selection activeCell="G27" sqref="G27"/>
    </sheetView>
  </sheetViews>
  <sheetFormatPr defaultRowHeight="14.5" x14ac:dyDescent="0.35"/>
  <cols>
    <col min="3" max="3" width="12.453125" customWidth="1"/>
    <col min="4" max="4" width="12.6328125" customWidth="1"/>
    <col min="5" max="5" width="10.54296875" bestFit="1" customWidth="1"/>
    <col min="6" max="6" width="11.6328125" bestFit="1" customWidth="1"/>
    <col min="14" max="14" width="21.81640625" bestFit="1" customWidth="1"/>
    <col min="15" max="15" width="13.1796875" bestFit="1" customWidth="1"/>
  </cols>
  <sheetData>
    <row r="2" spans="2:17" x14ac:dyDescent="0.35">
      <c r="B2" t="s">
        <v>0</v>
      </c>
      <c r="N2" t="s">
        <v>6</v>
      </c>
    </row>
    <row r="3" spans="2:17" x14ac:dyDescent="0.35">
      <c r="N3" t="s">
        <v>11</v>
      </c>
    </row>
    <row r="4" spans="2:17" x14ac:dyDescent="0.35">
      <c r="B4" s="1" t="s">
        <v>1</v>
      </c>
      <c r="C4" s="1" t="s">
        <v>2</v>
      </c>
      <c r="D4" s="2" t="s">
        <v>3</v>
      </c>
      <c r="E4" s="8" t="s">
        <v>4</v>
      </c>
      <c r="F4" s="8" t="s">
        <v>5</v>
      </c>
      <c r="N4" t="s">
        <v>12</v>
      </c>
    </row>
    <row r="5" spans="2:17" x14ac:dyDescent="0.35">
      <c r="B5" s="3">
        <v>1</v>
      </c>
      <c r="C5" s="3">
        <v>907</v>
      </c>
      <c r="D5" s="4">
        <v>11.2</v>
      </c>
    </row>
    <row r="6" spans="2:17" x14ac:dyDescent="0.35">
      <c r="B6" s="3">
        <v>2</v>
      </c>
      <c r="C6" s="3">
        <v>926</v>
      </c>
      <c r="D6" s="4">
        <v>11.05</v>
      </c>
      <c r="N6" t="s">
        <v>7</v>
      </c>
    </row>
    <row r="7" spans="2:17" x14ac:dyDescent="0.35">
      <c r="B7" s="3">
        <v>3</v>
      </c>
      <c r="C7" s="3">
        <v>506</v>
      </c>
      <c r="D7" s="4">
        <v>6.84</v>
      </c>
      <c r="N7" t="s">
        <v>8</v>
      </c>
    </row>
    <row r="8" spans="2:17" x14ac:dyDescent="0.35">
      <c r="B8" s="3">
        <v>4</v>
      </c>
      <c r="C8" s="3">
        <v>741</v>
      </c>
      <c r="D8" s="4">
        <v>9.2100000000000009</v>
      </c>
      <c r="N8" t="s">
        <v>13</v>
      </c>
    </row>
    <row r="9" spans="2:17" x14ac:dyDescent="0.35">
      <c r="B9" s="3">
        <v>5</v>
      </c>
      <c r="C9" s="3">
        <v>789</v>
      </c>
      <c r="D9" s="4">
        <v>9.42</v>
      </c>
    </row>
    <row r="10" spans="2:17" x14ac:dyDescent="0.35">
      <c r="B10" s="3">
        <v>6</v>
      </c>
      <c r="C10" s="3">
        <v>889</v>
      </c>
      <c r="D10" s="4">
        <v>10.08</v>
      </c>
    </row>
    <row r="11" spans="2:17" x14ac:dyDescent="0.35">
      <c r="B11" s="3">
        <v>7</v>
      </c>
      <c r="C11" s="3">
        <v>874</v>
      </c>
      <c r="D11" s="4">
        <v>9.4499999999999993</v>
      </c>
      <c r="N11" s="7" t="s">
        <v>19</v>
      </c>
      <c r="Q11" s="10" t="s">
        <v>15</v>
      </c>
    </row>
    <row r="12" spans="2:17" x14ac:dyDescent="0.35">
      <c r="B12" s="3">
        <v>8</v>
      </c>
      <c r="C12" s="3">
        <v>510</v>
      </c>
      <c r="D12" s="4">
        <v>6.73</v>
      </c>
      <c r="Q12" s="10"/>
    </row>
    <row r="13" spans="2:17" x14ac:dyDescent="0.35">
      <c r="B13" s="3">
        <v>9</v>
      </c>
      <c r="C13" s="3">
        <v>529</v>
      </c>
      <c r="D13" s="4">
        <v>7.24</v>
      </c>
      <c r="N13" s="7" t="s">
        <v>20</v>
      </c>
      <c r="Q13" s="10" t="s">
        <v>16</v>
      </c>
    </row>
    <row r="14" spans="2:17" x14ac:dyDescent="0.35">
      <c r="B14" s="3">
        <v>10</v>
      </c>
      <c r="C14" s="3">
        <v>420</v>
      </c>
      <c r="D14" s="4">
        <v>6.12</v>
      </c>
    </row>
    <row r="15" spans="2:17" x14ac:dyDescent="0.35">
      <c r="B15" s="3">
        <v>11</v>
      </c>
      <c r="C15" s="3">
        <v>679</v>
      </c>
      <c r="D15" s="4">
        <v>7.63</v>
      </c>
    </row>
    <row r="16" spans="2:17" x14ac:dyDescent="0.35">
      <c r="B16" s="3">
        <v>12</v>
      </c>
      <c r="C16" s="3">
        <v>872</v>
      </c>
      <c r="D16" s="4">
        <v>9.43</v>
      </c>
      <c r="K16" s="7" t="s">
        <v>14</v>
      </c>
    </row>
    <row r="17" spans="2:11" x14ac:dyDescent="0.35">
      <c r="B17" s="3">
        <v>13</v>
      </c>
      <c r="C17" s="3">
        <v>924</v>
      </c>
      <c r="D17" s="4">
        <v>9.4600000000000009</v>
      </c>
    </row>
    <row r="18" spans="2:11" x14ac:dyDescent="0.35">
      <c r="B18" s="3">
        <v>14</v>
      </c>
      <c r="C18" s="3">
        <v>607</v>
      </c>
      <c r="D18" s="4">
        <v>7.64</v>
      </c>
      <c r="K18" s="7" t="s">
        <v>17</v>
      </c>
    </row>
    <row r="19" spans="2:11" x14ac:dyDescent="0.35">
      <c r="B19" s="3">
        <v>15</v>
      </c>
      <c r="C19" s="3">
        <v>452</v>
      </c>
      <c r="D19" s="4">
        <v>6.92</v>
      </c>
      <c r="K19" s="7"/>
    </row>
    <row r="20" spans="2:11" x14ac:dyDescent="0.35">
      <c r="B20" s="3">
        <v>16</v>
      </c>
      <c r="C20" s="3">
        <v>729</v>
      </c>
      <c r="D20" s="4">
        <v>8.9499999999999993</v>
      </c>
      <c r="K20" s="7" t="s">
        <v>18</v>
      </c>
    </row>
    <row r="21" spans="2:11" x14ac:dyDescent="0.35">
      <c r="B21" s="3">
        <v>17</v>
      </c>
      <c r="C21" s="3">
        <v>794</v>
      </c>
      <c r="D21" s="4">
        <v>9.33</v>
      </c>
    </row>
    <row r="22" spans="2:11" x14ac:dyDescent="0.35">
      <c r="B22" s="3">
        <v>18</v>
      </c>
      <c r="C22" s="3">
        <v>844</v>
      </c>
      <c r="D22" s="4">
        <v>10.23</v>
      </c>
    </row>
    <row r="23" spans="2:11" x14ac:dyDescent="0.35">
      <c r="B23" s="3">
        <v>19</v>
      </c>
      <c r="C23" s="3">
        <v>1010</v>
      </c>
      <c r="D23" s="4">
        <v>11.77</v>
      </c>
    </row>
    <row r="24" spans="2:11" x14ac:dyDescent="0.35">
      <c r="B24" s="5">
        <v>20</v>
      </c>
      <c r="C24" s="5">
        <v>621</v>
      </c>
      <c r="D24" s="6">
        <v>7.41</v>
      </c>
    </row>
    <row r="25" spans="2:11" x14ac:dyDescent="0.35">
      <c r="C25" s="9">
        <f t="shared" ref="C25:D25" si="0">SUM(C5:C24)</f>
        <v>14623</v>
      </c>
      <c r="D25" s="9">
        <f t="shared" si="0"/>
        <v>176.11</v>
      </c>
      <c r="E25" s="9">
        <f>SUM(E5:E24)</f>
        <v>0</v>
      </c>
      <c r="F25" s="9">
        <f t="shared" ref="F25" si="1">SUM(F5:F24)</f>
        <v>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zoomScale="85" zoomScaleNormal="85" workbookViewId="0">
      <selection activeCell="N19" sqref="N19"/>
    </sheetView>
  </sheetViews>
  <sheetFormatPr defaultRowHeight="14.5" x14ac:dyDescent="0.35"/>
  <cols>
    <col min="1" max="1" width="2.90625" customWidth="1"/>
    <col min="3" max="3" width="12.453125" customWidth="1"/>
    <col min="4" max="4" width="12.6328125" customWidth="1"/>
    <col min="5" max="5" width="10.54296875" bestFit="1" customWidth="1"/>
    <col min="6" max="6" width="11.6328125" bestFit="1" customWidth="1"/>
    <col min="14" max="14" width="21.81640625" bestFit="1" customWidth="1"/>
    <col min="15" max="15" width="13.1796875" bestFit="1" customWidth="1"/>
  </cols>
  <sheetData>
    <row r="2" spans="2:16" x14ac:dyDescent="0.35">
      <c r="B2" t="s">
        <v>0</v>
      </c>
      <c r="N2" t="s">
        <v>6</v>
      </c>
      <c r="O2">
        <f>O3-O4</f>
        <v>5365.0734999999841</v>
      </c>
    </row>
    <row r="3" spans="2:16" x14ac:dyDescent="0.35">
      <c r="N3" t="s">
        <v>11</v>
      </c>
      <c r="O3">
        <f>F25</f>
        <v>134127.9</v>
      </c>
    </row>
    <row r="4" spans="2:16" x14ac:dyDescent="0.35">
      <c r="B4" s="1" t="s">
        <v>1</v>
      </c>
      <c r="C4" s="1" t="s">
        <v>2</v>
      </c>
      <c r="D4" s="2" t="s">
        <v>3</v>
      </c>
      <c r="E4" s="8" t="s">
        <v>4</v>
      </c>
      <c r="F4" s="8" t="s">
        <v>5</v>
      </c>
      <c r="N4" t="s">
        <v>12</v>
      </c>
      <c r="O4">
        <f>20*AVERAGE(C5:C24)*AVERAGE(D5:D24)</f>
        <v>128762.82650000001</v>
      </c>
    </row>
    <row r="5" spans="2:16" x14ac:dyDescent="0.35">
      <c r="B5" s="3">
        <v>1</v>
      </c>
      <c r="C5" s="3">
        <v>907</v>
      </c>
      <c r="D5" s="4">
        <v>11.2</v>
      </c>
      <c r="E5">
        <f>C5^2</f>
        <v>822649</v>
      </c>
      <c r="F5">
        <f>C5*D5</f>
        <v>10158.4</v>
      </c>
    </row>
    <row r="6" spans="2:16" x14ac:dyDescent="0.35">
      <c r="B6" s="3">
        <v>2</v>
      </c>
      <c r="C6" s="3">
        <v>926</v>
      </c>
      <c r="D6" s="4">
        <v>11.05</v>
      </c>
      <c r="E6">
        <f t="shared" ref="E6:E24" si="0">C6^2</f>
        <v>857476</v>
      </c>
      <c r="F6">
        <f t="shared" ref="F6:F24" si="1">C6*D6</f>
        <v>10232.300000000001</v>
      </c>
      <c r="N6" t="s">
        <v>7</v>
      </c>
      <c r="O6">
        <f>O7-O8</f>
        <v>614602.55000000075</v>
      </c>
    </row>
    <row r="7" spans="2:16" x14ac:dyDescent="0.35">
      <c r="B7" s="3">
        <v>3</v>
      </c>
      <c r="C7" s="3">
        <v>506</v>
      </c>
      <c r="D7" s="4">
        <v>6.84</v>
      </c>
      <c r="E7">
        <f t="shared" si="0"/>
        <v>256036</v>
      </c>
      <c r="F7">
        <f t="shared" si="1"/>
        <v>3461.04</v>
      </c>
      <c r="N7" t="s">
        <v>8</v>
      </c>
      <c r="O7">
        <f>E25</f>
        <v>11306209</v>
      </c>
    </row>
    <row r="8" spans="2:16" x14ac:dyDescent="0.35">
      <c r="B8" s="3">
        <v>4</v>
      </c>
      <c r="C8" s="3">
        <v>741</v>
      </c>
      <c r="D8" s="4">
        <v>9.2100000000000009</v>
      </c>
      <c r="E8">
        <f t="shared" si="0"/>
        <v>549081</v>
      </c>
      <c r="F8">
        <f t="shared" si="1"/>
        <v>6824.6100000000006</v>
      </c>
      <c r="N8" t="s">
        <v>13</v>
      </c>
      <c r="O8">
        <f>20*AVERAGE(C5:C24)^2</f>
        <v>10691606.449999999</v>
      </c>
    </row>
    <row r="9" spans="2:16" x14ac:dyDescent="0.35">
      <c r="B9" s="3">
        <v>5</v>
      </c>
      <c r="C9" s="3">
        <v>789</v>
      </c>
      <c r="D9" s="4">
        <v>9.42</v>
      </c>
      <c r="E9">
        <f t="shared" si="0"/>
        <v>622521</v>
      </c>
      <c r="F9">
        <f t="shared" si="1"/>
        <v>7432.38</v>
      </c>
    </row>
    <row r="10" spans="2:16" x14ac:dyDescent="0.35">
      <c r="B10" s="3">
        <v>6</v>
      </c>
      <c r="C10" s="3">
        <v>889</v>
      </c>
      <c r="D10" s="4">
        <v>10.08</v>
      </c>
      <c r="E10">
        <f t="shared" si="0"/>
        <v>790321</v>
      </c>
      <c r="F10">
        <f t="shared" si="1"/>
        <v>8961.1200000000008</v>
      </c>
    </row>
    <row r="11" spans="2:16" x14ac:dyDescent="0.35">
      <c r="B11" s="3">
        <v>7</v>
      </c>
      <c r="C11" s="3">
        <v>874</v>
      </c>
      <c r="D11" s="4">
        <v>9.4499999999999993</v>
      </c>
      <c r="E11">
        <f t="shared" si="0"/>
        <v>763876</v>
      </c>
      <c r="F11">
        <f t="shared" si="1"/>
        <v>8259.2999999999993</v>
      </c>
      <c r="N11" s="7" t="s">
        <v>9</v>
      </c>
      <c r="O11">
        <f>O2/O6</f>
        <v>8.7293381714735434E-3</v>
      </c>
      <c r="P11">
        <f>SLOPE(D5:D24,C5:C24)</f>
        <v>8.7293381714735833E-3</v>
      </c>
    </row>
    <row r="12" spans="2:16" x14ac:dyDescent="0.35">
      <c r="B12" s="3">
        <v>8</v>
      </c>
      <c r="C12" s="3">
        <v>510</v>
      </c>
      <c r="D12" s="4">
        <v>6.73</v>
      </c>
      <c r="E12">
        <f t="shared" si="0"/>
        <v>260100</v>
      </c>
      <c r="F12">
        <f t="shared" si="1"/>
        <v>3432.3</v>
      </c>
    </row>
    <row r="13" spans="2:16" x14ac:dyDescent="0.35">
      <c r="B13" s="3">
        <v>9</v>
      </c>
      <c r="C13" s="3">
        <v>529</v>
      </c>
      <c r="D13" s="4">
        <v>7.24</v>
      </c>
      <c r="E13">
        <f t="shared" si="0"/>
        <v>279841</v>
      </c>
      <c r="F13">
        <f t="shared" si="1"/>
        <v>3829.96</v>
      </c>
      <c r="N13" s="7" t="s">
        <v>10</v>
      </c>
      <c r="O13">
        <f>AVERAGE(D5:D24)-O11*AVERAGE(C5:C24)</f>
        <v>2.4230443959271195</v>
      </c>
      <c r="P13">
        <f>INTERCEPT(D5:D24,C5:C24)</f>
        <v>2.4230443959270902</v>
      </c>
    </row>
    <row r="14" spans="2:16" x14ac:dyDescent="0.35">
      <c r="B14" s="3">
        <v>10</v>
      </c>
      <c r="C14" s="3">
        <v>420</v>
      </c>
      <c r="D14" s="4">
        <v>6.12</v>
      </c>
      <c r="E14">
        <f t="shared" si="0"/>
        <v>176400</v>
      </c>
      <c r="F14">
        <f t="shared" si="1"/>
        <v>2570.4</v>
      </c>
    </row>
    <row r="15" spans="2:16" x14ac:dyDescent="0.35">
      <c r="B15" s="3">
        <v>11</v>
      </c>
      <c r="C15" s="3">
        <v>679</v>
      </c>
      <c r="D15" s="4">
        <v>7.63</v>
      </c>
      <c r="E15">
        <f t="shared" si="0"/>
        <v>461041</v>
      </c>
      <c r="F15">
        <f t="shared" si="1"/>
        <v>5180.7699999999995</v>
      </c>
    </row>
    <row r="16" spans="2:16" x14ac:dyDescent="0.35">
      <c r="B16" s="3">
        <v>12</v>
      </c>
      <c r="C16" s="3">
        <v>872</v>
      </c>
      <c r="D16" s="4">
        <v>9.43</v>
      </c>
      <c r="E16">
        <f t="shared" si="0"/>
        <v>760384</v>
      </c>
      <c r="F16">
        <f t="shared" si="1"/>
        <v>8222.9599999999991</v>
      </c>
      <c r="K16" s="7" t="s">
        <v>14</v>
      </c>
    </row>
    <row r="17" spans="2:11" x14ac:dyDescent="0.35">
      <c r="B17" s="3">
        <v>13</v>
      </c>
      <c r="C17" s="3">
        <v>924</v>
      </c>
      <c r="D17" s="4">
        <v>9.4600000000000009</v>
      </c>
      <c r="E17">
        <f t="shared" si="0"/>
        <v>853776</v>
      </c>
      <c r="F17">
        <f t="shared" si="1"/>
        <v>8741.0400000000009</v>
      </c>
      <c r="K17">
        <f>O13+O11*730</f>
        <v>8.7954612611028065</v>
      </c>
    </row>
    <row r="18" spans="2:11" x14ac:dyDescent="0.35">
      <c r="B18" s="3">
        <v>14</v>
      </c>
      <c r="C18" s="3">
        <v>607</v>
      </c>
      <c r="D18" s="4">
        <v>7.64</v>
      </c>
      <c r="E18">
        <f t="shared" si="0"/>
        <v>368449</v>
      </c>
      <c r="F18">
        <f t="shared" si="1"/>
        <v>4637.4799999999996</v>
      </c>
      <c r="K18" s="7" t="s">
        <v>17</v>
      </c>
    </row>
    <row r="19" spans="2:11" x14ac:dyDescent="0.35">
      <c r="B19" s="3">
        <v>15</v>
      </c>
      <c r="C19" s="3">
        <v>452</v>
      </c>
      <c r="D19" s="4">
        <v>6.92</v>
      </c>
      <c r="E19">
        <f t="shared" si="0"/>
        <v>204304</v>
      </c>
      <c r="F19">
        <f t="shared" si="1"/>
        <v>3127.84</v>
      </c>
      <c r="K19" s="10" t="str">
        <f>"Como o mínimo de clientes é de: "&amp;MIN(C5:C24)&amp;", logo prevemos vender "&amp;TEXT(O13+O11*420,"0,00")&amp;" unidades"</f>
        <v>Como o mínimo de clientes é de: 420, logo prevemos vender 6,09 unidades</v>
      </c>
    </row>
    <row r="20" spans="2:11" x14ac:dyDescent="0.35">
      <c r="B20" s="3">
        <v>16</v>
      </c>
      <c r="C20" s="3">
        <v>729</v>
      </c>
      <c r="D20" s="4">
        <v>8.9499999999999993</v>
      </c>
      <c r="E20">
        <f t="shared" si="0"/>
        <v>531441</v>
      </c>
      <c r="F20">
        <f t="shared" si="1"/>
        <v>6524.5499999999993</v>
      </c>
      <c r="K20" s="7" t="s">
        <v>18</v>
      </c>
    </row>
    <row r="21" spans="2:11" x14ac:dyDescent="0.35">
      <c r="B21" s="3">
        <v>17</v>
      </c>
      <c r="C21" s="3">
        <v>794</v>
      </c>
      <c r="D21" s="4">
        <v>9.33</v>
      </c>
      <c r="E21">
        <f t="shared" si="0"/>
        <v>630436</v>
      </c>
      <c r="F21">
        <f t="shared" si="1"/>
        <v>7408.02</v>
      </c>
      <c r="K21" s="10" t="str">
        <f>"Como o máximo de clientes é de: "&amp;MAX(C5:C24)&amp;", logo prevemos vender "&amp;TEXT(O13+O11*1010,"0,00")&amp;" unidades"</f>
        <v>Como o máximo de clientes é de: 1010, logo prevemos vender 11,24 unidades</v>
      </c>
    </row>
    <row r="22" spans="2:11" x14ac:dyDescent="0.35">
      <c r="B22" s="3">
        <v>18</v>
      </c>
      <c r="C22" s="3">
        <v>844</v>
      </c>
      <c r="D22" s="4">
        <v>10.23</v>
      </c>
      <c r="E22">
        <f t="shared" si="0"/>
        <v>712336</v>
      </c>
      <c r="F22">
        <f t="shared" si="1"/>
        <v>8634.1200000000008</v>
      </c>
    </row>
    <row r="23" spans="2:11" x14ac:dyDescent="0.35">
      <c r="B23" s="3">
        <v>19</v>
      </c>
      <c r="C23" s="3">
        <v>1010</v>
      </c>
      <c r="D23" s="4">
        <v>11.77</v>
      </c>
      <c r="E23">
        <f t="shared" si="0"/>
        <v>1020100</v>
      </c>
      <c r="F23">
        <f t="shared" si="1"/>
        <v>11887.699999999999</v>
      </c>
    </row>
    <row r="24" spans="2:11" x14ac:dyDescent="0.35">
      <c r="B24" s="5">
        <v>20</v>
      </c>
      <c r="C24" s="5">
        <v>621</v>
      </c>
      <c r="D24" s="6">
        <v>7.41</v>
      </c>
      <c r="E24">
        <f t="shared" si="0"/>
        <v>385641</v>
      </c>
      <c r="F24">
        <f t="shared" si="1"/>
        <v>4601.6099999999997</v>
      </c>
    </row>
    <row r="25" spans="2:11" x14ac:dyDescent="0.35">
      <c r="C25" s="9">
        <f t="shared" ref="C25:D25" si="2">SUM(C5:C24)</f>
        <v>14623</v>
      </c>
      <c r="D25" s="9">
        <f t="shared" si="2"/>
        <v>176.11</v>
      </c>
      <c r="E25" s="9">
        <f>SUM(E5:E24)</f>
        <v>11306209</v>
      </c>
      <c r="F25" s="9">
        <f t="shared" ref="F25" si="3">SUM(F5:F24)</f>
        <v>134127.9</v>
      </c>
    </row>
    <row r="30" spans="2:11" x14ac:dyDescent="0.35">
      <c r="E30">
        <f>AVERAGE(E5:E24)</f>
        <v>565310.44999999995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 x Vendas</vt:lpstr>
      <vt:lpstr>Alfa e Beta formula (resolvido)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2020-08-03T18:28:23Z</dcterms:created>
  <dcterms:modified xsi:type="dcterms:W3CDTF">2020-08-03T22:34:59Z</dcterms:modified>
</cp:coreProperties>
</file>