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310" activeTab="4"/>
  </bookViews>
  <sheets>
    <sheet name="Dados" sheetId="1" r:id="rId1"/>
    <sheet name="RegressaoX2" sheetId="4" r:id="rId2"/>
    <sheet name="Regressão X1" sheetId="6" r:id="rId3"/>
    <sheet name="RegressaoX1eX2" sheetId="3" r:id="rId4"/>
    <sheet name="ANOVA teste F Parcia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5" l="1"/>
  <c r="E17" i="5"/>
  <c r="D18" i="5"/>
  <c r="C18" i="5"/>
  <c r="F7" i="5"/>
  <c r="E14" i="5"/>
  <c r="E16" i="5"/>
  <c r="E15" i="5"/>
  <c r="D16" i="5"/>
  <c r="D15" i="5"/>
  <c r="D14" i="5"/>
  <c r="C16" i="5"/>
  <c r="H12" i="6"/>
  <c r="D9" i="5" l="1"/>
  <c r="C9" i="5"/>
  <c r="E8" i="5"/>
  <c r="E7" i="5"/>
  <c r="E6" i="5"/>
  <c r="E5" i="5"/>
  <c r="D7" i="5"/>
  <c r="D6" i="5"/>
  <c r="C7" i="5"/>
  <c r="D5" i="5"/>
  <c r="H12" i="4"/>
</calcChain>
</file>

<file path=xl/sharedStrings.xml><?xml version="1.0" encoding="utf-8"?>
<sst xmlns="http://schemas.openxmlformats.org/spreadsheetml/2006/main" count="119" uniqueCount="42">
  <si>
    <t>Consumo Mensal de Óleo para Calefação</t>
  </si>
  <si>
    <t>Temperatura Atmosférica Média Diária (em graus °F)</t>
  </si>
  <si>
    <t>Quantidade de Isolamento Térmico no Sótão (Polegadas)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</si>
  <si>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</si>
  <si>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</si>
  <si>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</si>
  <si>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</si>
  <si>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</si>
  <si>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</si>
  <si>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</si>
  <si>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</si>
  <si>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</si>
  <si>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</si>
  <si>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</si>
  <si>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</si>
  <si>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</si>
  <si>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</si>
  <si>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</si>
  <si>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</si>
  <si>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</si>
  <si>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</si>
  <si>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</si>
  <si>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</si>
  <si>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</si>
  <si>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</si>
  <si>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</si>
  <si>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</si>
  <si>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</si>
  <si>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</si>
  <si>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Consumo Mensal de Óleo para Calefação</t>
  </si>
  <si>
    <t>Resíduos</t>
  </si>
  <si>
    <t>Resíduos padrão</t>
  </si>
  <si>
    <t xml:space="preserve">Fonte </t>
  </si>
  <si>
    <t>Soma dos Quadrados</t>
  </si>
  <si>
    <t>Quadrado da Média Aritmética (Variância)</t>
  </si>
  <si>
    <t>(X1 ; X1|X2)</t>
  </si>
  <si>
    <t>Erro</t>
  </si>
  <si>
    <t>( 1 e 1)</t>
  </si>
  <si>
    <t>ANOVA para determinar a contribuição da variável Quantidade de Isolamento Térmico (X2)</t>
  </si>
  <si>
    <t>ANOVA para determinar a contribuição da variável Temperatura Atmosférica Média (X1)</t>
  </si>
  <si>
    <t>(X1 ; X2|X1)</t>
  </si>
  <si>
    <t>(1 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</si>
</sst>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Quantidade de Isolamento Térmico no Sótão (Polegadas)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Dados!$C$2:$C$16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10</c:v>
                </c:pt>
              </c:numCache>
            </c:numRef>
          </c:xVal>
          <c:yVal>
            <c:numRef>
              <c:f>RegressaoX2!$C$25:$C$39</c:f>
              <c:numCache>
                <c:formatCode>General</c:formatCode>
                <c:ptCount val="15"/>
                <c:pt idx="0">
                  <c:v>-9.0275675675675302</c:v>
                </c:pt>
                <c:pt idx="1">
                  <c:v>79.47243243243247</c:v>
                </c:pt>
                <c:pt idx="2">
                  <c:v>22.424324324324289</c:v>
                </c:pt>
                <c:pt idx="3">
                  <c:v>-182.47675675675674</c:v>
                </c:pt>
                <c:pt idx="4">
                  <c:v>-128.97675675675674</c:v>
                </c:pt>
                <c:pt idx="5">
                  <c:v>7.6232432432432518</c:v>
                </c:pt>
                <c:pt idx="6">
                  <c:v>143.42324324324323</c:v>
                </c:pt>
                <c:pt idx="7">
                  <c:v>158.7243243243243</c:v>
                </c:pt>
                <c:pt idx="8">
                  <c:v>95.924324324324289</c:v>
                </c:pt>
                <c:pt idx="9">
                  <c:v>-162.92756756756754</c:v>
                </c:pt>
                <c:pt idx="10">
                  <c:v>-110.47567567567572</c:v>
                </c:pt>
                <c:pt idx="11">
                  <c:v>-19.776756756756754</c:v>
                </c:pt>
                <c:pt idx="12">
                  <c:v>156.77243243243248</c:v>
                </c:pt>
                <c:pt idx="13">
                  <c:v>38.672432432432458</c:v>
                </c:pt>
                <c:pt idx="14">
                  <c:v>-89.375675675675723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08744"/>
        <c:axId val="322496120"/>
      </c:scatterChart>
      <c:valAx>
        <c:axId val="44180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Isolamento Térmico no Sótão (Polegadas)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496120"/>
        <c:crosses val="autoZero"/>
        <c:crossBetween val="midCat"/>
      </c:valAx>
      <c:valAx>
        <c:axId val="32249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80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Temperatura Atmosférica Média Diária (em graus °F)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Dados!$B$2:$B$16</c:f>
              <c:numCache>
                <c:formatCode>General</c:formatCode>
                <c:ptCount val="15"/>
                <c:pt idx="0">
                  <c:v>40</c:v>
                </c:pt>
                <c:pt idx="1">
                  <c:v>27</c:v>
                </c:pt>
                <c:pt idx="2">
                  <c:v>40</c:v>
                </c:pt>
                <c:pt idx="3">
                  <c:v>73</c:v>
                </c:pt>
                <c:pt idx="4">
                  <c:v>64</c:v>
                </c:pt>
                <c:pt idx="5">
                  <c:v>34</c:v>
                </c:pt>
                <c:pt idx="6">
                  <c:v>9</c:v>
                </c:pt>
                <c:pt idx="7">
                  <c:v>8</c:v>
                </c:pt>
                <c:pt idx="8">
                  <c:v>23</c:v>
                </c:pt>
                <c:pt idx="9">
                  <c:v>63</c:v>
                </c:pt>
                <c:pt idx="10">
                  <c:v>65</c:v>
                </c:pt>
                <c:pt idx="11">
                  <c:v>41</c:v>
                </c:pt>
                <c:pt idx="12">
                  <c:v>21</c:v>
                </c:pt>
                <c:pt idx="13">
                  <c:v>38</c:v>
                </c:pt>
                <c:pt idx="14">
                  <c:v>58</c:v>
                </c:pt>
              </c:numCache>
            </c:numRef>
          </c:xVal>
          <c:yVal>
            <c:numRef>
              <c:f>'Regressão X1'!$C$25:$C$39</c:f>
              <c:numCache>
                <c:formatCode>General</c:formatCode>
                <c:ptCount val="15"/>
                <c:pt idx="0">
                  <c:v>57.350077947530167</c:v>
                </c:pt>
                <c:pt idx="1">
                  <c:v>74.841377889626244</c:v>
                </c:pt>
                <c:pt idx="2">
                  <c:v>-53.649922052469833</c:v>
                </c:pt>
                <c:pt idx="3">
                  <c:v>3.1029319406708709</c:v>
                </c:pt>
                <c:pt idx="4">
                  <c:v>7.4430626698142959</c:v>
                </c:pt>
                <c:pt idx="5">
                  <c:v>-19.82316823304086</c:v>
                </c:pt>
                <c:pt idx="6">
                  <c:v>-20.578360652086815</c:v>
                </c:pt>
                <c:pt idx="7">
                  <c:v>-92.14056834884866</c:v>
                </c:pt>
                <c:pt idx="8">
                  <c:v>-73.007452897421047</c:v>
                </c:pt>
                <c:pt idx="9">
                  <c:v>29.080854973052482</c:v>
                </c:pt>
                <c:pt idx="10">
                  <c:v>-49.99472963342388</c:v>
                </c:pt>
                <c:pt idx="11">
                  <c:v>-8.9877143557079933</c:v>
                </c:pt>
                <c:pt idx="12">
                  <c:v>119.36813170905526</c:v>
                </c:pt>
                <c:pt idx="13">
                  <c:v>94.125662554006482</c:v>
                </c:pt>
                <c:pt idx="14">
                  <c:v>-67.130183510756751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69600"/>
        <c:axId val="444088792"/>
      </c:scatterChart>
      <c:valAx>
        <c:axId val="4331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Atmosférica Média Diária (em graus 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088792"/>
        <c:crosses val="autoZero"/>
        <c:crossBetween val="midCat"/>
      </c:valAx>
      <c:valAx>
        <c:axId val="44408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1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Temperatura Atmosférica Média Diária (em graus °F)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Dados!$B$2:$B$16</c:f>
              <c:numCache>
                <c:formatCode>General</c:formatCode>
                <c:ptCount val="15"/>
                <c:pt idx="0">
                  <c:v>40</c:v>
                </c:pt>
                <c:pt idx="1">
                  <c:v>27</c:v>
                </c:pt>
                <c:pt idx="2">
                  <c:v>40</c:v>
                </c:pt>
                <c:pt idx="3">
                  <c:v>73</c:v>
                </c:pt>
                <c:pt idx="4">
                  <c:v>64</c:v>
                </c:pt>
                <c:pt idx="5">
                  <c:v>34</c:v>
                </c:pt>
                <c:pt idx="6">
                  <c:v>9</c:v>
                </c:pt>
                <c:pt idx="7">
                  <c:v>8</c:v>
                </c:pt>
                <c:pt idx="8">
                  <c:v>23</c:v>
                </c:pt>
                <c:pt idx="9">
                  <c:v>63</c:v>
                </c:pt>
                <c:pt idx="10">
                  <c:v>65</c:v>
                </c:pt>
                <c:pt idx="11">
                  <c:v>41</c:v>
                </c:pt>
                <c:pt idx="12">
                  <c:v>21</c:v>
                </c:pt>
                <c:pt idx="13">
                  <c:v>38</c:v>
                </c:pt>
                <c:pt idx="14">
                  <c:v>58</c:v>
                </c:pt>
              </c:numCache>
            </c:numRef>
          </c:xVal>
          <c:yVal>
            <c:numRef>
              <c:f>RegressaoX1eX2!$C$26:$C$40</c:f>
              <c:numCache>
                <c:formatCode>General</c:formatCode>
                <c:ptCount val="15"/>
                <c:pt idx="0">
                  <c:v>-9.3508237106369165</c:v>
                </c:pt>
                <c:pt idx="1">
                  <c:v>8.4736286455598133</c:v>
                </c:pt>
                <c:pt idx="2">
                  <c:v>19.735420952429195</c:v>
                </c:pt>
                <c:pt idx="3">
                  <c:v>-4.4067023086796127</c:v>
                </c:pt>
                <c:pt idx="4">
                  <c:v>0.16407239945662866</c:v>
                </c:pt>
                <c:pt idx="5">
                  <c:v>-26.333345240089244</c:v>
                </c:pt>
                <c:pt idx="6">
                  <c:v>-26.447859939710838</c:v>
                </c:pt>
                <c:pt idx="7">
                  <c:v>-17.935157863086431</c:v>
                </c:pt>
                <c:pt idx="8">
                  <c:v>0.81355095668652666</c:v>
                </c:pt>
                <c:pt idx="9">
                  <c:v>-38.209470186985129</c:v>
                </c:pt>
                <c:pt idx="10">
                  <c:v>22.749935652050702</c:v>
                </c:pt>
                <c:pt idx="11">
                  <c:v>-15.67728112419519</c:v>
                </c:pt>
                <c:pt idx="12">
                  <c:v>53.154145117650614</c:v>
                </c:pt>
                <c:pt idx="13">
                  <c:v>27.47601511339326</c:v>
                </c:pt>
                <c:pt idx="14">
                  <c:v>5.7938715361567006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06968"/>
        <c:axId val="432106576"/>
      </c:scatterChart>
      <c:valAx>
        <c:axId val="43210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Temperatura Atmosférica Média Diária (em graus 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106576"/>
        <c:crosses val="autoZero"/>
        <c:crossBetween val="midCat"/>
      </c:valAx>
      <c:valAx>
        <c:axId val="43210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106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Quantidade de Isolamento Térmico no Sótão (Polegadas)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Dados!$C$2:$C$16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10</c:v>
                </c:pt>
              </c:numCache>
            </c:numRef>
          </c:xVal>
          <c:yVal>
            <c:numRef>
              <c:f>RegressaoX1eX2!$C$26:$C$40</c:f>
              <c:numCache>
                <c:formatCode>General</c:formatCode>
                <c:ptCount val="15"/>
                <c:pt idx="0">
                  <c:v>-9.3508237106369165</c:v>
                </c:pt>
                <c:pt idx="1">
                  <c:v>8.4736286455598133</c:v>
                </c:pt>
                <c:pt idx="2">
                  <c:v>19.735420952429195</c:v>
                </c:pt>
                <c:pt idx="3">
                  <c:v>-4.4067023086796127</c:v>
                </c:pt>
                <c:pt idx="4">
                  <c:v>0.16407239945662866</c:v>
                </c:pt>
                <c:pt idx="5">
                  <c:v>-26.333345240089244</c:v>
                </c:pt>
                <c:pt idx="6">
                  <c:v>-26.447859939710838</c:v>
                </c:pt>
                <c:pt idx="7">
                  <c:v>-17.935157863086431</c:v>
                </c:pt>
                <c:pt idx="8">
                  <c:v>0.81355095668652666</c:v>
                </c:pt>
                <c:pt idx="9">
                  <c:v>-38.209470186985129</c:v>
                </c:pt>
                <c:pt idx="10">
                  <c:v>22.749935652050702</c:v>
                </c:pt>
                <c:pt idx="11">
                  <c:v>-15.67728112419519</c:v>
                </c:pt>
                <c:pt idx="12">
                  <c:v>53.154145117650614</c:v>
                </c:pt>
                <c:pt idx="13">
                  <c:v>27.47601511339326</c:v>
                </c:pt>
                <c:pt idx="14">
                  <c:v>5.7938715361567006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07360"/>
        <c:axId val="432103832"/>
      </c:scatterChart>
      <c:valAx>
        <c:axId val="4321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Isolamento Térmico no Sótão (Polegadas)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103832"/>
        <c:crosses val="autoZero"/>
        <c:crossBetween val="midCat"/>
      </c:valAx>
      <c:valAx>
        <c:axId val="43210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10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17</xdr:col>
      <xdr:colOff>552450</xdr:colOff>
      <xdr:row>18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19</xdr:row>
      <xdr:rowOff>114300</xdr:rowOff>
    </xdr:from>
    <xdr:to>
      <xdr:col>17</xdr:col>
      <xdr:colOff>514350</xdr:colOff>
      <xdr:row>36</xdr:row>
      <xdr:rowOff>146050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:B16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275.3</v>
      </c>
      <c r="B2">
        <v>40</v>
      </c>
      <c r="C2">
        <v>3</v>
      </c>
    </row>
    <row r="3" spans="1:3" x14ac:dyDescent="0.35">
      <c r="A3">
        <v>363.8</v>
      </c>
      <c r="B3">
        <v>27</v>
      </c>
      <c r="C3">
        <v>3</v>
      </c>
    </row>
    <row r="4" spans="1:3" x14ac:dyDescent="0.35">
      <c r="A4">
        <v>164.3</v>
      </c>
      <c r="B4">
        <v>40</v>
      </c>
      <c r="C4">
        <v>10</v>
      </c>
    </row>
    <row r="5" spans="1:3" x14ac:dyDescent="0.35">
      <c r="A5">
        <v>40.799999999999997</v>
      </c>
      <c r="B5">
        <v>73</v>
      </c>
      <c r="C5">
        <v>6</v>
      </c>
    </row>
    <row r="6" spans="1:3" x14ac:dyDescent="0.35">
      <c r="A6">
        <v>94.3</v>
      </c>
      <c r="B6">
        <v>64</v>
      </c>
      <c r="C6">
        <v>6</v>
      </c>
    </row>
    <row r="7" spans="1:3" x14ac:dyDescent="0.35">
      <c r="A7">
        <v>230.9</v>
      </c>
      <c r="B7">
        <v>34</v>
      </c>
      <c r="C7">
        <v>6</v>
      </c>
    </row>
    <row r="8" spans="1:3" x14ac:dyDescent="0.35">
      <c r="A8">
        <v>366.7</v>
      </c>
      <c r="B8">
        <v>9</v>
      </c>
      <c r="C8">
        <v>6</v>
      </c>
    </row>
    <row r="9" spans="1:3" x14ac:dyDescent="0.35">
      <c r="A9">
        <v>300.60000000000002</v>
      </c>
      <c r="B9">
        <v>8</v>
      </c>
      <c r="C9">
        <v>10</v>
      </c>
    </row>
    <row r="10" spans="1:3" x14ac:dyDescent="0.35">
      <c r="A10">
        <v>237.8</v>
      </c>
      <c r="B10">
        <v>23</v>
      </c>
      <c r="C10">
        <v>10</v>
      </c>
    </row>
    <row r="11" spans="1:3" x14ac:dyDescent="0.35">
      <c r="A11">
        <v>121.4</v>
      </c>
      <c r="B11">
        <v>63</v>
      </c>
      <c r="C11">
        <v>3</v>
      </c>
    </row>
    <row r="12" spans="1:3" x14ac:dyDescent="0.35">
      <c r="A12">
        <v>31.4</v>
      </c>
      <c r="B12">
        <v>65</v>
      </c>
      <c r="C12">
        <v>10</v>
      </c>
    </row>
    <row r="13" spans="1:3" x14ac:dyDescent="0.35">
      <c r="A13">
        <v>203.5</v>
      </c>
      <c r="B13">
        <v>41</v>
      </c>
      <c r="C13">
        <v>6</v>
      </c>
    </row>
    <row r="14" spans="1:3" x14ac:dyDescent="0.35">
      <c r="A14">
        <v>441.1</v>
      </c>
      <c r="B14">
        <v>21</v>
      </c>
      <c r="C14">
        <v>3</v>
      </c>
    </row>
    <row r="15" spans="1:3" x14ac:dyDescent="0.35">
      <c r="A15">
        <v>323</v>
      </c>
      <c r="B15">
        <v>38</v>
      </c>
      <c r="C15">
        <v>3</v>
      </c>
    </row>
    <row r="16" spans="1:3" x14ac:dyDescent="0.35">
      <c r="A16">
        <v>52.5</v>
      </c>
      <c r="B16">
        <v>58</v>
      </c>
      <c r="C16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18" sqref="A18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5" t="s">
        <v>4</v>
      </c>
      <c r="B3" s="5"/>
    </row>
    <row r="4" spans="1:9" x14ac:dyDescent="0.35">
      <c r="A4" s="2" t="s">
        <v>5</v>
      </c>
      <c r="B4" s="2">
        <v>0.46508252715176923</v>
      </c>
    </row>
    <row r="5" spans="1:9" x14ac:dyDescent="0.35">
      <c r="A5" s="2" t="s">
        <v>6</v>
      </c>
      <c r="B5" s="2">
        <v>0.21630175706187618</v>
      </c>
    </row>
    <row r="6" spans="1:9" x14ac:dyDescent="0.35">
      <c r="A6" s="2" t="s">
        <v>7</v>
      </c>
      <c r="B6" s="2">
        <v>0.15601727683586666</v>
      </c>
    </row>
    <row r="7" spans="1:9" x14ac:dyDescent="0.35">
      <c r="A7" s="2" t="s">
        <v>8</v>
      </c>
      <c r="B7" s="2">
        <v>119.31173271480705</v>
      </c>
    </row>
    <row r="8" spans="1:9" ht="15" thickBot="1" x14ac:dyDescent="0.4">
      <c r="A8" s="3" t="s">
        <v>9</v>
      </c>
      <c r="B8" s="3">
        <v>15</v>
      </c>
    </row>
    <row r="10" spans="1:9" ht="15" thickBot="1" x14ac:dyDescent="0.4">
      <c r="A10" t="s">
        <v>10</v>
      </c>
    </row>
    <row r="11" spans="1:9" x14ac:dyDescent="0.3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5">
      <c r="A12" s="2" t="s">
        <v>11</v>
      </c>
      <c r="B12" s="2">
        <v>1</v>
      </c>
      <c r="C12" s="6">
        <v>51076.465009009102</v>
      </c>
      <c r="D12" s="2">
        <v>51076.465009009087</v>
      </c>
      <c r="E12" s="2">
        <v>3.5880172848957161</v>
      </c>
      <c r="F12" s="2">
        <v>8.0660953297386401E-2</v>
      </c>
      <c r="H12">
        <f>RegressaoX1eX2!C12-RegressaoX2!C12</f>
        <v>176938.1613083508</v>
      </c>
    </row>
    <row r="13" spans="1:9" x14ac:dyDescent="0.35">
      <c r="A13" s="2" t="s">
        <v>12</v>
      </c>
      <c r="B13" s="2">
        <v>13</v>
      </c>
      <c r="C13" s="2">
        <v>185058.76432432426</v>
      </c>
      <c r="D13" s="2">
        <v>14235.289563409558</v>
      </c>
      <c r="E13" s="2"/>
      <c r="F13" s="2"/>
    </row>
    <row r="14" spans="1:9" ht="15" thickBot="1" x14ac:dyDescent="0.4">
      <c r="A14" s="3" t="s">
        <v>13</v>
      </c>
      <c r="B14" s="3">
        <v>14</v>
      </c>
      <c r="C14" s="3">
        <v>236135.22933333335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5">
      <c r="A17" s="2" t="s">
        <v>14</v>
      </c>
      <c r="B17" s="2">
        <v>345.37837837837833</v>
      </c>
      <c r="C17" s="2">
        <v>74.690659112324582</v>
      </c>
      <c r="D17" s="2">
        <v>4.6241174262363423</v>
      </c>
      <c r="E17" s="2">
        <v>4.763634141043181E-4</v>
      </c>
      <c r="F17" s="2">
        <v>184.01901950156523</v>
      </c>
      <c r="G17" s="2">
        <v>506.7377372551914</v>
      </c>
      <c r="H17" s="2">
        <v>184.01901950156523</v>
      </c>
      <c r="I17" s="2">
        <v>506.7377372551914</v>
      </c>
    </row>
    <row r="18" spans="1:9" ht="15" thickBot="1" x14ac:dyDescent="0.4">
      <c r="A18" s="3" t="s">
        <v>2</v>
      </c>
      <c r="B18" s="3">
        <v>-20.350270270270261</v>
      </c>
      <c r="C18" s="3">
        <v>10.743429002434361</v>
      </c>
      <c r="D18" s="3">
        <v>-1.8942062413833682</v>
      </c>
      <c r="E18" s="3">
        <v>8.0660953297386748E-2</v>
      </c>
      <c r="F18" s="3">
        <v>-43.560037550062788</v>
      </c>
      <c r="G18" s="3">
        <v>2.8594970095222614</v>
      </c>
      <c r="H18" s="3">
        <v>-43.560037550062788</v>
      </c>
      <c r="I18" s="3">
        <v>2.8594970095222614</v>
      </c>
    </row>
    <row r="22" spans="1:9" x14ac:dyDescent="0.35">
      <c r="A22" t="s">
        <v>27</v>
      </c>
    </row>
    <row r="23" spans="1:9" ht="15" thickBot="1" x14ac:dyDescent="0.4"/>
    <row r="24" spans="1:9" x14ac:dyDescent="0.35">
      <c r="A24" s="4" t="s">
        <v>28</v>
      </c>
      <c r="B24" s="4" t="s">
        <v>29</v>
      </c>
      <c r="C24" s="4" t="s">
        <v>30</v>
      </c>
      <c r="D24" s="4" t="s">
        <v>31</v>
      </c>
    </row>
    <row r="25" spans="1:9" x14ac:dyDescent="0.35">
      <c r="A25" s="2">
        <v>1</v>
      </c>
      <c r="B25" s="2">
        <v>284.32756756756754</v>
      </c>
      <c r="C25" s="2">
        <v>-9.0275675675675302</v>
      </c>
      <c r="D25" s="2">
        <v>-7.8519935916052969E-2</v>
      </c>
    </row>
    <row r="26" spans="1:9" x14ac:dyDescent="0.35">
      <c r="A26" s="2">
        <v>2</v>
      </c>
      <c r="B26" s="2">
        <v>284.32756756756754</v>
      </c>
      <c r="C26" s="2">
        <v>79.47243243243247</v>
      </c>
      <c r="D26" s="2">
        <v>0.6912349594707996</v>
      </c>
    </row>
    <row r="27" spans="1:9" x14ac:dyDescent="0.35">
      <c r="A27" s="2">
        <v>3</v>
      </c>
      <c r="B27" s="2">
        <v>141.87567567567572</v>
      </c>
      <c r="C27" s="2">
        <v>22.424324324324289</v>
      </c>
      <c r="D27" s="2">
        <v>0.19504218558634007</v>
      </c>
    </row>
    <row r="28" spans="1:9" x14ac:dyDescent="0.35">
      <c r="A28" s="2">
        <v>4</v>
      </c>
      <c r="B28" s="2">
        <v>223.27675675675675</v>
      </c>
      <c r="C28" s="2">
        <v>-182.47675675675674</v>
      </c>
      <c r="D28" s="2">
        <v>-1.5871455006534398</v>
      </c>
    </row>
    <row r="29" spans="1:9" x14ac:dyDescent="0.35">
      <c r="A29" s="2">
        <v>5</v>
      </c>
      <c r="B29" s="2">
        <v>223.27675675675675</v>
      </c>
      <c r="C29" s="2">
        <v>-128.97675675675674</v>
      </c>
      <c r="D29" s="2">
        <v>-1.1218134452500883</v>
      </c>
    </row>
    <row r="30" spans="1:9" x14ac:dyDescent="0.35">
      <c r="A30" s="2">
        <v>6</v>
      </c>
      <c r="B30" s="2">
        <v>223.27675675675675</v>
      </c>
      <c r="C30" s="2">
        <v>7.6232432432432518</v>
      </c>
      <c r="D30" s="2">
        <v>6.6305410228375591E-2</v>
      </c>
    </row>
    <row r="31" spans="1:9" x14ac:dyDescent="0.35">
      <c r="A31" s="2">
        <v>7</v>
      </c>
      <c r="B31" s="2">
        <v>223.27675675675675</v>
      </c>
      <c r="C31" s="2">
        <v>143.42324324324323</v>
      </c>
      <c r="D31" s="2">
        <v>1.2474660293643594</v>
      </c>
    </row>
    <row r="32" spans="1:9" x14ac:dyDescent="0.35">
      <c r="A32" s="2">
        <v>8</v>
      </c>
      <c r="B32" s="2">
        <v>141.87567567567572</v>
      </c>
      <c r="C32" s="2">
        <v>158.7243243243243</v>
      </c>
      <c r="D32" s="2">
        <v>1.380551702436374</v>
      </c>
    </row>
    <row r="33" spans="1:4" x14ac:dyDescent="0.35">
      <c r="A33" s="2">
        <v>9</v>
      </c>
      <c r="B33" s="2">
        <v>141.87567567567572</v>
      </c>
      <c r="C33" s="2">
        <v>95.924324324324289</v>
      </c>
      <c r="D33" s="2">
        <v>0.83433014955169216</v>
      </c>
    </row>
    <row r="34" spans="1:4" x14ac:dyDescent="0.35">
      <c r="A34" s="2">
        <v>10</v>
      </c>
      <c r="B34" s="2">
        <v>284.32756756756754</v>
      </c>
      <c r="C34" s="2">
        <v>-162.92756756756754</v>
      </c>
      <c r="D34" s="2">
        <v>-1.4171106523006476</v>
      </c>
    </row>
    <row r="35" spans="1:4" x14ac:dyDescent="0.35">
      <c r="A35" s="2">
        <v>11</v>
      </c>
      <c r="B35" s="2">
        <v>141.87567567567572</v>
      </c>
      <c r="C35" s="2">
        <v>-110.47567567567572</v>
      </c>
      <c r="D35" s="2">
        <v>-0.96089482680815386</v>
      </c>
    </row>
    <row r="36" spans="1:4" x14ac:dyDescent="0.35">
      <c r="A36" s="2">
        <v>12</v>
      </c>
      <c r="B36" s="2">
        <v>223.27675675675675</v>
      </c>
      <c r="C36" s="2">
        <v>-19.776756756756754</v>
      </c>
      <c r="D36" s="2">
        <v>-0.17201418450156525</v>
      </c>
    </row>
    <row r="37" spans="1:4" x14ac:dyDescent="0.35">
      <c r="A37" s="2">
        <v>13</v>
      </c>
      <c r="B37" s="2">
        <v>284.32756756756754</v>
      </c>
      <c r="C37" s="2">
        <v>156.77243243243248</v>
      </c>
      <c r="D37" s="2">
        <v>1.363574546062932</v>
      </c>
    </row>
    <row r="38" spans="1:4" x14ac:dyDescent="0.35">
      <c r="A38" s="2">
        <v>14</v>
      </c>
      <c r="B38" s="2">
        <v>284.32756756756754</v>
      </c>
      <c r="C38" s="2">
        <v>38.672432432432458</v>
      </c>
      <c r="D38" s="2">
        <v>0.33636490600431834</v>
      </c>
    </row>
    <row r="39" spans="1:4" ht="15" thickBot="1" x14ac:dyDescent="0.4">
      <c r="A39" s="3">
        <v>15</v>
      </c>
      <c r="B39" s="3">
        <v>141.87567567567572</v>
      </c>
      <c r="C39" s="3">
        <v>-89.375675675675723</v>
      </c>
      <c r="D39" s="3">
        <v>-0.77737134327524327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A18" sqref="A18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5" t="s">
        <v>4</v>
      </c>
      <c r="B3" s="5"/>
    </row>
    <row r="4" spans="1:9" x14ac:dyDescent="0.35">
      <c r="A4" s="2" t="s">
        <v>5</v>
      </c>
      <c r="B4" s="2">
        <v>0.86974117041804788</v>
      </c>
    </row>
    <row r="5" spans="1:9" x14ac:dyDescent="0.35">
      <c r="A5" s="2" t="s">
        <v>6</v>
      </c>
      <c r="B5" s="2">
        <v>0.75644970352015584</v>
      </c>
    </row>
    <row r="6" spans="1:9" x14ac:dyDescent="0.35">
      <c r="A6" s="2" t="s">
        <v>7</v>
      </c>
      <c r="B6" s="2">
        <v>0.73771506532939857</v>
      </c>
    </row>
    <row r="7" spans="1:9" x14ac:dyDescent="0.35">
      <c r="A7" s="2" t="s">
        <v>8</v>
      </c>
      <c r="B7" s="2">
        <v>66.512465641047228</v>
      </c>
    </row>
    <row r="8" spans="1:9" ht="15" thickBot="1" x14ac:dyDescent="0.4">
      <c r="A8" s="3" t="s">
        <v>9</v>
      </c>
      <c r="B8" s="3">
        <v>15</v>
      </c>
    </row>
    <row r="10" spans="1:9" ht="15" thickBot="1" x14ac:dyDescent="0.4">
      <c r="A10" t="s">
        <v>10</v>
      </c>
    </row>
    <row r="11" spans="1:9" x14ac:dyDescent="0.3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5">
      <c r="A12" s="2" t="s">
        <v>11</v>
      </c>
      <c r="B12" s="2">
        <v>1</v>
      </c>
      <c r="C12" s="6">
        <v>178624.42421986401</v>
      </c>
      <c r="D12" s="2">
        <v>178624.42421986401</v>
      </c>
      <c r="E12" s="2">
        <v>40.377064975471541</v>
      </c>
      <c r="F12" s="2">
        <v>2.5184722950323567E-5</v>
      </c>
      <c r="H12" s="13">
        <f>RegressaoX1eX2!C12-'Regressão X1'!C12</f>
        <v>49390.202097495901</v>
      </c>
    </row>
    <row r="13" spans="1:9" x14ac:dyDescent="0.35">
      <c r="A13" s="2" t="s">
        <v>12</v>
      </c>
      <c r="B13" s="2">
        <v>13</v>
      </c>
      <c r="C13" s="2">
        <v>57510.805113469338</v>
      </c>
      <c r="D13" s="2">
        <v>4423.9080856514875</v>
      </c>
      <c r="E13" s="2"/>
      <c r="F13" s="2"/>
    </row>
    <row r="14" spans="1:9" ht="15" thickBot="1" x14ac:dyDescent="0.4">
      <c r="A14" s="3" t="s">
        <v>13</v>
      </c>
      <c r="B14" s="3">
        <v>14</v>
      </c>
      <c r="C14" s="3">
        <v>236135.22933333335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5">
      <c r="A17" s="2" t="s">
        <v>14</v>
      </c>
      <c r="B17" s="2">
        <v>436.43822992294338</v>
      </c>
      <c r="C17" s="2">
        <v>38.639708932187112</v>
      </c>
      <c r="D17" s="2">
        <v>11.295070330081801</v>
      </c>
      <c r="E17" s="2">
        <v>4.3047087233962404E-8</v>
      </c>
      <c r="F17" s="2">
        <v>352.96221385100091</v>
      </c>
      <c r="G17" s="2">
        <v>519.91424599488585</v>
      </c>
      <c r="H17" s="2">
        <v>352.96221385100091</v>
      </c>
      <c r="I17" s="2">
        <v>519.91424599488585</v>
      </c>
    </row>
    <row r="18" spans="1:9" ht="15" thickBot="1" x14ac:dyDescent="0.4">
      <c r="A18" s="3" t="s">
        <v>1</v>
      </c>
      <c r="B18" s="3">
        <v>-5.4622076967618387</v>
      </c>
      <c r="C18" s="3">
        <v>0.85960876774492123</v>
      </c>
      <c r="D18" s="3">
        <v>-6.3542950022383726</v>
      </c>
      <c r="E18" s="3">
        <v>2.5184722950323526E-5</v>
      </c>
      <c r="F18" s="3">
        <v>-7.3192795354185707</v>
      </c>
      <c r="G18" s="3">
        <v>-3.6051358581051067</v>
      </c>
      <c r="H18" s="3">
        <v>-7.3192795354185707</v>
      </c>
      <c r="I18" s="3">
        <v>-3.6051358581051067</v>
      </c>
    </row>
    <row r="22" spans="1:9" x14ac:dyDescent="0.35">
      <c r="A22" t="s">
        <v>27</v>
      </c>
    </row>
    <row r="23" spans="1:9" ht="15" thickBot="1" x14ac:dyDescent="0.4"/>
    <row r="24" spans="1:9" x14ac:dyDescent="0.35">
      <c r="A24" s="4" t="s">
        <v>28</v>
      </c>
      <c r="B24" s="4" t="s">
        <v>29</v>
      </c>
      <c r="C24" s="4" t="s">
        <v>30</v>
      </c>
      <c r="D24" s="4" t="s">
        <v>31</v>
      </c>
    </row>
    <row r="25" spans="1:9" x14ac:dyDescent="0.35">
      <c r="A25" s="2">
        <v>1</v>
      </c>
      <c r="B25" s="2">
        <v>217.94992205246984</v>
      </c>
      <c r="C25" s="2">
        <v>57.350077947530167</v>
      </c>
      <c r="D25" s="2">
        <v>0.89479450131774774</v>
      </c>
    </row>
    <row r="26" spans="1:9" x14ac:dyDescent="0.35">
      <c r="A26" s="2">
        <v>2</v>
      </c>
      <c r="B26" s="2">
        <v>288.95862211037377</v>
      </c>
      <c r="C26" s="2">
        <v>74.841377889626244</v>
      </c>
      <c r="D26" s="2">
        <v>1.1676994313407947</v>
      </c>
    </row>
    <row r="27" spans="1:9" x14ac:dyDescent="0.35">
      <c r="A27" s="2">
        <v>3</v>
      </c>
      <c r="B27" s="2">
        <v>217.94992205246984</v>
      </c>
      <c r="C27" s="2">
        <v>-53.649922052469833</v>
      </c>
      <c r="D27" s="2">
        <v>-0.83706346995023029</v>
      </c>
    </row>
    <row r="28" spans="1:9" x14ac:dyDescent="0.35">
      <c r="A28" s="2">
        <v>4</v>
      </c>
      <c r="B28" s="2">
        <v>37.697068059329126</v>
      </c>
      <c r="C28" s="2">
        <v>3.1029319406708709</v>
      </c>
      <c r="D28" s="2">
        <v>4.8412949691467241E-2</v>
      </c>
    </row>
    <row r="29" spans="1:9" x14ac:dyDescent="0.35">
      <c r="A29" s="2">
        <v>5</v>
      </c>
      <c r="B29" s="2">
        <v>86.856937330185701</v>
      </c>
      <c r="C29" s="2">
        <v>7.4430626698142959</v>
      </c>
      <c r="D29" s="2">
        <v>0.11612907581409915</v>
      </c>
    </row>
    <row r="30" spans="1:9" x14ac:dyDescent="0.35">
      <c r="A30" s="2">
        <v>6</v>
      </c>
      <c r="B30" s="2">
        <v>250.72316823304087</v>
      </c>
      <c r="C30" s="2">
        <v>-19.82316823304086</v>
      </c>
      <c r="D30" s="2">
        <v>-0.30928749477637812</v>
      </c>
    </row>
    <row r="31" spans="1:9" x14ac:dyDescent="0.35">
      <c r="A31" s="2">
        <v>7</v>
      </c>
      <c r="B31" s="2">
        <v>387.2783606520868</v>
      </c>
      <c r="C31" s="2">
        <v>-20.578360652086815</v>
      </c>
      <c r="D31" s="2">
        <v>-0.32107025163012481</v>
      </c>
    </row>
    <row r="32" spans="1:9" x14ac:dyDescent="0.35">
      <c r="A32" s="2">
        <v>8</v>
      </c>
      <c r="B32" s="2">
        <v>392.74056834884868</v>
      </c>
      <c r="C32" s="2">
        <v>-92.14056834884866</v>
      </c>
      <c r="D32" s="2">
        <v>-1.4376070069559954</v>
      </c>
    </row>
    <row r="33" spans="1:4" x14ac:dyDescent="0.35">
      <c r="A33" s="2">
        <v>9</v>
      </c>
      <c r="B33" s="2">
        <v>310.80745289742106</v>
      </c>
      <c r="C33" s="2">
        <v>-73.007452897421047</v>
      </c>
      <c r="D33" s="2">
        <v>-1.1390859393006312</v>
      </c>
    </row>
    <row r="34" spans="1:4" x14ac:dyDescent="0.35">
      <c r="A34" s="2">
        <v>10</v>
      </c>
      <c r="B34" s="2">
        <v>92.319145026947524</v>
      </c>
      <c r="C34" s="2">
        <v>29.080854973052482</v>
      </c>
      <c r="D34" s="2">
        <v>0.45372892339071136</v>
      </c>
    </row>
    <row r="35" spans="1:4" x14ac:dyDescent="0.35">
      <c r="A35" s="2">
        <v>11</v>
      </c>
      <c r="B35" s="2">
        <v>81.394729633423879</v>
      </c>
      <c r="C35" s="2">
        <v>-49.99472963342388</v>
      </c>
      <c r="D35" s="2">
        <v>-0.7800339733065994</v>
      </c>
    </row>
    <row r="36" spans="1:4" x14ac:dyDescent="0.35">
      <c r="A36" s="2">
        <v>12</v>
      </c>
      <c r="B36" s="2">
        <v>212.48771435570799</v>
      </c>
      <c r="C36" s="2">
        <v>-8.9877143557079933</v>
      </c>
      <c r="D36" s="2">
        <v>-0.14022923198569845</v>
      </c>
    </row>
    <row r="37" spans="1:4" x14ac:dyDescent="0.35">
      <c r="A37" s="2">
        <v>13</v>
      </c>
      <c r="B37" s="2">
        <v>321.73186829094476</v>
      </c>
      <c r="C37" s="2">
        <v>119.36813170905526</v>
      </c>
      <c r="D37" s="2">
        <v>1.8624202740152545</v>
      </c>
    </row>
    <row r="38" spans="1:4" x14ac:dyDescent="0.35">
      <c r="A38" s="2">
        <v>14</v>
      </c>
      <c r="B38" s="2">
        <v>228.87433744599352</v>
      </c>
      <c r="C38" s="2">
        <v>94.125662554006482</v>
      </c>
      <c r="D38" s="2">
        <v>1.4685790900453688</v>
      </c>
    </row>
    <row r="39" spans="1:4" ht="15" thickBot="1" x14ac:dyDescent="0.4">
      <c r="A39" s="3">
        <v>15</v>
      </c>
      <c r="B39" s="3">
        <v>119.63018351075675</v>
      </c>
      <c r="C39" s="3">
        <v>-67.130183510756751</v>
      </c>
      <c r="D39" s="3">
        <v>-1.0473868777097861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13" sqref="D13"/>
    </sheetView>
  </sheetViews>
  <sheetFormatPr defaultRowHeight="14.5" x14ac:dyDescent="0.35"/>
  <cols>
    <col min="6" max="6" width="14.90625" bestFit="1" customWidth="1"/>
    <col min="7" max="7" width="11.81640625" bestFit="1" customWidth="1"/>
  </cols>
  <sheetData>
    <row r="1" spans="1:9" x14ac:dyDescent="0.35">
      <c r="A1" t="s">
        <v>3</v>
      </c>
    </row>
    <row r="2" spans="1:9" ht="15" thickBot="1" x14ac:dyDescent="0.4"/>
    <row r="3" spans="1:9" x14ac:dyDescent="0.35">
      <c r="A3" s="5" t="s">
        <v>4</v>
      </c>
      <c r="B3" s="5"/>
    </row>
    <row r="4" spans="1:9" x14ac:dyDescent="0.35">
      <c r="A4" s="2" t="s">
        <v>5</v>
      </c>
      <c r="B4" s="2">
        <v>0.98265475658466594</v>
      </c>
    </row>
    <row r="5" spans="1:9" x14ac:dyDescent="0.35">
      <c r="A5" s="2" t="s">
        <v>6</v>
      </c>
      <c r="B5" s="2">
        <v>0.96561037063846911</v>
      </c>
    </row>
    <row r="6" spans="1:9" x14ac:dyDescent="0.35">
      <c r="A6" s="2" t="s">
        <v>7</v>
      </c>
      <c r="B6" s="2">
        <v>0.95987876574488062</v>
      </c>
    </row>
    <row r="7" spans="1:9" x14ac:dyDescent="0.35">
      <c r="A7" s="2" t="s">
        <v>8</v>
      </c>
      <c r="B7" s="2">
        <v>26.013783231160112</v>
      </c>
    </row>
    <row r="8" spans="1:9" ht="15" thickBot="1" x14ac:dyDescent="0.4">
      <c r="A8" s="3" t="s">
        <v>9</v>
      </c>
      <c r="B8" s="3">
        <v>15</v>
      </c>
    </row>
    <row r="10" spans="1:9" ht="15" thickBot="1" x14ac:dyDescent="0.4">
      <c r="A10" t="s">
        <v>10</v>
      </c>
    </row>
    <row r="11" spans="1:9" x14ac:dyDescent="0.3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5">
      <c r="A12" s="2" t="s">
        <v>11</v>
      </c>
      <c r="B12" s="2">
        <v>2</v>
      </c>
      <c r="C12" s="6">
        <v>228014.62631735991</v>
      </c>
      <c r="D12" s="2">
        <v>114007.31315867996</v>
      </c>
      <c r="E12" s="2">
        <v>168.4712028420912</v>
      </c>
      <c r="F12" s="2">
        <v>1.6541122239459836E-9</v>
      </c>
    </row>
    <row r="13" spans="1:9" x14ac:dyDescent="0.35">
      <c r="A13" s="2" t="s">
        <v>12</v>
      </c>
      <c r="B13" s="2">
        <v>12</v>
      </c>
      <c r="C13" s="2">
        <v>8120.6030159734428</v>
      </c>
      <c r="D13" s="2">
        <v>676.71691799778694</v>
      </c>
      <c r="E13" s="2"/>
      <c r="F13" s="2"/>
    </row>
    <row r="14" spans="1:9" ht="15" thickBot="1" x14ac:dyDescent="0.4">
      <c r="A14" s="3" t="s">
        <v>13</v>
      </c>
      <c r="B14" s="3">
        <v>14</v>
      </c>
      <c r="C14" s="3">
        <v>236135.22933333335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5">
      <c r="A17" s="2" t="s">
        <v>14</v>
      </c>
      <c r="B17" s="2">
        <v>562.15100922848842</v>
      </c>
      <c r="C17" s="2">
        <v>21.093104328573055</v>
      </c>
      <c r="D17" s="2">
        <v>26.650937693746183</v>
      </c>
      <c r="E17" s="2">
        <v>4.7786846649005038E-12</v>
      </c>
      <c r="F17" s="2">
        <v>516.19308289988408</v>
      </c>
      <c r="G17" s="2">
        <v>608.10893555709276</v>
      </c>
      <c r="H17" s="2">
        <v>516.19308289988408</v>
      </c>
      <c r="I17" s="2">
        <v>608.10893555709276</v>
      </c>
    </row>
    <row r="18" spans="1:9" x14ac:dyDescent="0.35">
      <c r="A18" s="2" t="s">
        <v>1</v>
      </c>
      <c r="B18" s="2">
        <v>-5.4365805879848628</v>
      </c>
      <c r="C18" s="2">
        <v>0.33621616656664027</v>
      </c>
      <c r="D18" s="2">
        <v>-16.16989641962174</v>
      </c>
      <c r="E18" s="2">
        <v>1.6417760414987365E-9</v>
      </c>
      <c r="F18" s="2">
        <v>-6.1691326852417925</v>
      </c>
      <c r="G18" s="2">
        <v>-4.7040284907279331</v>
      </c>
      <c r="H18" s="2">
        <v>-6.1691326852417925</v>
      </c>
      <c r="I18" s="2">
        <v>-4.7040284907279331</v>
      </c>
    </row>
    <row r="19" spans="1:9" ht="15" thickBot="1" x14ac:dyDescent="0.4">
      <c r="A19" s="3" t="s">
        <v>2</v>
      </c>
      <c r="B19" s="3">
        <v>-20.012320666152306</v>
      </c>
      <c r="C19" s="3">
        <v>2.3425052265746307</v>
      </c>
      <c r="D19" s="3">
        <v>-8.5431274343048837</v>
      </c>
      <c r="E19" s="3">
        <v>1.9073085861061253E-6</v>
      </c>
      <c r="F19" s="3">
        <v>-25.116201107375648</v>
      </c>
      <c r="G19" s="3">
        <v>-14.908440224928963</v>
      </c>
      <c r="H19" s="3">
        <v>-25.116201107375648</v>
      </c>
      <c r="I19" s="3">
        <v>-14.908440224928963</v>
      </c>
    </row>
    <row r="23" spans="1:9" x14ac:dyDescent="0.35">
      <c r="A23" t="s">
        <v>27</v>
      </c>
    </row>
    <row r="24" spans="1:9" ht="15" thickBot="1" x14ac:dyDescent="0.4"/>
    <row r="25" spans="1:9" x14ac:dyDescent="0.35">
      <c r="A25" s="4" t="s">
        <v>28</v>
      </c>
      <c r="B25" s="4" t="s">
        <v>29</v>
      </c>
      <c r="C25" s="4" t="s">
        <v>30</v>
      </c>
      <c r="D25" s="4" t="s">
        <v>31</v>
      </c>
    </row>
    <row r="26" spans="1:9" x14ac:dyDescent="0.35">
      <c r="A26" s="2">
        <v>1</v>
      </c>
      <c r="B26" s="2">
        <v>284.65082371063693</v>
      </c>
      <c r="C26" s="2">
        <v>-9.3508237106369165</v>
      </c>
      <c r="D26" s="2">
        <v>-0.3882574047167236</v>
      </c>
    </row>
    <row r="27" spans="1:9" x14ac:dyDescent="0.35">
      <c r="A27" s="2">
        <v>2</v>
      </c>
      <c r="B27" s="2">
        <v>355.3263713544402</v>
      </c>
      <c r="C27" s="2">
        <v>8.4736286455598133</v>
      </c>
      <c r="D27" s="2">
        <v>0.35183521455076699</v>
      </c>
    </row>
    <row r="28" spans="1:9" x14ac:dyDescent="0.35">
      <c r="A28" s="2">
        <v>3</v>
      </c>
      <c r="B28" s="2">
        <v>144.56457904757082</v>
      </c>
      <c r="C28" s="2">
        <v>19.735420952429195</v>
      </c>
      <c r="D28" s="2">
        <v>0.81943832512486692</v>
      </c>
    </row>
    <row r="29" spans="1:9" x14ac:dyDescent="0.35">
      <c r="A29" s="2">
        <v>4</v>
      </c>
      <c r="B29" s="2">
        <v>45.20670230867961</v>
      </c>
      <c r="C29" s="2">
        <v>-4.4067023086796127</v>
      </c>
      <c r="D29" s="2">
        <v>-0.18297156001143378</v>
      </c>
    </row>
    <row r="30" spans="1:9" x14ac:dyDescent="0.35">
      <c r="A30" s="2">
        <v>5</v>
      </c>
      <c r="B30" s="2">
        <v>94.135927600543368</v>
      </c>
      <c r="C30" s="2">
        <v>0.16407239945662866</v>
      </c>
      <c r="D30" s="2">
        <v>6.8124826186395111E-3</v>
      </c>
    </row>
    <row r="31" spans="1:9" x14ac:dyDescent="0.35">
      <c r="A31" s="2">
        <v>6</v>
      </c>
      <c r="B31" s="2">
        <v>257.23334524008925</v>
      </c>
      <c r="C31" s="2">
        <v>-26.333345240089244</v>
      </c>
      <c r="D31" s="2">
        <v>-1.0933920472477967</v>
      </c>
    </row>
    <row r="32" spans="1:9" x14ac:dyDescent="0.35">
      <c r="A32" s="2">
        <v>7</v>
      </c>
      <c r="B32" s="2">
        <v>393.14785993971083</v>
      </c>
      <c r="C32" s="2">
        <v>-26.447859939710838</v>
      </c>
      <c r="D32" s="2">
        <v>-1.0981468347887509</v>
      </c>
    </row>
    <row r="33" spans="1:4" x14ac:dyDescent="0.35">
      <c r="A33" s="2">
        <v>8</v>
      </c>
      <c r="B33" s="2">
        <v>318.53515786308645</v>
      </c>
      <c r="C33" s="2">
        <v>-17.935157863086431</v>
      </c>
      <c r="D33" s="2">
        <v>-0.74468924456200347</v>
      </c>
    </row>
    <row r="34" spans="1:4" x14ac:dyDescent="0.35">
      <c r="A34" s="2">
        <v>9</v>
      </c>
      <c r="B34" s="2">
        <v>236.98644904331348</v>
      </c>
      <c r="C34" s="2">
        <v>0.81355095668652666</v>
      </c>
      <c r="D34" s="2">
        <v>3.3779610526568644E-2</v>
      </c>
    </row>
    <row r="35" spans="1:4" x14ac:dyDescent="0.35">
      <c r="A35" s="2">
        <v>10</v>
      </c>
      <c r="B35" s="2">
        <v>159.60947018698513</v>
      </c>
      <c r="C35" s="2">
        <v>-38.209470186985129</v>
      </c>
      <c r="D35" s="2">
        <v>-1.5865029851353489</v>
      </c>
    </row>
    <row r="36" spans="1:4" x14ac:dyDescent="0.35">
      <c r="A36" s="2">
        <v>11</v>
      </c>
      <c r="B36" s="2">
        <v>8.6500643479492965</v>
      </c>
      <c r="C36" s="2">
        <v>22.749935652050702</v>
      </c>
      <c r="D36" s="2">
        <v>0.94460458747500375</v>
      </c>
    </row>
    <row r="37" spans="1:4" x14ac:dyDescent="0.35">
      <c r="A37" s="2">
        <v>12</v>
      </c>
      <c r="B37" s="2">
        <v>219.17728112419519</v>
      </c>
      <c r="C37" s="2">
        <v>-15.67728112419519</v>
      </c>
      <c r="D37" s="2">
        <v>-0.65093949695260689</v>
      </c>
    </row>
    <row r="38" spans="1:4" x14ac:dyDescent="0.35">
      <c r="A38" s="2">
        <v>13</v>
      </c>
      <c r="B38" s="2">
        <v>387.94585488234941</v>
      </c>
      <c r="C38" s="2">
        <v>53.154145117650614</v>
      </c>
      <c r="D38" s="2">
        <v>2.2070237951164882</v>
      </c>
    </row>
    <row r="39" spans="1:4" x14ac:dyDescent="0.35">
      <c r="A39" s="2">
        <v>14</v>
      </c>
      <c r="B39" s="2">
        <v>295.52398488660674</v>
      </c>
      <c r="C39" s="2">
        <v>27.47601511339326</v>
      </c>
      <c r="D39" s="2">
        <v>1.1408370695459216</v>
      </c>
    </row>
    <row r="40" spans="1:4" ht="15" thickBot="1" x14ac:dyDescent="0.4">
      <c r="A40" s="3">
        <v>15</v>
      </c>
      <c r="B40" s="3">
        <v>46.706128463843299</v>
      </c>
      <c r="C40" s="3">
        <v>5.7938715361567006</v>
      </c>
      <c r="D40" s="3">
        <v>0.24056848845641163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workbookViewId="0">
      <selection activeCell="F16" sqref="F16"/>
    </sheetView>
  </sheetViews>
  <sheetFormatPr defaultRowHeight="14.5" x14ac:dyDescent="0.35"/>
  <cols>
    <col min="2" max="2" width="10.453125" bestFit="1" customWidth="1"/>
    <col min="4" max="4" width="22.90625" bestFit="1" customWidth="1"/>
    <col min="5" max="5" width="36.7265625" bestFit="1" customWidth="1"/>
  </cols>
  <sheetData>
    <row r="2" spans="2:6" x14ac:dyDescent="0.35">
      <c r="B2" t="s">
        <v>39</v>
      </c>
    </row>
    <row r="4" spans="2:6" x14ac:dyDescent="0.35">
      <c r="B4" s="7" t="s">
        <v>32</v>
      </c>
      <c r="C4" s="7" t="s">
        <v>15</v>
      </c>
      <c r="D4" s="7" t="s">
        <v>33</v>
      </c>
      <c r="E4" s="7" t="s">
        <v>34</v>
      </c>
      <c r="F4" s="12" t="s">
        <v>18</v>
      </c>
    </row>
    <row r="5" spans="2:6" x14ac:dyDescent="0.35">
      <c r="B5" t="s">
        <v>11</v>
      </c>
      <c r="C5" s="8">
        <v>2</v>
      </c>
      <c r="D5" s="8">
        <f>RegressaoX1eX2!C12</f>
        <v>228014.62631735991</v>
      </c>
      <c r="E5" s="8">
        <f>RegressaoX1eX2!D12</f>
        <v>114007.31315867996</v>
      </c>
    </row>
    <row r="6" spans="2:6" x14ac:dyDescent="0.35">
      <c r="B6" t="s">
        <v>35</v>
      </c>
      <c r="C6" s="8" t="s">
        <v>37</v>
      </c>
      <c r="D6" s="8" t="str">
        <f>TEXT(RegressaoX2!C12,"0,0000")&amp;" e "&amp;TEXT(RegressaoX2!H12,"0,0000")</f>
        <v>51076,4650 e 176938,1613</v>
      </c>
      <c r="E6" s="8">
        <f>RegressaoX2!C12</f>
        <v>51076.465009009102</v>
      </c>
    </row>
    <row r="7" spans="2:6" x14ac:dyDescent="0.35">
      <c r="B7" t="s">
        <v>36</v>
      </c>
      <c r="C7" s="8">
        <f>15-2-1</f>
        <v>12</v>
      </c>
      <c r="D7" s="9">
        <f>RegressaoX1eX2!C13</f>
        <v>8120.6030159734428</v>
      </c>
      <c r="E7" s="8">
        <f>RegressaoX2!H12</f>
        <v>176938.1613083508</v>
      </c>
      <c r="F7">
        <f>E7/RegressaoX1eX2!D13</f>
        <v>261.4655502212957</v>
      </c>
    </row>
    <row r="8" spans="2:6" x14ac:dyDescent="0.35">
      <c r="E8" s="8" t="str">
        <f>"QMRes ="&amp;TEXT(RegressaoX1eX2!D13,"0,0000")</f>
        <v>QMRes =676,7169</v>
      </c>
    </row>
    <row r="9" spans="2:6" x14ac:dyDescent="0.35">
      <c r="B9" s="10" t="s">
        <v>13</v>
      </c>
      <c r="C9" s="11">
        <f>15-1</f>
        <v>14</v>
      </c>
      <c r="D9" s="11">
        <f>RegressaoX1eX2!C14</f>
        <v>236135.22933333335</v>
      </c>
      <c r="E9" s="10"/>
      <c r="F9" s="10"/>
    </row>
    <row r="11" spans="2:6" x14ac:dyDescent="0.35">
      <c r="B11" t="s">
        <v>38</v>
      </c>
    </row>
    <row r="13" spans="2:6" x14ac:dyDescent="0.35">
      <c r="B13" s="7" t="s">
        <v>32</v>
      </c>
      <c r="C13" s="7" t="s">
        <v>15</v>
      </c>
      <c r="D13" s="7" t="s">
        <v>33</v>
      </c>
      <c r="E13" s="7" t="s">
        <v>34</v>
      </c>
      <c r="F13" s="12" t="s">
        <v>18</v>
      </c>
    </row>
    <row r="14" spans="2:6" x14ac:dyDescent="0.35">
      <c r="B14" t="s">
        <v>11</v>
      </c>
      <c r="C14">
        <v>2</v>
      </c>
      <c r="D14">
        <f>RegressaoX1eX2!C12</f>
        <v>228014.62631735991</v>
      </c>
      <c r="E14">
        <f>RegressaoX1eX2!D12</f>
        <v>114007.31315867996</v>
      </c>
    </row>
    <row r="15" spans="2:6" x14ac:dyDescent="0.35">
      <c r="B15" t="s">
        <v>40</v>
      </c>
      <c r="C15" t="s">
        <v>41</v>
      </c>
      <c r="D15" s="8" t="str">
        <f>TEXT('Regressão X1'!C12,"0,0000")&amp;" e "&amp;TEXT('Regressão X1'!H12,"0,0000")</f>
        <v>178624,4242 e 49390,2021</v>
      </c>
      <c r="E15">
        <f>'Regressão X1'!C12</f>
        <v>178624.42421986401</v>
      </c>
    </row>
    <row r="16" spans="2:6" x14ac:dyDescent="0.35">
      <c r="B16" t="s">
        <v>36</v>
      </c>
      <c r="C16">
        <f>15-2-1</f>
        <v>12</v>
      </c>
      <c r="D16">
        <f>RegressaoX1eX2!C13</f>
        <v>8120.6030159734428</v>
      </c>
      <c r="E16">
        <f>'Regressão X1'!H12</f>
        <v>49390.202097495901</v>
      </c>
      <c r="F16">
        <f>E16/RegressaoX1eX2!D13</f>
        <v>72.9850263587727</v>
      </c>
    </row>
    <row r="17" spans="2:6" x14ac:dyDescent="0.35">
      <c r="E17" s="8" t="str">
        <f>"QMRes ="&amp;TEXT(RegressaoX1eX2!D13,"0,0000")</f>
        <v>QMRes =676,7169</v>
      </c>
    </row>
    <row r="18" spans="2:6" x14ac:dyDescent="0.35">
      <c r="B18" s="10" t="s">
        <v>13</v>
      </c>
      <c r="C18" s="11">
        <f>15-1</f>
        <v>14</v>
      </c>
      <c r="D18" s="11">
        <f>RegressaoX1eX2!C14</f>
        <v>236135.22933333335</v>
      </c>
      <c r="E18" s="10"/>
      <c r="F18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RegressaoX2</vt:lpstr>
      <vt:lpstr>Regressão X1</vt:lpstr>
      <vt:lpstr>RegressaoX1eX2</vt:lpstr>
      <vt:lpstr>ANOVA teste F Parcial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2020-08-17T12:03:12Z</dcterms:created>
  <dcterms:modified xsi:type="dcterms:W3CDTF">2020-08-18T22:41:35Z</dcterms:modified>
</cp:coreProperties>
</file>