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5" i="1"/>
  <c r="I6" i="1"/>
  <c r="I7" i="1"/>
  <c r="I8" i="1"/>
  <c r="I9" i="1"/>
  <c r="I10" i="1"/>
  <c r="I11" i="1"/>
  <c r="I12" i="1"/>
  <c r="I13" i="1"/>
  <c r="I14" i="1"/>
  <c r="I5" i="1"/>
  <c r="F30" i="1"/>
  <c r="E30" i="1"/>
  <c r="E29" i="1"/>
  <c r="E28" i="1"/>
  <c r="C29" i="1"/>
  <c r="C28" i="1"/>
  <c r="C25" i="1"/>
  <c r="C26" i="1"/>
  <c r="C23" i="1"/>
  <c r="C22" i="1"/>
  <c r="C21" i="1"/>
  <c r="H6" i="1"/>
  <c r="H7" i="1"/>
  <c r="H8" i="1"/>
  <c r="H9" i="1"/>
  <c r="H10" i="1"/>
  <c r="H11" i="1"/>
  <c r="H12" i="1"/>
  <c r="H13" i="1"/>
  <c r="H14" i="1"/>
  <c r="H5" i="1"/>
  <c r="G6" i="1"/>
  <c r="G7" i="1"/>
  <c r="G8" i="1"/>
  <c r="G9" i="1"/>
  <c r="G10" i="1"/>
  <c r="G11" i="1"/>
  <c r="G12" i="1"/>
  <c r="G13" i="1"/>
  <c r="G14" i="1"/>
  <c r="G5" i="1"/>
  <c r="C20" i="1"/>
  <c r="C19" i="1"/>
  <c r="C15" i="1"/>
  <c r="D15" i="1"/>
  <c r="E15" i="1"/>
  <c r="B1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E5" i="1"/>
  <c r="D5" i="1"/>
</calcChain>
</file>

<file path=xl/comments1.xml><?xml version="1.0" encoding="utf-8"?>
<comments xmlns="http://schemas.openxmlformats.org/spreadsheetml/2006/main">
  <authors>
    <author>rodri</author>
  </authors>
  <commentList>
    <comment ref="B21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Sxy</t>
        </r>
      </text>
    </comment>
    <comment ref="B22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Sxx</t>
        </r>
      </text>
    </comment>
    <comment ref="B23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Syy</t>
        </r>
      </text>
    </comment>
  </commentList>
</comments>
</file>

<file path=xl/sharedStrings.xml><?xml version="1.0" encoding="utf-8"?>
<sst xmlns="http://schemas.openxmlformats.org/spreadsheetml/2006/main" count="23" uniqueCount="23">
  <si>
    <t>X</t>
  </si>
  <si>
    <t>Y</t>
  </si>
  <si>
    <t>X^2</t>
  </si>
  <si>
    <t>Y^2</t>
  </si>
  <si>
    <t>Total</t>
  </si>
  <si>
    <r>
      <rPr>
        <b/>
        <sz val="8"/>
        <color theme="1"/>
        <rFont val="Calibri"/>
        <family val="2"/>
        <scheme val="minor"/>
      </rPr>
      <t>Fonte</t>
    </r>
    <r>
      <rPr>
        <sz val="8"/>
        <color theme="1"/>
        <rFont val="Calibri"/>
        <family val="2"/>
        <scheme val="minor"/>
      </rPr>
      <t>: Maddala (p. 38, 2001)</t>
    </r>
  </si>
  <si>
    <t>Media X =</t>
  </si>
  <si>
    <t>Média Y =</t>
  </si>
  <si>
    <t>Soma (Xi-Xmédio)Yi =</t>
  </si>
  <si>
    <t>(Xi-Xmédio)Yi</t>
  </si>
  <si>
    <t>(Xi-Xmédio)^2</t>
  </si>
  <si>
    <t>Soma (Xi-Xmédio)^2=</t>
  </si>
  <si>
    <t>correl xy =</t>
  </si>
  <si>
    <t>R^2 =</t>
  </si>
  <si>
    <t>Beta =</t>
  </si>
  <si>
    <t>Alfa =</t>
  </si>
  <si>
    <t>Horas de trabalho e produção</t>
  </si>
  <si>
    <t>Soma Y^2-nYmédio^2=</t>
  </si>
  <si>
    <t xml:space="preserve">Beta ' = </t>
  </si>
  <si>
    <t>Alfa' =</t>
  </si>
  <si>
    <t xml:space="preserve">BetaBeta' = </t>
  </si>
  <si>
    <t>Regressão de X em Y</t>
  </si>
  <si>
    <t>Regressão de Y em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</si>
</sst>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2" xfId="0" applyFont="1" applyBorder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914260717410336E-2"/>
          <c:y val="0.11574074074074074"/>
          <c:w val="0.88186351706036759"/>
          <c:h val="0.78669728783902027"/>
        </c:manualLayout>
      </c:layout>
      <c:scatterChart>
        <c:scatterStyle val="lineMarker"/>
        <c:varyColors val="0"/>
        <c:ser>
          <c:idx val="0"/>
          <c:order val="0"/>
          <c:tx>
            <c:strRef>
              <c:f>Plan1!$C$4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861942257217847"/>
                  <c:y val="0.120852289297171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Regressão de Y em 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0,75x + 3,6</a:t>
                    </a:r>
                    <a:br>
                      <a:rPr lang="en-US" baseline="0"/>
                    </a:br>
                    <a:r>
                      <a:rPr lang="en-US" baseline="0"/>
                      <a:t>R² = 0,5181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Plan1!$B$5:$B$14</c:f>
              <c:numCache>
                <c:formatCode>General</c:formatCode>
                <c:ptCount val="10"/>
                <c:pt idx="0">
                  <c:v>10</c:v>
                </c:pt>
                <c:pt idx="1">
                  <c:v>7</c:v>
                </c:pt>
                <c:pt idx="2">
                  <c:v>10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Plan1!$C$5:$C$14</c:f>
              <c:numCache>
                <c:formatCode>General</c:formatCode>
                <c:ptCount val="10"/>
                <c:pt idx="0">
                  <c:v>11</c:v>
                </c:pt>
                <c:pt idx="1">
                  <c:v>10</c:v>
                </c:pt>
                <c:pt idx="2">
                  <c:v>12</c:v>
                </c:pt>
                <c:pt idx="3">
                  <c:v>6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852736"/>
        <c:axId val="459852344"/>
      </c:scatterChart>
      <c:valAx>
        <c:axId val="459852736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9852344"/>
        <c:crosses val="autoZero"/>
        <c:crossBetween val="midCat"/>
      </c:valAx>
      <c:valAx>
        <c:axId val="459852344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9852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8.176968503937003E-2"/>
          <c:y val="1.4467045785943424E-2"/>
          <c:w val="0.2142506561679789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154781</xdr:colOff>
      <xdr:row>2</xdr:row>
      <xdr:rowOff>5556</xdr:rowOff>
    </xdr:from>
    <xdr:to>
      <xdr:col>17</xdr:col>
      <xdr:colOff>448468</xdr:colOff>
      <xdr:row>17</xdr:row>
      <xdr:rowOff>10318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373063</xdr:colOff>
      <xdr:row>4</xdr:row>
      <xdr:rowOff>142875</xdr:rowOff>
    </xdr:from>
    <xdr:to>
      <xdr:col>16</xdr:col>
      <xdr:colOff>222250</xdr:colOff>
      <xdr:row>14</xdr:row>
      <xdr:rowOff>23813</xdr:rowOff>
    </xdr:to>
    <xdr:cxnSp macro="">
      <xdr:nvCxnSpPr>
        <xdr:cNvPr id="6" name="Conector reto 5"/>
        <xdr:cNvCxnSpPr/>
      </xdr:nvCxnSpPr>
      <xdr:spPr>
        <a:xfrm flipV="1">
          <a:off x="10961688" y="873125"/>
          <a:ext cx="2293937" cy="170656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277813</xdr:colOff>
      <xdr:row>2</xdr:row>
      <xdr:rowOff>158749</xdr:rowOff>
    </xdr:from>
    <xdr:to>
      <xdr:col>16</xdr:col>
      <xdr:colOff>317500</xdr:colOff>
      <xdr:row>5</xdr:row>
      <xdr:rowOff>126999</xdr:rowOff>
    </xdr:to>
    <xdr:sp macro="" textlink="">
      <xdr:nvSpPr>
        <xdr:cNvPr id="7" name="CaixaDeTexto 6"/>
        <xdr:cNvSpPr txBox="1"/>
      </xdr:nvSpPr>
      <xdr:spPr>
        <a:xfrm>
          <a:off x="12088813" y="523874"/>
          <a:ext cx="1262062" cy="515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/>
          <a:r>
            <a:rPr lang="en-US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Regressão</a:t>
          </a:r>
          <a:r>
            <a:rPr lang="en-US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de X em Y</a:t>
          </a:r>
          <a:endParaRPr lang="pt-BR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y = 0,70x + 1,37</a:t>
          </a:r>
          <a:br>
            <a:rPr lang="en-US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</a:br>
          <a:r>
            <a:rPr lang="en-US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R² = 0,518</a:t>
          </a:r>
          <a:endParaRPr lang="pt-BR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+mn-lt"/>
            <a:ea typeface="+mn-ea"/>
            <a:cs typeface="+mn-cs"/>
          </a:endParaRPr>
        </a:p>
        <a:p>
          <a:pPr algn="ctr"/>
          <a:endParaRPr lang="pt-BR" sz="900"/>
        </a:p>
      </xdr:txBody>
    </xdr:sp>
    <xdr:clientData/>
  </xdr:twoCellAnchor>
  <xdr:twoCellAnchor>
    <xdr:from>
      <xdr:col>17</xdr:col>
      <xdr:colOff>103187</xdr:colOff>
      <xdr:row>15</xdr:row>
      <xdr:rowOff>134937</xdr:rowOff>
    </xdr:from>
    <xdr:to>
      <xdr:col>17</xdr:col>
      <xdr:colOff>317500</xdr:colOff>
      <xdr:row>16</xdr:row>
      <xdr:rowOff>142875</xdr:rowOff>
    </xdr:to>
    <xdr:sp macro="" textlink="">
      <xdr:nvSpPr>
        <xdr:cNvPr id="8" name="CaixaDeTexto 7"/>
        <xdr:cNvSpPr txBox="1"/>
      </xdr:nvSpPr>
      <xdr:spPr>
        <a:xfrm>
          <a:off x="13747750" y="2873375"/>
          <a:ext cx="214313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0"/>
  <sheetViews>
    <sheetView tabSelected="1" zoomScale="80" zoomScaleNormal="80" workbookViewId="0">
      <selection activeCell="J25" sqref="J25"/>
    </sheetView>
  </sheetViews>
  <sheetFormatPr defaultRowHeight="14.5" x14ac:dyDescent="0.35"/>
  <cols>
    <col min="2" max="2" width="19.6328125" customWidth="1"/>
    <col min="4" max="4" width="9.6328125" customWidth="1"/>
    <col min="7" max="7" width="12.7265625" bestFit="1" customWidth="1"/>
    <col min="8" max="8" width="19.7265625" bestFit="1" customWidth="1"/>
    <col min="9" max="9" width="18.54296875" bestFit="1" customWidth="1"/>
    <col min="10" max="10" width="18.7265625" bestFit="1" customWidth="1"/>
  </cols>
  <sheetData>
    <row r="2" spans="1:10" x14ac:dyDescent="0.35">
      <c r="B2" s="1" t="s">
        <v>16</v>
      </c>
    </row>
    <row r="4" spans="1:10" x14ac:dyDescent="0.35">
      <c r="B4" s="2" t="s">
        <v>0</v>
      </c>
      <c r="C4" s="2" t="s">
        <v>1</v>
      </c>
      <c r="D4" s="2" t="s">
        <v>2</v>
      </c>
      <c r="E4" s="2" t="s">
        <v>3</v>
      </c>
      <c r="F4" s="7"/>
      <c r="G4" s="1" t="s">
        <v>9</v>
      </c>
      <c r="H4" s="4" t="s">
        <v>10</v>
      </c>
      <c r="I4" s="4" t="s">
        <v>22</v>
      </c>
      <c r="J4" s="4" t="s">
        <v>21</v>
      </c>
    </row>
    <row r="5" spans="1:10" x14ac:dyDescent="0.35">
      <c r="B5" s="3">
        <v>10</v>
      </c>
      <c r="C5" s="3">
        <v>11</v>
      </c>
      <c r="D5" s="3">
        <f>B5^2</f>
        <v>100</v>
      </c>
      <c r="E5" s="3">
        <f>C5^2</f>
        <v>121</v>
      </c>
      <c r="F5" s="3"/>
      <c r="G5" s="3">
        <f>(B5-AVERAGE($B$5:$B$14))*C5</f>
        <v>22</v>
      </c>
      <c r="H5" s="3">
        <f>(B5-AVERAGE($B$5:$B$14))^2</f>
        <v>4</v>
      </c>
      <c r="I5" s="10">
        <f>$C$29+$C$28*B5</f>
        <v>11.1</v>
      </c>
      <c r="J5" s="10">
        <f>$E$29+$E$28*C5</f>
        <v>8.967105263157892</v>
      </c>
    </row>
    <row r="6" spans="1:10" x14ac:dyDescent="0.35">
      <c r="B6" s="3">
        <v>7</v>
      </c>
      <c r="C6" s="3">
        <v>10</v>
      </c>
      <c r="D6" s="3">
        <f t="shared" ref="D6:D14" si="0">B6^2</f>
        <v>49</v>
      </c>
      <c r="E6" s="3">
        <f t="shared" ref="E6:E14" si="1">C6^2</f>
        <v>100</v>
      </c>
      <c r="F6" s="3"/>
      <c r="G6" s="3">
        <f>(B6-AVERAGE($B$5:$B$14))*C6</f>
        <v>-10</v>
      </c>
      <c r="H6" s="3">
        <f t="shared" ref="H6:H14" si="2">(B6-AVERAGE($B$5:$B$14))^2</f>
        <v>1</v>
      </c>
      <c r="I6" s="10">
        <f t="shared" ref="I6:I14" si="3">$C$29+$C$28*B6</f>
        <v>8.85</v>
      </c>
      <c r="J6" s="10">
        <f t="shared" ref="J6:J14" si="4">$E$29+$E$28*C6</f>
        <v>8.2763157894736832</v>
      </c>
    </row>
    <row r="7" spans="1:10" x14ac:dyDescent="0.35">
      <c r="B7" s="3">
        <v>10</v>
      </c>
      <c r="C7" s="3">
        <v>12</v>
      </c>
      <c r="D7" s="3">
        <f t="shared" si="0"/>
        <v>100</v>
      </c>
      <c r="E7" s="3">
        <f t="shared" si="1"/>
        <v>144</v>
      </c>
      <c r="F7" s="3"/>
      <c r="G7" s="3">
        <f>(B7-AVERAGE($B$5:$B$14))*C7</f>
        <v>24</v>
      </c>
      <c r="H7" s="3">
        <f t="shared" si="2"/>
        <v>4</v>
      </c>
      <c r="I7" s="10">
        <f t="shared" si="3"/>
        <v>11.1</v>
      </c>
      <c r="J7" s="10">
        <f t="shared" si="4"/>
        <v>9.6578947368421009</v>
      </c>
    </row>
    <row r="8" spans="1:10" x14ac:dyDescent="0.35">
      <c r="B8" s="3">
        <v>5</v>
      </c>
      <c r="C8" s="3">
        <v>6</v>
      </c>
      <c r="D8" s="3">
        <f t="shared" si="0"/>
        <v>25</v>
      </c>
      <c r="E8" s="3">
        <f t="shared" si="1"/>
        <v>36</v>
      </c>
      <c r="F8" s="3"/>
      <c r="G8" s="3">
        <f>(B8-AVERAGE($B$5:$B$14))*C8</f>
        <v>-18</v>
      </c>
      <c r="H8" s="3">
        <f t="shared" si="2"/>
        <v>9</v>
      </c>
      <c r="I8" s="10">
        <f t="shared" si="3"/>
        <v>7.35</v>
      </c>
      <c r="J8" s="10">
        <f t="shared" si="4"/>
        <v>5.5131578947368496</v>
      </c>
    </row>
    <row r="9" spans="1:10" x14ac:dyDescent="0.35">
      <c r="B9" s="3">
        <v>8</v>
      </c>
      <c r="C9" s="3">
        <v>10</v>
      </c>
      <c r="D9" s="3">
        <f t="shared" si="0"/>
        <v>64</v>
      </c>
      <c r="E9" s="3">
        <f t="shared" si="1"/>
        <v>100</v>
      </c>
      <c r="F9" s="3"/>
      <c r="G9" s="3">
        <f>(B9-AVERAGE($B$5:$B$14))*C9</f>
        <v>0</v>
      </c>
      <c r="H9" s="3">
        <f t="shared" si="2"/>
        <v>0</v>
      </c>
      <c r="I9" s="10">
        <f t="shared" si="3"/>
        <v>9.6</v>
      </c>
      <c r="J9" s="10">
        <f t="shared" si="4"/>
        <v>8.2763157894736832</v>
      </c>
    </row>
    <row r="10" spans="1:10" x14ac:dyDescent="0.35">
      <c r="B10" s="3">
        <v>8</v>
      </c>
      <c r="C10" s="3">
        <v>7</v>
      </c>
      <c r="D10" s="3">
        <f t="shared" si="0"/>
        <v>64</v>
      </c>
      <c r="E10" s="3">
        <f t="shared" si="1"/>
        <v>49</v>
      </c>
      <c r="F10" s="3"/>
      <c r="G10" s="3">
        <f>(B10-AVERAGE($B$5:$B$14))*C10</f>
        <v>0</v>
      </c>
      <c r="H10" s="3">
        <f t="shared" si="2"/>
        <v>0</v>
      </c>
      <c r="I10" s="10">
        <f t="shared" si="3"/>
        <v>9.6</v>
      </c>
      <c r="J10" s="10">
        <f t="shared" si="4"/>
        <v>6.2039473684210575</v>
      </c>
    </row>
    <row r="11" spans="1:10" x14ac:dyDescent="0.35">
      <c r="B11" s="3">
        <v>6</v>
      </c>
      <c r="C11" s="3">
        <v>9</v>
      </c>
      <c r="D11" s="3">
        <f t="shared" si="0"/>
        <v>36</v>
      </c>
      <c r="E11" s="3">
        <f t="shared" si="1"/>
        <v>81</v>
      </c>
      <c r="F11" s="3"/>
      <c r="G11" s="3">
        <f>(B11-AVERAGE($B$5:$B$14))*C11</f>
        <v>-18</v>
      </c>
      <c r="H11" s="3">
        <f t="shared" si="2"/>
        <v>4</v>
      </c>
      <c r="I11" s="10">
        <f t="shared" si="3"/>
        <v>8.1</v>
      </c>
      <c r="J11" s="10">
        <f t="shared" si="4"/>
        <v>7.5855263157894752</v>
      </c>
    </row>
    <row r="12" spans="1:10" x14ac:dyDescent="0.35">
      <c r="B12" s="3">
        <v>7</v>
      </c>
      <c r="C12" s="3">
        <v>10</v>
      </c>
      <c r="D12" s="3">
        <f t="shared" si="0"/>
        <v>49</v>
      </c>
      <c r="E12" s="3">
        <f t="shared" si="1"/>
        <v>100</v>
      </c>
      <c r="F12" s="3"/>
      <c r="G12" s="3">
        <f>(B12-AVERAGE($B$5:$B$14))*C12</f>
        <v>-10</v>
      </c>
      <c r="H12" s="3">
        <f t="shared" si="2"/>
        <v>1</v>
      </c>
      <c r="I12" s="10">
        <f t="shared" si="3"/>
        <v>8.85</v>
      </c>
      <c r="J12" s="10">
        <f t="shared" si="4"/>
        <v>8.2763157894736832</v>
      </c>
    </row>
    <row r="13" spans="1:10" x14ac:dyDescent="0.35">
      <c r="B13" s="3">
        <v>9</v>
      </c>
      <c r="C13" s="3">
        <v>11</v>
      </c>
      <c r="D13" s="3">
        <f t="shared" si="0"/>
        <v>81</v>
      </c>
      <c r="E13" s="3">
        <f t="shared" si="1"/>
        <v>121</v>
      </c>
      <c r="F13" s="3"/>
      <c r="G13" s="3">
        <f>(B13-AVERAGE($B$5:$B$14))*C13</f>
        <v>11</v>
      </c>
      <c r="H13" s="3">
        <f t="shared" si="2"/>
        <v>1</v>
      </c>
      <c r="I13" s="10">
        <f t="shared" si="3"/>
        <v>10.35</v>
      </c>
      <c r="J13" s="10">
        <f t="shared" si="4"/>
        <v>8.967105263157892</v>
      </c>
    </row>
    <row r="14" spans="1:10" x14ac:dyDescent="0.35">
      <c r="B14" s="3">
        <v>10</v>
      </c>
      <c r="C14" s="3">
        <v>10</v>
      </c>
      <c r="D14" s="3">
        <f t="shared" si="0"/>
        <v>100</v>
      </c>
      <c r="E14" s="3">
        <f t="shared" si="1"/>
        <v>100</v>
      </c>
      <c r="F14" s="3"/>
      <c r="G14" s="3">
        <f>(B14-AVERAGE($B$5:$B$14))*C14</f>
        <v>20</v>
      </c>
      <c r="H14" s="3">
        <f t="shared" si="2"/>
        <v>4</v>
      </c>
      <c r="I14" s="10">
        <f t="shared" si="3"/>
        <v>11.1</v>
      </c>
      <c r="J14" s="10">
        <f t="shared" si="4"/>
        <v>8.2763157894736832</v>
      </c>
    </row>
    <row r="15" spans="1:10" x14ac:dyDescent="0.35">
      <c r="A15" t="s">
        <v>4</v>
      </c>
      <c r="B15" s="3">
        <f>SUM(B5:B14)</f>
        <v>80</v>
      </c>
      <c r="C15" s="3">
        <f t="shared" ref="C15:E15" si="5">SUM(C5:C14)</f>
        <v>96</v>
      </c>
      <c r="D15" s="3">
        <f t="shared" si="5"/>
        <v>668</v>
      </c>
      <c r="E15" s="3">
        <f t="shared" si="5"/>
        <v>952</v>
      </c>
      <c r="F15" s="3"/>
    </row>
    <row r="16" spans="1:10" x14ac:dyDescent="0.35">
      <c r="B16" s="9" t="s">
        <v>5</v>
      </c>
    </row>
    <row r="19" spans="2:6" x14ac:dyDescent="0.35">
      <c r="B19" s="5" t="s">
        <v>6</v>
      </c>
      <c r="C19" s="3">
        <f>AVERAGE(B5:B14)</f>
        <v>8</v>
      </c>
    </row>
    <row r="20" spans="2:6" x14ac:dyDescent="0.35">
      <c r="B20" s="6" t="s">
        <v>7</v>
      </c>
      <c r="C20" s="3">
        <f>AVERAGE(C5:C14)</f>
        <v>9.6</v>
      </c>
    </row>
    <row r="21" spans="2:6" x14ac:dyDescent="0.35">
      <c r="B21" s="6" t="s">
        <v>8</v>
      </c>
      <c r="C21" s="3">
        <f>SUM(G5:G14)</f>
        <v>21</v>
      </c>
    </row>
    <row r="22" spans="2:6" x14ac:dyDescent="0.35">
      <c r="B22" s="5" t="s">
        <v>11</v>
      </c>
      <c r="C22" s="3">
        <f>SUM(H5:H14)</f>
        <v>28</v>
      </c>
    </row>
    <row r="23" spans="2:6" x14ac:dyDescent="0.35">
      <c r="B23" s="5" t="s">
        <v>17</v>
      </c>
      <c r="C23" s="8">
        <f>SUMSQ(C5:C14)-10*AVERAGE(C5:C14)^2</f>
        <v>30.400000000000091</v>
      </c>
    </row>
    <row r="25" spans="2:6" x14ac:dyDescent="0.35">
      <c r="B25" s="5" t="s">
        <v>12</v>
      </c>
      <c r="C25">
        <f>CORREL(B5:B14,C5:C14)</f>
        <v>0.71978615245304467</v>
      </c>
    </row>
    <row r="26" spans="2:6" x14ac:dyDescent="0.35">
      <c r="B26" s="5" t="s">
        <v>13</v>
      </c>
      <c r="C26">
        <f>RSQ(C5:C14,B5:B14)</f>
        <v>0.51809210526315785</v>
      </c>
    </row>
    <row r="28" spans="2:6" x14ac:dyDescent="0.35">
      <c r="B28" s="5" t="s">
        <v>14</v>
      </c>
      <c r="C28" s="3">
        <f>C21/C22</f>
        <v>0.75</v>
      </c>
      <c r="D28" s="1" t="s">
        <v>18</v>
      </c>
      <c r="E28" s="3">
        <f>C21/C23</f>
        <v>0.69078947368420851</v>
      </c>
    </row>
    <row r="29" spans="2:6" x14ac:dyDescent="0.35">
      <c r="B29" s="5" t="s">
        <v>15</v>
      </c>
      <c r="C29" s="3">
        <f>C20-C28*AVERAGE(B5:B14)</f>
        <v>3.5999999999999996</v>
      </c>
      <c r="D29" s="1" t="s">
        <v>19</v>
      </c>
      <c r="E29">
        <f>AVERAGE(B5:B14)-E28*AVERAGE(C5:C14)</f>
        <v>1.3684210526315983</v>
      </c>
    </row>
    <row r="30" spans="2:6" x14ac:dyDescent="0.35">
      <c r="D30" s="1" t="s">
        <v>20</v>
      </c>
      <c r="E30">
        <f>C28*E28</f>
        <v>0.51809210526315641</v>
      </c>
      <c r="F30" s="1" t="str">
        <f>"=correl(x,y)^2"</f>
        <v>=correl(x,y)^2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2020-08-28T20:04:22Z</dcterms:created>
  <dcterms:modified xsi:type="dcterms:W3CDTF">2020-08-28T21:32:20Z</dcterms:modified>
</cp:coreProperties>
</file>