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 activeTab="2"/>
  </bookViews>
  <sheets>
    <sheet name="Autoregressivo Kodak AR(3)" sheetId="1" r:id="rId1"/>
    <sheet name="Saida Excel Regressao x3" sheetId="3" r:id="rId2"/>
    <sheet name="Autoregressivo Kodak AR(2)" sheetId="8" r:id="rId3"/>
    <sheet name="Saida Excel Regressao x2" sheetId="7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'Autoregressivo Kodak AR(3)'!$I$28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9" i="8" l="1"/>
  <c r="I28" i="8"/>
  <c r="I27" i="8"/>
  <c r="I26" i="8"/>
  <c r="J19" i="8"/>
  <c r="I17" i="8" a="1"/>
  <c r="I19" i="8" s="1"/>
  <c r="I12" i="8" a="1"/>
  <c r="I12" i="8" s="1"/>
  <c r="J18" i="1" a="1"/>
  <c r="J18" i="1" s="1"/>
  <c r="J13" i="1" a="1"/>
  <c r="J15" i="1" s="1"/>
  <c r="I8" i="8" a="1"/>
  <c r="I8" i="8" s="1"/>
  <c r="I3" i="8" a="1"/>
  <c r="K3" i="8" s="1"/>
  <c r="F25" i="8"/>
  <c r="E25" i="8"/>
  <c r="F24" i="8"/>
  <c r="E24" i="8"/>
  <c r="F23" i="8"/>
  <c r="E23" i="8"/>
  <c r="F22" i="8"/>
  <c r="E22" i="8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E4" i="8"/>
  <c r="K21" i="1"/>
  <c r="C7" i="3"/>
  <c r="I18" i="8" l="1"/>
  <c r="I17" i="8"/>
  <c r="I14" i="8"/>
  <c r="I13" i="8"/>
  <c r="J21" i="1"/>
  <c r="J20" i="1"/>
  <c r="J19" i="1"/>
  <c r="J14" i="1"/>
  <c r="J13" i="1"/>
  <c r="J16" i="1"/>
  <c r="J10" i="8"/>
  <c r="J9" i="8"/>
  <c r="I9" i="8"/>
  <c r="K8" i="8"/>
  <c r="I10" i="8"/>
  <c r="K9" i="8"/>
  <c r="J8" i="8"/>
  <c r="K10" i="8"/>
  <c r="J5" i="8"/>
  <c r="J3" i="8"/>
  <c r="K5" i="8"/>
  <c r="I3" i="8"/>
  <c r="I5" i="8"/>
  <c r="K4" i="8"/>
  <c r="J4" i="8"/>
  <c r="I4" i="8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6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5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4" i="1"/>
  <c r="J2" i="1" l="1" a="1"/>
  <c r="M3" i="1" l="1"/>
  <c r="L5" i="1"/>
  <c r="M2" i="1"/>
  <c r="L3" i="1"/>
  <c r="L4" i="1"/>
  <c r="M5" i="1"/>
  <c r="K5" i="1"/>
  <c r="K4" i="1"/>
  <c r="K3" i="1"/>
  <c r="K2" i="1"/>
  <c r="M4" i="1"/>
  <c r="J4" i="1"/>
  <c r="L2" i="1"/>
  <c r="J2" i="1"/>
  <c r="J5" i="1"/>
  <c r="J3" i="1"/>
  <c r="J8" i="1" l="1" a="1"/>
  <c r="L8" i="1" s="1"/>
  <c r="M10" i="1" l="1"/>
  <c r="M8" i="1"/>
  <c r="M11" i="1"/>
  <c r="K9" i="1"/>
  <c r="J9" i="1"/>
  <c r="K8" i="1"/>
  <c r="J8" i="1"/>
  <c r="L10" i="1"/>
  <c r="L11" i="1"/>
  <c r="K11" i="1"/>
  <c r="M9" i="1"/>
  <c r="K10" i="1"/>
  <c r="J11" i="1"/>
  <c r="L9" i="1"/>
  <c r="J10" i="1"/>
  <c r="J28" i="1" l="1"/>
  <c r="J29" i="1" s="1"/>
  <c r="J30" i="1" s="1"/>
  <c r="J31" i="1" s="1"/>
</calcChain>
</file>

<file path=xl/comments1.xml><?xml version="1.0" encoding="utf-8"?>
<comments xmlns="http://schemas.openxmlformats.org/spreadsheetml/2006/main">
  <authors>
    <author>rodri</author>
  </authors>
  <commentList>
    <comment ref="C7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6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O erro padrão é o mesmo desvio padrão de uma estimativa. O erro padrão do
coeficiente mede o grau de precisão com que o modelo estima o valor desconhecido do
coeficiente. Quanto menor o erro padrão, mais precisa é a estimativa. </t>
        </r>
      </text>
    </comment>
  </commentList>
</comments>
</file>

<file path=xl/sharedStrings.xml><?xml version="1.0" encoding="utf-8"?>
<sst xmlns="http://schemas.openxmlformats.org/spreadsheetml/2006/main" count="90" uniqueCount="44">
  <si>
    <t>Ano</t>
  </si>
  <si>
    <t>Vendas Líquida (bilhões de dólares)</t>
  </si>
  <si>
    <r>
      <rPr>
        <b/>
        <sz val="11"/>
        <color theme="1"/>
        <rFont val="Calibri"/>
        <family val="2"/>
        <scheme val="minor"/>
      </rPr>
      <t>Fonte:</t>
    </r>
    <r>
      <rPr>
        <sz val="11"/>
        <color theme="1"/>
        <rFont val="Calibri"/>
        <family val="2"/>
        <scheme val="minor"/>
      </rPr>
      <t xml:space="preserve"> Moody´s Handbook of Common Stocks.</t>
    </r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</si>
  <si>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</si>
  <si>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</si>
  <si>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</si>
  <si>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</si>
  <si>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</si>
  <si>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</si>
  <si>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</si>
  <si>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</si>
  <si>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</si>
  <si>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</si>
  <si>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</si>
  <si>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</si>
  <si>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</si>
  <si>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</si>
  <si>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</si>
  <si>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</si>
  <si>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</si>
  <si>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</si>
  <si>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</si>
  <si>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</si>
  <si>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</si>
  <si>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</si>
  <si>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</si>
  <si>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</si>
  <si>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Variável X 1</t>
  </si>
  <si>
    <t>Variável X 2</t>
  </si>
  <si>
    <t>Variável X 3</t>
  </si>
  <si>
    <t>RESULTADOS DE RESÍDUOS</t>
  </si>
  <si>
    <t>Observação</t>
  </si>
  <si>
    <t>Y previsto</t>
  </si>
  <si>
    <t>Resíduos</t>
  </si>
  <si>
    <t>Resíduos padrão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</si>
  <si>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t-1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</si>
  <si>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</si>
  <si>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t-3</t>
    </r>
  </si>
  <si>
    <t>X´X =</t>
  </si>
  <si>
    <t>X´X^-1 =</t>
  </si>
  <si>
    <t>coeficientes= X´X^-1X´Y =</t>
  </si>
  <si>
    <t>X´Y =</t>
  </si>
  <si>
    <t>Previsão modelo auto-regressivo</t>
  </si>
  <si>
    <r>
      <t>Y</t>
    </r>
    <r>
      <rPr>
        <b/>
        <vertAlign val="subscript"/>
        <sz val="11"/>
        <color theme="1"/>
        <rFont val="Calibri"/>
        <family val="2"/>
        <scheme val="minor"/>
      </rPr>
      <t>n+t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</si>
</sst>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1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'Autoregressivo Kodak AR(3)'!$E$6:$E$25</c:f>
              <c:numCache>
                <c:formatCode>General</c:formatCode>
                <c:ptCount val="20"/>
                <c:pt idx="0">
                  <c:v>3.5</c:v>
                </c:pt>
                <c:pt idx="1">
                  <c:v>4</c:v>
                </c:pt>
                <c:pt idx="2">
                  <c:v>4.5999999999999996</c:v>
                </c:pt>
                <c:pt idx="3">
                  <c:v>5</c:v>
                </c:pt>
                <c:pt idx="4">
                  <c:v>5.4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9.6999999999999993</c:v>
                </c:pt>
                <c:pt idx="9">
                  <c:v>10.3</c:v>
                </c:pt>
                <c:pt idx="10">
                  <c:v>10.8</c:v>
                </c:pt>
                <c:pt idx="11">
                  <c:v>10.199999999999999</c:v>
                </c:pt>
                <c:pt idx="12">
                  <c:v>10.6</c:v>
                </c:pt>
                <c:pt idx="13">
                  <c:v>10.6</c:v>
                </c:pt>
                <c:pt idx="14">
                  <c:v>11.5</c:v>
                </c:pt>
                <c:pt idx="15">
                  <c:v>13.3</c:v>
                </c:pt>
                <c:pt idx="16">
                  <c:v>17</c:v>
                </c:pt>
                <c:pt idx="17">
                  <c:v>18.399999999999999</c:v>
                </c:pt>
                <c:pt idx="18">
                  <c:v>18.899999999999999</c:v>
                </c:pt>
                <c:pt idx="19">
                  <c:v>19.399999999999999</c:v>
                </c:pt>
              </c:numCache>
            </c:numRef>
          </c:xVal>
          <c:yVal>
            <c:numRef>
              <c:f>'Saida Excel Regressao x3'!$C$27:$C$46</c:f>
              <c:numCache>
                <c:formatCode>General</c:formatCode>
                <c:ptCount val="20"/>
                <c:pt idx="0">
                  <c:v>-0.2082737685901952</c:v>
                </c:pt>
                <c:pt idx="1">
                  <c:v>-4.9352684240481892E-2</c:v>
                </c:pt>
                <c:pt idx="2">
                  <c:v>-0.30924901578118202</c:v>
                </c:pt>
                <c:pt idx="3">
                  <c:v>-0.18834338447873034</c:v>
                </c:pt>
                <c:pt idx="4">
                  <c:v>-3.710323879795574E-2</c:v>
                </c:pt>
                <c:pt idx="5">
                  <c:v>0.25085975110016179</c:v>
                </c:pt>
                <c:pt idx="6">
                  <c:v>7.2960367555779726E-2</c:v>
                </c:pt>
                <c:pt idx="7">
                  <c:v>0.84721311725566295</c:v>
                </c:pt>
                <c:pt idx="8">
                  <c:v>-0.63974598278124262</c:v>
                </c:pt>
                <c:pt idx="9">
                  <c:v>-2.139120508937431E-2</c:v>
                </c:pt>
                <c:pt idx="10">
                  <c:v>-1.3154553751752847</c:v>
                </c:pt>
                <c:pt idx="11">
                  <c:v>0.24405303247745636</c:v>
                </c:pt>
                <c:pt idx="12">
                  <c:v>-0.92226599295152134</c:v>
                </c:pt>
                <c:pt idx="13">
                  <c:v>0.40424381629092032</c:v>
                </c:pt>
                <c:pt idx="14">
                  <c:v>0.73616539177192131</c:v>
                </c:pt>
                <c:pt idx="15">
                  <c:v>2.3397847112806751</c:v>
                </c:pt>
                <c:pt idx="16">
                  <c:v>-0.80256232259086602</c:v>
                </c:pt>
                <c:pt idx="17">
                  <c:v>-0.10732375880692757</c:v>
                </c:pt>
                <c:pt idx="18">
                  <c:v>-0.14579901440065157</c:v>
                </c:pt>
                <c:pt idx="19">
                  <c:v>-0.14841444404819271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12544"/>
        <c:axId val="317410584"/>
      </c:scatterChart>
      <c:valAx>
        <c:axId val="31741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10584"/>
        <c:crosses val="autoZero"/>
        <c:crossBetween val="midCat"/>
      </c:valAx>
      <c:valAx>
        <c:axId val="317410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1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2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'Autoregressivo Kodak AR(3)'!$F$6:$F$25</c:f>
              <c:numCache>
                <c:formatCode>General</c:formatCode>
                <c:ptCount val="20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9.6999999999999993</c:v>
                </c:pt>
                <c:pt idx="10">
                  <c:v>10.3</c:v>
                </c:pt>
                <c:pt idx="11">
                  <c:v>10.8</c:v>
                </c:pt>
                <c:pt idx="12">
                  <c:v>10.199999999999999</c:v>
                </c:pt>
                <c:pt idx="13">
                  <c:v>10.6</c:v>
                </c:pt>
                <c:pt idx="14">
                  <c:v>10.6</c:v>
                </c:pt>
                <c:pt idx="15">
                  <c:v>11.5</c:v>
                </c:pt>
                <c:pt idx="16">
                  <c:v>13.3</c:v>
                </c:pt>
                <c:pt idx="17">
                  <c:v>17</c:v>
                </c:pt>
                <c:pt idx="18">
                  <c:v>18.399999999999999</c:v>
                </c:pt>
                <c:pt idx="19">
                  <c:v>18.899999999999999</c:v>
                </c:pt>
              </c:numCache>
            </c:numRef>
          </c:xVal>
          <c:yVal>
            <c:numRef>
              <c:f>'Saida Excel Regressao x3'!$C$27:$C$46</c:f>
              <c:numCache>
                <c:formatCode>General</c:formatCode>
                <c:ptCount val="20"/>
                <c:pt idx="0">
                  <c:v>-0.2082737685901952</c:v>
                </c:pt>
                <c:pt idx="1">
                  <c:v>-4.9352684240481892E-2</c:v>
                </c:pt>
                <c:pt idx="2">
                  <c:v>-0.30924901578118202</c:v>
                </c:pt>
                <c:pt idx="3">
                  <c:v>-0.18834338447873034</c:v>
                </c:pt>
                <c:pt idx="4">
                  <c:v>-3.710323879795574E-2</c:v>
                </c:pt>
                <c:pt idx="5">
                  <c:v>0.25085975110016179</c:v>
                </c:pt>
                <c:pt idx="6">
                  <c:v>7.2960367555779726E-2</c:v>
                </c:pt>
                <c:pt idx="7">
                  <c:v>0.84721311725566295</c:v>
                </c:pt>
                <c:pt idx="8">
                  <c:v>-0.63974598278124262</c:v>
                </c:pt>
                <c:pt idx="9">
                  <c:v>-2.139120508937431E-2</c:v>
                </c:pt>
                <c:pt idx="10">
                  <c:v>-1.3154553751752847</c:v>
                </c:pt>
                <c:pt idx="11">
                  <c:v>0.24405303247745636</c:v>
                </c:pt>
                <c:pt idx="12">
                  <c:v>-0.92226599295152134</c:v>
                </c:pt>
                <c:pt idx="13">
                  <c:v>0.40424381629092032</c:v>
                </c:pt>
                <c:pt idx="14">
                  <c:v>0.73616539177192131</c:v>
                </c:pt>
                <c:pt idx="15">
                  <c:v>2.3397847112806751</c:v>
                </c:pt>
                <c:pt idx="16">
                  <c:v>-0.80256232259086602</c:v>
                </c:pt>
                <c:pt idx="17">
                  <c:v>-0.10732375880692757</c:v>
                </c:pt>
                <c:pt idx="18">
                  <c:v>-0.14579901440065157</c:v>
                </c:pt>
                <c:pt idx="19">
                  <c:v>-0.14841444404819271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08232"/>
        <c:axId val="317408624"/>
      </c:scatterChart>
      <c:valAx>
        <c:axId val="317408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08624"/>
        <c:crosses val="autoZero"/>
        <c:crossBetween val="midCat"/>
      </c:valAx>
      <c:valAx>
        <c:axId val="317408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08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3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'Autoregressivo Kodak AR(3)'!$G$6:$G$25</c:f>
              <c:numCache>
                <c:formatCode>General</c:formatCode>
                <c:ptCount val="20"/>
                <c:pt idx="0">
                  <c:v>2.8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4.5999999999999996</c:v>
                </c:pt>
                <c:pt idx="5">
                  <c:v>5</c:v>
                </c:pt>
                <c:pt idx="6">
                  <c:v>5.4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9.6999999999999993</c:v>
                </c:pt>
                <c:pt idx="11">
                  <c:v>10.3</c:v>
                </c:pt>
                <c:pt idx="12">
                  <c:v>10.8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10.6</c:v>
                </c:pt>
                <c:pt idx="16">
                  <c:v>11.5</c:v>
                </c:pt>
                <c:pt idx="17">
                  <c:v>13.3</c:v>
                </c:pt>
                <c:pt idx="18">
                  <c:v>17</c:v>
                </c:pt>
                <c:pt idx="19">
                  <c:v>18.399999999999999</c:v>
                </c:pt>
              </c:numCache>
            </c:numRef>
          </c:xVal>
          <c:yVal>
            <c:numRef>
              <c:f>'Saida Excel Regressao x3'!$C$27:$C$46</c:f>
              <c:numCache>
                <c:formatCode>General</c:formatCode>
                <c:ptCount val="20"/>
                <c:pt idx="0">
                  <c:v>-0.2082737685901952</c:v>
                </c:pt>
                <c:pt idx="1">
                  <c:v>-4.9352684240481892E-2</c:v>
                </c:pt>
                <c:pt idx="2">
                  <c:v>-0.30924901578118202</c:v>
                </c:pt>
                <c:pt idx="3">
                  <c:v>-0.18834338447873034</c:v>
                </c:pt>
                <c:pt idx="4">
                  <c:v>-3.710323879795574E-2</c:v>
                </c:pt>
                <c:pt idx="5">
                  <c:v>0.25085975110016179</c:v>
                </c:pt>
                <c:pt idx="6">
                  <c:v>7.2960367555779726E-2</c:v>
                </c:pt>
                <c:pt idx="7">
                  <c:v>0.84721311725566295</c:v>
                </c:pt>
                <c:pt idx="8">
                  <c:v>-0.63974598278124262</c:v>
                </c:pt>
                <c:pt idx="9">
                  <c:v>-2.139120508937431E-2</c:v>
                </c:pt>
                <c:pt idx="10">
                  <c:v>-1.3154553751752847</c:v>
                </c:pt>
                <c:pt idx="11">
                  <c:v>0.24405303247745636</c:v>
                </c:pt>
                <c:pt idx="12">
                  <c:v>-0.92226599295152134</c:v>
                </c:pt>
                <c:pt idx="13">
                  <c:v>0.40424381629092032</c:v>
                </c:pt>
                <c:pt idx="14">
                  <c:v>0.73616539177192131</c:v>
                </c:pt>
                <c:pt idx="15">
                  <c:v>2.3397847112806751</c:v>
                </c:pt>
                <c:pt idx="16">
                  <c:v>-0.80256232259086602</c:v>
                </c:pt>
                <c:pt idx="17">
                  <c:v>-0.10732375880692757</c:v>
                </c:pt>
                <c:pt idx="18">
                  <c:v>-0.14579901440065157</c:v>
                </c:pt>
                <c:pt idx="19">
                  <c:v>-0.14841444404819271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06272"/>
        <c:axId val="452512040"/>
      </c:scatterChart>
      <c:valAx>
        <c:axId val="317406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2512040"/>
        <c:crosses val="autoZero"/>
        <c:crossBetween val="midCat"/>
      </c:valAx>
      <c:valAx>
        <c:axId val="452512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17406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1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'Autoregressivo Kodak AR(3)'!$E$5:$E$25</c:f>
              <c:numCache>
                <c:formatCode>General</c:formatCode>
                <c:ptCount val="21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9.6999999999999993</c:v>
                </c:pt>
                <c:pt idx="10">
                  <c:v>10.3</c:v>
                </c:pt>
                <c:pt idx="11">
                  <c:v>10.8</c:v>
                </c:pt>
                <c:pt idx="12">
                  <c:v>10.199999999999999</c:v>
                </c:pt>
                <c:pt idx="13">
                  <c:v>10.6</c:v>
                </c:pt>
                <c:pt idx="14">
                  <c:v>10.6</c:v>
                </c:pt>
                <c:pt idx="15">
                  <c:v>11.5</c:v>
                </c:pt>
                <c:pt idx="16">
                  <c:v>13.3</c:v>
                </c:pt>
                <c:pt idx="17">
                  <c:v>17</c:v>
                </c:pt>
                <c:pt idx="18">
                  <c:v>18.399999999999999</c:v>
                </c:pt>
                <c:pt idx="19">
                  <c:v>18.899999999999999</c:v>
                </c:pt>
                <c:pt idx="20">
                  <c:v>19.399999999999999</c:v>
                </c:pt>
              </c:numCache>
            </c:numRef>
          </c:xVal>
          <c:yVal>
            <c:numRef>
              <c:f>'Saida Excel Regressao x2'!$C$26:$C$46</c:f>
              <c:numCache>
                <c:formatCode>General</c:formatCode>
                <c:ptCount val="21"/>
                <c:pt idx="0">
                  <c:v>-5.8271122409270237E-2</c:v>
                </c:pt>
                <c:pt idx="1">
                  <c:v>-0.19379850529416931</c:v>
                </c:pt>
                <c:pt idx="2">
                  <c:v>-9.2885828298067352E-2</c:v>
                </c:pt>
                <c:pt idx="3">
                  <c:v>-0.33727063586307615</c:v>
                </c:pt>
                <c:pt idx="4">
                  <c:v>-0.245580454345526</c:v>
                </c:pt>
                <c:pt idx="5">
                  <c:v>-4.4850312748643262E-2</c:v>
                </c:pt>
                <c:pt idx="6">
                  <c:v>0.26528485972601246</c:v>
                </c:pt>
                <c:pt idx="7">
                  <c:v>8.5190133876881902E-2</c:v>
                </c:pt>
                <c:pt idx="8">
                  <c:v>0.78701548786908404</c:v>
                </c:pt>
                <c:pt idx="9">
                  <c:v>-0.62824155006649995</c:v>
                </c:pt>
                <c:pt idx="10">
                  <c:v>-0.22686611810750534</c:v>
                </c:pt>
                <c:pt idx="11">
                  <c:v>-1.2804734211510667</c:v>
                </c:pt>
                <c:pt idx="12">
                  <c:v>0.21871158601728702</c:v>
                </c:pt>
                <c:pt idx="13">
                  <c:v>-0.63535847198917317</c:v>
                </c:pt>
                <c:pt idx="14">
                  <c:v>0.44656160785216414</c:v>
                </c:pt>
                <c:pt idx="15">
                  <c:v>0.938884246802143</c:v>
                </c:pt>
                <c:pt idx="16">
                  <c:v>2.4328497043451058</c:v>
                </c:pt>
                <c:pt idx="17">
                  <c:v>-0.72451686513008084</c:v>
                </c:pt>
                <c:pt idx="18">
                  <c:v>-0.57592091045330562</c:v>
                </c:pt>
                <c:pt idx="19">
                  <c:v>-0.16568805381419693</c:v>
                </c:pt>
                <c:pt idx="20">
                  <c:v>3.5224623181907333E-2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317000"/>
        <c:axId val="638314256"/>
      </c:scatterChart>
      <c:valAx>
        <c:axId val="63831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8314256"/>
        <c:crosses val="autoZero"/>
        <c:crossBetween val="midCat"/>
      </c:valAx>
      <c:valAx>
        <c:axId val="63831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8317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Variável X 2 Plotagem de resíduos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'Autoregressivo Kodak AR(3)'!$F$5:$F$25</c:f>
              <c:numCache>
                <c:formatCode>General</c:formatCode>
                <c:ptCount val="21"/>
                <c:pt idx="0">
                  <c:v>2.8</c:v>
                </c:pt>
                <c:pt idx="1">
                  <c:v>3</c:v>
                </c:pt>
                <c:pt idx="2">
                  <c:v>3.5</c:v>
                </c:pt>
                <c:pt idx="3">
                  <c:v>4</c:v>
                </c:pt>
                <c:pt idx="4">
                  <c:v>4.5999999999999996</c:v>
                </c:pt>
                <c:pt idx="5">
                  <c:v>5</c:v>
                </c:pt>
                <c:pt idx="6">
                  <c:v>5.4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9.6999999999999993</c:v>
                </c:pt>
                <c:pt idx="11">
                  <c:v>10.3</c:v>
                </c:pt>
                <c:pt idx="12">
                  <c:v>10.8</c:v>
                </c:pt>
                <c:pt idx="13">
                  <c:v>10.199999999999999</c:v>
                </c:pt>
                <c:pt idx="14">
                  <c:v>10.6</c:v>
                </c:pt>
                <c:pt idx="15">
                  <c:v>10.6</c:v>
                </c:pt>
                <c:pt idx="16">
                  <c:v>11.5</c:v>
                </c:pt>
                <c:pt idx="17">
                  <c:v>13.3</c:v>
                </c:pt>
                <c:pt idx="18">
                  <c:v>17</c:v>
                </c:pt>
                <c:pt idx="19">
                  <c:v>18.399999999999999</c:v>
                </c:pt>
                <c:pt idx="20">
                  <c:v>18.899999999999999</c:v>
                </c:pt>
              </c:numCache>
            </c:numRef>
          </c:xVal>
          <c:yVal>
            <c:numRef>
              <c:f>'Saida Excel Regressao x2'!$C$26:$C$46</c:f>
              <c:numCache>
                <c:formatCode>General</c:formatCode>
                <c:ptCount val="21"/>
                <c:pt idx="0">
                  <c:v>-5.8271122409270237E-2</c:v>
                </c:pt>
                <c:pt idx="1">
                  <c:v>-0.19379850529416931</c:v>
                </c:pt>
                <c:pt idx="2">
                  <c:v>-9.2885828298067352E-2</c:v>
                </c:pt>
                <c:pt idx="3">
                  <c:v>-0.33727063586307615</c:v>
                </c:pt>
                <c:pt idx="4">
                  <c:v>-0.245580454345526</c:v>
                </c:pt>
                <c:pt idx="5">
                  <c:v>-4.4850312748643262E-2</c:v>
                </c:pt>
                <c:pt idx="6">
                  <c:v>0.26528485972601246</c:v>
                </c:pt>
                <c:pt idx="7">
                  <c:v>8.5190133876881902E-2</c:v>
                </c:pt>
                <c:pt idx="8">
                  <c:v>0.78701548786908404</c:v>
                </c:pt>
                <c:pt idx="9">
                  <c:v>-0.62824155006649995</c:v>
                </c:pt>
                <c:pt idx="10">
                  <c:v>-0.22686611810750534</c:v>
                </c:pt>
                <c:pt idx="11">
                  <c:v>-1.2804734211510667</c:v>
                </c:pt>
                <c:pt idx="12">
                  <c:v>0.21871158601728702</c:v>
                </c:pt>
                <c:pt idx="13">
                  <c:v>-0.63535847198917317</c:v>
                </c:pt>
                <c:pt idx="14">
                  <c:v>0.44656160785216414</c:v>
                </c:pt>
                <c:pt idx="15">
                  <c:v>0.938884246802143</c:v>
                </c:pt>
                <c:pt idx="16">
                  <c:v>2.4328497043451058</c:v>
                </c:pt>
                <c:pt idx="17">
                  <c:v>-0.72451686513008084</c:v>
                </c:pt>
                <c:pt idx="18">
                  <c:v>-0.57592091045330562</c:v>
                </c:pt>
                <c:pt idx="19">
                  <c:v>-0.16568805381419693</c:v>
                </c:pt>
                <c:pt idx="20">
                  <c:v>3.5224623181907333E-2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931048"/>
        <c:axId val="638316216"/>
      </c:scatterChart>
      <c:valAx>
        <c:axId val="45193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Variável X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38316216"/>
        <c:crosses val="autoZero"/>
        <c:crossBetween val="midCat"/>
      </c:valAx>
      <c:valAx>
        <c:axId val="6383162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1931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29881</xdr:colOff>
      <xdr:row>1</xdr:row>
      <xdr:rowOff>22411</xdr:rowOff>
    </xdr:from>
    <xdr:to>
      <xdr:col>9</xdr:col>
      <xdr:colOff>97117</xdr:colOff>
      <xdr:row>5</xdr:row>
      <xdr:rowOff>127000</xdr:rowOff>
    </xdr:to>
    <xdr:sp macro="" textlink="">
      <xdr:nvSpPr>
        <xdr:cNvPr id="2" name="Colchete esquerdo 1"/>
        <xdr:cNvSpPr/>
      </xdr:nvSpPr>
      <xdr:spPr>
        <a:xfrm>
          <a:off x="7492999" y="209176"/>
          <a:ext cx="67236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32870</xdr:colOff>
      <xdr:row>6</xdr:row>
      <xdr:rowOff>174811</xdr:rowOff>
    </xdr:from>
    <xdr:to>
      <xdr:col>9</xdr:col>
      <xdr:colOff>100106</xdr:colOff>
      <xdr:row>11</xdr:row>
      <xdr:rowOff>115046</xdr:rowOff>
    </xdr:to>
    <xdr:sp macro="" textlink="">
      <xdr:nvSpPr>
        <xdr:cNvPr id="3" name="Colchete esquerdo 2"/>
        <xdr:cNvSpPr/>
      </xdr:nvSpPr>
      <xdr:spPr>
        <a:xfrm>
          <a:off x="7495988" y="1317811"/>
          <a:ext cx="67236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35858</xdr:colOff>
      <xdr:row>12</xdr:row>
      <xdr:rowOff>5976</xdr:rowOff>
    </xdr:from>
    <xdr:to>
      <xdr:col>9</xdr:col>
      <xdr:colOff>103094</xdr:colOff>
      <xdr:row>16</xdr:row>
      <xdr:rowOff>132976</xdr:rowOff>
    </xdr:to>
    <xdr:sp macro="" textlink="">
      <xdr:nvSpPr>
        <xdr:cNvPr id="4" name="Colchete esquerdo 3"/>
        <xdr:cNvSpPr/>
      </xdr:nvSpPr>
      <xdr:spPr>
        <a:xfrm>
          <a:off x="6989108" y="2220539"/>
          <a:ext cx="67236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46317</xdr:colOff>
      <xdr:row>17</xdr:row>
      <xdr:rowOff>23905</xdr:rowOff>
    </xdr:from>
    <xdr:to>
      <xdr:col>9</xdr:col>
      <xdr:colOff>113553</xdr:colOff>
      <xdr:row>21</xdr:row>
      <xdr:rowOff>150905</xdr:rowOff>
    </xdr:to>
    <xdr:sp macro="" textlink="">
      <xdr:nvSpPr>
        <xdr:cNvPr id="5" name="Colchete esquerdo 4"/>
        <xdr:cNvSpPr/>
      </xdr:nvSpPr>
      <xdr:spPr>
        <a:xfrm>
          <a:off x="7509435" y="3221317"/>
          <a:ext cx="67236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552824</xdr:colOff>
      <xdr:row>1</xdr:row>
      <xdr:rowOff>7470</xdr:rowOff>
    </xdr:from>
    <xdr:to>
      <xdr:col>13</xdr:col>
      <xdr:colOff>-1</xdr:colOff>
      <xdr:row>5</xdr:row>
      <xdr:rowOff>112059</xdr:rowOff>
    </xdr:to>
    <xdr:sp macro="" textlink="">
      <xdr:nvSpPr>
        <xdr:cNvPr id="6" name="Colchete esquerdo 5"/>
        <xdr:cNvSpPr/>
      </xdr:nvSpPr>
      <xdr:spPr>
        <a:xfrm flipH="1">
          <a:off x="9853706" y="194235"/>
          <a:ext cx="59764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578224</xdr:colOff>
      <xdr:row>6</xdr:row>
      <xdr:rowOff>182282</xdr:rowOff>
    </xdr:from>
    <xdr:to>
      <xdr:col>13</xdr:col>
      <xdr:colOff>25399</xdr:colOff>
      <xdr:row>11</xdr:row>
      <xdr:rowOff>122517</xdr:rowOff>
    </xdr:to>
    <xdr:sp macro="" textlink="">
      <xdr:nvSpPr>
        <xdr:cNvPr id="7" name="Colchete esquerdo 6"/>
        <xdr:cNvSpPr/>
      </xdr:nvSpPr>
      <xdr:spPr>
        <a:xfrm flipH="1">
          <a:off x="9879106" y="1325282"/>
          <a:ext cx="59764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26053</xdr:colOff>
      <xdr:row>12</xdr:row>
      <xdr:rowOff>13447</xdr:rowOff>
    </xdr:from>
    <xdr:to>
      <xdr:col>10</xdr:col>
      <xdr:colOff>84415</xdr:colOff>
      <xdr:row>16</xdr:row>
      <xdr:rowOff>140447</xdr:rowOff>
    </xdr:to>
    <xdr:sp macro="" textlink="">
      <xdr:nvSpPr>
        <xdr:cNvPr id="8" name="Colchete esquerdo 7"/>
        <xdr:cNvSpPr/>
      </xdr:nvSpPr>
      <xdr:spPr>
        <a:xfrm flipH="1">
          <a:off x="7590491" y="2228010"/>
          <a:ext cx="58362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576728</xdr:colOff>
      <xdr:row>17</xdr:row>
      <xdr:rowOff>38846</xdr:rowOff>
    </xdr:from>
    <xdr:to>
      <xdr:col>10</xdr:col>
      <xdr:colOff>23904</xdr:colOff>
      <xdr:row>21</xdr:row>
      <xdr:rowOff>165846</xdr:rowOff>
    </xdr:to>
    <xdr:sp macro="" textlink="">
      <xdr:nvSpPr>
        <xdr:cNvPr id="9" name="Colchete esquerdo 8"/>
        <xdr:cNvSpPr/>
      </xdr:nvSpPr>
      <xdr:spPr>
        <a:xfrm flipH="1">
          <a:off x="8039846" y="3236258"/>
          <a:ext cx="59764" cy="874059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0</xdr:rowOff>
    </xdr:from>
    <xdr:to>
      <xdr:col>18</xdr:col>
      <xdr:colOff>101600</xdr:colOff>
      <xdr:row>12</xdr:row>
      <xdr:rowOff>50800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317500</xdr:colOff>
      <xdr:row>12</xdr:row>
      <xdr:rowOff>139700</xdr:rowOff>
    </xdr:from>
    <xdr:to>
      <xdr:col>18</xdr:col>
      <xdr:colOff>158750</xdr:colOff>
      <xdr:row>26</xdr:row>
      <xdr:rowOff>165100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336550</xdr:colOff>
      <xdr:row>27</xdr:row>
      <xdr:rowOff>6350</xdr:rowOff>
    </xdr:from>
    <xdr:to>
      <xdr:col>18</xdr:col>
      <xdr:colOff>158750</xdr:colOff>
      <xdr:row>41</xdr:row>
      <xdr:rowOff>158750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37353</xdr:colOff>
      <xdr:row>15</xdr:row>
      <xdr:rowOff>82176</xdr:rowOff>
    </xdr:from>
    <xdr:to>
      <xdr:col>8</xdr:col>
      <xdr:colOff>104589</xdr:colOff>
      <xdr:row>20</xdr:row>
      <xdr:rowOff>5602</xdr:rowOff>
    </xdr:to>
    <xdr:sp macro="" textlink="">
      <xdr:nvSpPr>
        <xdr:cNvPr id="2" name="Colchete esquerdo 1"/>
        <xdr:cNvSpPr/>
      </xdr:nvSpPr>
      <xdr:spPr>
        <a:xfrm>
          <a:off x="6671235" y="2906058"/>
          <a:ext cx="67236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567764</xdr:colOff>
      <xdr:row>15</xdr:row>
      <xdr:rowOff>97117</xdr:rowOff>
    </xdr:from>
    <xdr:to>
      <xdr:col>9</xdr:col>
      <xdr:colOff>13539</xdr:colOff>
      <xdr:row>20</xdr:row>
      <xdr:rowOff>20543</xdr:rowOff>
    </xdr:to>
    <xdr:sp macro="" textlink="">
      <xdr:nvSpPr>
        <xdr:cNvPr id="3" name="Colchete esquerdo 2"/>
        <xdr:cNvSpPr/>
      </xdr:nvSpPr>
      <xdr:spPr>
        <a:xfrm flipH="1">
          <a:off x="7201646" y="2920999"/>
          <a:ext cx="58364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40341</xdr:colOff>
      <xdr:row>10</xdr:row>
      <xdr:rowOff>70223</xdr:rowOff>
    </xdr:from>
    <xdr:to>
      <xdr:col>8</xdr:col>
      <xdr:colOff>107577</xdr:colOff>
      <xdr:row>14</xdr:row>
      <xdr:rowOff>180414</xdr:rowOff>
    </xdr:to>
    <xdr:sp macro="" textlink="">
      <xdr:nvSpPr>
        <xdr:cNvPr id="4" name="Colchete esquerdo 3"/>
        <xdr:cNvSpPr/>
      </xdr:nvSpPr>
      <xdr:spPr>
        <a:xfrm>
          <a:off x="6674223" y="1960282"/>
          <a:ext cx="67236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570752</xdr:colOff>
      <xdr:row>10</xdr:row>
      <xdr:rowOff>85164</xdr:rowOff>
    </xdr:from>
    <xdr:to>
      <xdr:col>9</xdr:col>
      <xdr:colOff>16527</xdr:colOff>
      <xdr:row>15</xdr:row>
      <xdr:rowOff>8591</xdr:rowOff>
    </xdr:to>
    <xdr:sp macro="" textlink="">
      <xdr:nvSpPr>
        <xdr:cNvPr id="5" name="Colchete esquerdo 4"/>
        <xdr:cNvSpPr/>
      </xdr:nvSpPr>
      <xdr:spPr>
        <a:xfrm flipH="1">
          <a:off x="7204634" y="1975223"/>
          <a:ext cx="58364" cy="85725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22412</xdr:colOff>
      <xdr:row>6</xdr:row>
      <xdr:rowOff>171824</xdr:rowOff>
    </xdr:from>
    <xdr:to>
      <xdr:col>8</xdr:col>
      <xdr:colOff>68131</xdr:colOff>
      <xdr:row>10</xdr:row>
      <xdr:rowOff>0</xdr:rowOff>
    </xdr:to>
    <xdr:sp macro="" textlink="">
      <xdr:nvSpPr>
        <xdr:cNvPr id="6" name="Colchete esquerdo 5"/>
        <xdr:cNvSpPr/>
      </xdr:nvSpPr>
      <xdr:spPr>
        <a:xfrm>
          <a:off x="6656294" y="1314824"/>
          <a:ext cx="45719" cy="57523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567763</xdr:colOff>
      <xdr:row>7</xdr:row>
      <xdr:rowOff>22412</xdr:rowOff>
    </xdr:from>
    <xdr:to>
      <xdr:col>11</xdr:col>
      <xdr:colOff>22410</xdr:colOff>
      <xdr:row>9</xdr:row>
      <xdr:rowOff>164353</xdr:rowOff>
    </xdr:to>
    <xdr:sp macro="" textlink="">
      <xdr:nvSpPr>
        <xdr:cNvPr id="7" name="Colchete esquerdo 6"/>
        <xdr:cNvSpPr/>
      </xdr:nvSpPr>
      <xdr:spPr>
        <a:xfrm flipH="1">
          <a:off x="8426822" y="1352177"/>
          <a:ext cx="67235" cy="51547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578221</xdr:colOff>
      <xdr:row>2</xdr:row>
      <xdr:rowOff>32872</xdr:rowOff>
    </xdr:from>
    <xdr:to>
      <xdr:col>11</xdr:col>
      <xdr:colOff>32868</xdr:colOff>
      <xdr:row>4</xdr:row>
      <xdr:rowOff>174812</xdr:rowOff>
    </xdr:to>
    <xdr:sp macro="" textlink="">
      <xdr:nvSpPr>
        <xdr:cNvPr id="8" name="Colchete esquerdo 7"/>
        <xdr:cNvSpPr/>
      </xdr:nvSpPr>
      <xdr:spPr>
        <a:xfrm flipH="1">
          <a:off x="8437280" y="428813"/>
          <a:ext cx="67235" cy="51547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204694</xdr:colOff>
      <xdr:row>1</xdr:row>
      <xdr:rowOff>197223</xdr:rowOff>
    </xdr:from>
    <xdr:to>
      <xdr:col>8</xdr:col>
      <xdr:colOff>250413</xdr:colOff>
      <xdr:row>5</xdr:row>
      <xdr:rowOff>2988</xdr:rowOff>
    </xdr:to>
    <xdr:sp macro="" textlink="">
      <xdr:nvSpPr>
        <xdr:cNvPr id="9" name="Colchete esquerdo 8"/>
        <xdr:cNvSpPr/>
      </xdr:nvSpPr>
      <xdr:spPr>
        <a:xfrm>
          <a:off x="6838576" y="383988"/>
          <a:ext cx="45719" cy="57523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16</xdr:col>
      <xdr:colOff>196850</xdr:colOff>
      <xdr:row>17</xdr:row>
      <xdr:rowOff>82550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17</xdr:row>
      <xdr:rowOff>114300</xdr:rowOff>
    </xdr:from>
    <xdr:to>
      <xdr:col>16</xdr:col>
      <xdr:colOff>215900</xdr:colOff>
      <xdr:row>36</xdr:row>
      <xdr:rowOff>101600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opLeftCell="A13" zoomScale="80" zoomScaleNormal="80" workbookViewId="0">
      <selection activeCell="I25" sqref="I25:J27"/>
    </sheetView>
  </sheetViews>
  <sheetFormatPr defaultRowHeight="14.5" x14ac:dyDescent="0.35"/>
  <cols>
    <col min="1" max="1" width="1.54296875" customWidth="1"/>
    <col min="2" max="2" width="8.7265625" style="1"/>
    <col min="3" max="3" width="30.81640625" style="1" bestFit="1" customWidth="1"/>
    <col min="4" max="4" width="4.26953125" style="1" customWidth="1"/>
    <col min="5" max="7" width="8.7265625" style="1"/>
    <col min="8" max="8" width="4.54296875" customWidth="1"/>
    <col min="9" max="9" width="23.26953125" style="8" customWidth="1"/>
  </cols>
  <sheetData>
    <row r="2" spans="2:13" ht="16.5" x14ac:dyDescent="0.45">
      <c r="B2" s="10" t="s">
        <v>0</v>
      </c>
      <c r="C2" s="10" t="s">
        <v>1</v>
      </c>
      <c r="D2" s="10"/>
      <c r="E2" s="11" t="s">
        <v>35</v>
      </c>
      <c r="F2" s="11" t="s">
        <v>36</v>
      </c>
      <c r="G2" s="11" t="s">
        <v>37</v>
      </c>
      <c r="J2" s="1">
        <f t="array" ref="J2:M5">MMULT(TRANSPOSE(D6:G25),D6:G25)</f>
        <v>20</v>
      </c>
      <c r="K2" s="1">
        <v>204.20000000000002</v>
      </c>
      <c r="L2" s="1">
        <v>187.8</v>
      </c>
      <c r="M2" s="1">
        <v>171.7</v>
      </c>
    </row>
    <row r="3" spans="2:13" x14ac:dyDescent="0.35">
      <c r="B3" s="1">
        <v>1970</v>
      </c>
      <c r="C3" s="1">
        <v>2.8</v>
      </c>
      <c r="D3" s="1">
        <v>1</v>
      </c>
      <c r="J3" s="1">
        <v>204.20000000000002</v>
      </c>
      <c r="K3" s="1">
        <v>2568.42</v>
      </c>
      <c r="L3" s="1">
        <v>2370.8599999999997</v>
      </c>
      <c r="M3" s="1">
        <v>2162.62</v>
      </c>
    </row>
    <row r="4" spans="2:13" x14ac:dyDescent="0.35">
      <c r="B4" s="1">
        <v>1971</v>
      </c>
      <c r="C4" s="1">
        <v>3</v>
      </c>
      <c r="D4" s="1">
        <v>1</v>
      </c>
      <c r="E4" s="1">
        <f>C3</f>
        <v>2.8</v>
      </c>
      <c r="I4" s="9" t="s">
        <v>38</v>
      </c>
      <c r="J4" s="1">
        <v>187.8</v>
      </c>
      <c r="K4" s="1">
        <v>2370.8599999999997</v>
      </c>
      <c r="L4" s="1">
        <v>2201.06</v>
      </c>
      <c r="M4" s="1">
        <v>2012.6</v>
      </c>
    </row>
    <row r="5" spans="2:13" x14ac:dyDescent="0.35">
      <c r="B5" s="1">
        <v>1972</v>
      </c>
      <c r="C5" s="1">
        <v>3.5</v>
      </c>
      <c r="D5" s="1">
        <v>1</v>
      </c>
      <c r="E5" s="1">
        <f t="shared" ref="E5:E25" si="0">C4</f>
        <v>3</v>
      </c>
      <c r="F5" s="1">
        <f>C3</f>
        <v>2.8</v>
      </c>
      <c r="I5" s="9"/>
      <c r="J5" s="1">
        <v>171.7</v>
      </c>
      <c r="K5" s="1">
        <v>2162.62</v>
      </c>
      <c r="L5" s="1">
        <v>2012.6</v>
      </c>
      <c r="M5" s="1">
        <v>1851.69</v>
      </c>
    </row>
    <row r="6" spans="2:13" x14ac:dyDescent="0.35">
      <c r="B6" s="1">
        <v>1973</v>
      </c>
      <c r="C6" s="1">
        <v>4</v>
      </c>
      <c r="D6" s="1">
        <v>1</v>
      </c>
      <c r="E6" s="1">
        <f t="shared" si="0"/>
        <v>3.5</v>
      </c>
      <c r="F6" s="1">
        <f t="shared" ref="F6:F26" si="1">C4</f>
        <v>3</v>
      </c>
      <c r="G6" s="1">
        <f>C3</f>
        <v>2.8</v>
      </c>
      <c r="I6" s="9"/>
    </row>
    <row r="7" spans="2:13" x14ac:dyDescent="0.35">
      <c r="B7" s="1">
        <v>1974</v>
      </c>
      <c r="C7" s="1">
        <v>4.5999999999999996</v>
      </c>
      <c r="D7" s="1">
        <v>1</v>
      </c>
      <c r="E7" s="1">
        <f t="shared" si="0"/>
        <v>4</v>
      </c>
      <c r="F7" s="1">
        <f t="shared" si="1"/>
        <v>3.5</v>
      </c>
      <c r="G7" s="1">
        <f t="shared" ref="G7:G26" si="2">C4</f>
        <v>3</v>
      </c>
      <c r="I7" s="9"/>
    </row>
    <row r="8" spans="2:13" x14ac:dyDescent="0.35">
      <c r="B8" s="1">
        <v>1975</v>
      </c>
      <c r="C8" s="1">
        <v>5</v>
      </c>
      <c r="D8" s="1">
        <v>1</v>
      </c>
      <c r="E8" s="1">
        <f t="shared" si="0"/>
        <v>4.5999999999999996</v>
      </c>
      <c r="F8" s="1">
        <f t="shared" si="1"/>
        <v>4</v>
      </c>
      <c r="G8" s="1">
        <f t="shared" si="2"/>
        <v>3.5</v>
      </c>
      <c r="I8" s="9"/>
      <c r="J8">
        <f t="array" ref="J8:M11">MINVERSE(J2:M5)</f>
        <v>0.27167529180859001</v>
      </c>
      <c r="K8">
        <v>-4.2190302172932667E-2</v>
      </c>
      <c r="L8">
        <v>3.9542807448317722E-2</v>
      </c>
      <c r="M8">
        <v>-1.889566319891087E-2</v>
      </c>
    </row>
    <row r="9" spans="2:13" x14ac:dyDescent="0.35">
      <c r="B9" s="1">
        <v>1976</v>
      </c>
      <c r="C9" s="1">
        <v>5.4</v>
      </c>
      <c r="D9" s="1">
        <v>1</v>
      </c>
      <c r="E9" s="1">
        <f t="shared" si="0"/>
        <v>5</v>
      </c>
      <c r="F9" s="1">
        <f t="shared" si="1"/>
        <v>4.5999999999999996</v>
      </c>
      <c r="G9" s="1">
        <f t="shared" si="2"/>
        <v>4</v>
      </c>
      <c r="I9" s="9"/>
      <c r="J9">
        <v>-4.2190302172932813E-2</v>
      </c>
      <c r="K9">
        <v>8.8158446395608395E-2</v>
      </c>
      <c r="L9">
        <v>-0.12830913809000291</v>
      </c>
      <c r="M9">
        <v>4.0409478292242118E-2</v>
      </c>
    </row>
    <row r="10" spans="2:13" x14ac:dyDescent="0.35">
      <c r="B10" s="1">
        <v>1977</v>
      </c>
      <c r="C10" s="1">
        <v>6</v>
      </c>
      <c r="D10" s="1">
        <v>1</v>
      </c>
      <c r="E10" s="1">
        <f t="shared" si="0"/>
        <v>5.4</v>
      </c>
      <c r="F10" s="1">
        <f t="shared" si="1"/>
        <v>5</v>
      </c>
      <c r="G10" s="1">
        <f t="shared" si="2"/>
        <v>4.5999999999999996</v>
      </c>
      <c r="I10" s="9" t="s">
        <v>39</v>
      </c>
      <c r="J10">
        <v>3.954280744831707E-2</v>
      </c>
      <c r="K10">
        <v>-0.12830913809000186</v>
      </c>
      <c r="L10">
        <v>0.26235438925704524</v>
      </c>
      <c r="M10">
        <v>-0.13896496478428108</v>
      </c>
    </row>
    <row r="11" spans="2:13" x14ac:dyDescent="0.35">
      <c r="B11" s="1">
        <v>1978</v>
      </c>
      <c r="C11" s="1">
        <v>7</v>
      </c>
      <c r="D11" s="1">
        <v>1</v>
      </c>
      <c r="E11" s="1">
        <f t="shared" si="0"/>
        <v>6</v>
      </c>
      <c r="F11" s="1">
        <f t="shared" si="1"/>
        <v>5.4</v>
      </c>
      <c r="G11" s="1">
        <f t="shared" si="2"/>
        <v>5</v>
      </c>
      <c r="I11" s="9"/>
      <c r="J11">
        <v>-1.8895663198910111E-2</v>
      </c>
      <c r="K11">
        <v>4.0409478292240945E-2</v>
      </c>
      <c r="L11">
        <v>-0.13896496478427989</v>
      </c>
      <c r="M11">
        <v>0.10613813735113785</v>
      </c>
    </row>
    <row r="12" spans="2:13" x14ac:dyDescent="0.35">
      <c r="B12" s="1">
        <v>1979</v>
      </c>
      <c r="C12" s="1">
        <v>8</v>
      </c>
      <c r="D12" s="1">
        <v>1</v>
      </c>
      <c r="E12" s="1">
        <f t="shared" si="0"/>
        <v>7</v>
      </c>
      <c r="F12" s="1">
        <f t="shared" si="1"/>
        <v>6</v>
      </c>
      <c r="G12" s="1">
        <f t="shared" si="2"/>
        <v>5.4</v>
      </c>
      <c r="I12" s="9"/>
    </row>
    <row r="13" spans="2:13" x14ac:dyDescent="0.35">
      <c r="B13" s="1">
        <v>1980</v>
      </c>
      <c r="C13" s="1">
        <v>9.6999999999999993</v>
      </c>
      <c r="D13" s="1">
        <v>1</v>
      </c>
      <c r="E13" s="1">
        <f t="shared" si="0"/>
        <v>8</v>
      </c>
      <c r="F13" s="1">
        <f t="shared" si="1"/>
        <v>7</v>
      </c>
      <c r="G13" s="1">
        <f t="shared" si="2"/>
        <v>6</v>
      </c>
      <c r="I13" s="9"/>
      <c r="J13">
        <f t="array" ref="J13:J16">MMULT(TRANSPOSE(D6:G25),C6:C25)</f>
        <v>220.8</v>
      </c>
    </row>
    <row r="14" spans="2:13" x14ac:dyDescent="0.35">
      <c r="B14" s="1">
        <v>1981</v>
      </c>
      <c r="C14" s="1">
        <v>10.3</v>
      </c>
      <c r="D14" s="1">
        <v>1</v>
      </c>
      <c r="E14" s="1">
        <f t="shared" si="0"/>
        <v>9.6999999999999993</v>
      </c>
      <c r="F14" s="1">
        <f t="shared" si="1"/>
        <v>8</v>
      </c>
      <c r="G14" s="1">
        <f t="shared" si="2"/>
        <v>7</v>
      </c>
      <c r="I14" s="9" t="s">
        <v>41</v>
      </c>
      <c r="J14">
        <v>2750.2999999999997</v>
      </c>
    </row>
    <row r="15" spans="2:13" x14ac:dyDescent="0.35">
      <c r="B15" s="1">
        <v>1982</v>
      </c>
      <c r="C15" s="1">
        <v>10.8</v>
      </c>
      <c r="D15" s="1">
        <v>1</v>
      </c>
      <c r="E15" s="1">
        <f t="shared" si="0"/>
        <v>10.3</v>
      </c>
      <c r="F15" s="1">
        <f t="shared" si="1"/>
        <v>9.6999999999999993</v>
      </c>
      <c r="G15" s="1">
        <f t="shared" si="2"/>
        <v>8</v>
      </c>
      <c r="J15">
        <v>2532.7099999999996</v>
      </c>
    </row>
    <row r="16" spans="2:13" x14ac:dyDescent="0.35">
      <c r="B16" s="1">
        <v>1983</v>
      </c>
      <c r="C16" s="1">
        <v>10.199999999999999</v>
      </c>
      <c r="D16" s="1">
        <v>1</v>
      </c>
      <c r="E16" s="1">
        <f t="shared" si="0"/>
        <v>10.8</v>
      </c>
      <c r="F16" s="1">
        <f t="shared" si="1"/>
        <v>10.3</v>
      </c>
      <c r="G16" s="1">
        <f t="shared" si="2"/>
        <v>9.6999999999999993</v>
      </c>
      <c r="J16">
        <v>2310.29</v>
      </c>
    </row>
    <row r="17" spans="2:11" x14ac:dyDescent="0.35">
      <c r="B17" s="1">
        <v>1984</v>
      </c>
      <c r="C17" s="1">
        <v>10.6</v>
      </c>
      <c r="D17" s="1">
        <v>1</v>
      </c>
      <c r="E17" s="1">
        <f t="shared" si="0"/>
        <v>10.199999999999999</v>
      </c>
      <c r="F17" s="1">
        <f t="shared" si="1"/>
        <v>10.8</v>
      </c>
      <c r="G17" s="1">
        <f t="shared" si="2"/>
        <v>10.3</v>
      </c>
    </row>
    <row r="18" spans="2:11" x14ac:dyDescent="0.35">
      <c r="B18" s="1">
        <v>1985</v>
      </c>
      <c r="C18" s="1">
        <v>10.6</v>
      </c>
      <c r="D18" s="1">
        <v>1</v>
      </c>
      <c r="E18" s="1">
        <f t="shared" si="0"/>
        <v>10.6</v>
      </c>
      <c r="F18" s="1">
        <f t="shared" si="1"/>
        <v>10.199999999999999</v>
      </c>
      <c r="G18" s="1">
        <f t="shared" si="2"/>
        <v>10.8</v>
      </c>
      <c r="J18">
        <f t="array" ref="J18:J21">MMULT(J8:M11,J13:J16)</f>
        <v>0.44591848573693937</v>
      </c>
    </row>
    <row r="19" spans="2:11" x14ac:dyDescent="0.35">
      <c r="B19" s="1">
        <v>1986</v>
      </c>
      <c r="C19" s="1">
        <v>11.5</v>
      </c>
      <c r="D19" s="1">
        <v>1</v>
      </c>
      <c r="E19" s="1">
        <f t="shared" si="0"/>
        <v>10.6</v>
      </c>
      <c r="F19" s="1">
        <f t="shared" si="1"/>
        <v>10.6</v>
      </c>
      <c r="G19" s="1">
        <f t="shared" si="2"/>
        <v>10.199999999999999</v>
      </c>
      <c r="I19" s="8" t="s">
        <v>40</v>
      </c>
      <c r="J19">
        <v>1.5343328739109836</v>
      </c>
    </row>
    <row r="20" spans="2:11" x14ac:dyDescent="0.35">
      <c r="B20" s="1">
        <v>1987</v>
      </c>
      <c r="C20" s="1">
        <v>13.3</v>
      </c>
      <c r="D20" s="1">
        <v>1</v>
      </c>
      <c r="E20" s="1">
        <f t="shared" si="0"/>
        <v>11.5</v>
      </c>
      <c r="F20" s="1">
        <f t="shared" si="1"/>
        <v>10.6</v>
      </c>
      <c r="G20" s="1">
        <f t="shared" si="2"/>
        <v>10.6</v>
      </c>
      <c r="J20">
        <v>-0.73935388060942842</v>
      </c>
    </row>
    <row r="21" spans="2:11" x14ac:dyDescent="0.35">
      <c r="B21" s="1">
        <v>1988</v>
      </c>
      <c r="C21" s="1">
        <v>17</v>
      </c>
      <c r="D21" s="1">
        <v>1</v>
      </c>
      <c r="E21" s="1">
        <f t="shared" si="0"/>
        <v>13.3</v>
      </c>
      <c r="F21" s="1">
        <f t="shared" si="1"/>
        <v>11.5</v>
      </c>
      <c r="G21" s="1">
        <f t="shared" si="2"/>
        <v>10.6</v>
      </c>
      <c r="J21">
        <v>0.2179470949977258</v>
      </c>
      <c r="K21" t="str">
        <f>IF('Saida Excel Regressao x3'!D20&lt;1.96,"Não podemos rejeitar H0, o parametro não é significativamente importante e pode ser excluido","Rejeitamos H0 e concluímos que esse parâmetro é singificativamente importante e deve ser mantido no modelo.")</f>
        <v>Não podemos rejeitar H0, o parametro não é significativamente importante e pode ser excluido</v>
      </c>
    </row>
    <row r="22" spans="2:11" x14ac:dyDescent="0.35">
      <c r="B22" s="1">
        <v>1989</v>
      </c>
      <c r="C22" s="1">
        <v>18.399999999999999</v>
      </c>
      <c r="D22" s="1">
        <v>1</v>
      </c>
      <c r="E22" s="1">
        <f t="shared" si="0"/>
        <v>17</v>
      </c>
      <c r="F22" s="1">
        <f t="shared" si="1"/>
        <v>13.3</v>
      </c>
      <c r="G22" s="1">
        <f t="shared" si="2"/>
        <v>11.5</v>
      </c>
    </row>
    <row r="23" spans="2:11" x14ac:dyDescent="0.35">
      <c r="B23" s="1">
        <v>1990</v>
      </c>
      <c r="C23" s="1">
        <v>18.899999999999999</v>
      </c>
      <c r="D23" s="1">
        <v>1</v>
      </c>
      <c r="E23" s="1">
        <f t="shared" si="0"/>
        <v>18.399999999999999</v>
      </c>
      <c r="F23" s="1">
        <f t="shared" si="1"/>
        <v>17</v>
      </c>
      <c r="G23" s="1">
        <f t="shared" si="2"/>
        <v>13.3</v>
      </c>
    </row>
    <row r="24" spans="2:11" x14ac:dyDescent="0.35">
      <c r="B24" s="1">
        <v>1991</v>
      </c>
      <c r="C24" s="1">
        <v>19.399999999999999</v>
      </c>
      <c r="D24" s="1">
        <v>1</v>
      </c>
      <c r="E24" s="1">
        <f t="shared" si="0"/>
        <v>18.899999999999999</v>
      </c>
      <c r="F24" s="1">
        <f t="shared" si="1"/>
        <v>18.399999999999999</v>
      </c>
      <c r="G24" s="1">
        <f t="shared" si="2"/>
        <v>17</v>
      </c>
    </row>
    <row r="25" spans="2:11" x14ac:dyDescent="0.35">
      <c r="B25" s="2">
        <v>1992</v>
      </c>
      <c r="C25" s="2">
        <v>20.100000000000001</v>
      </c>
      <c r="D25" s="2">
        <v>1</v>
      </c>
      <c r="E25" s="2">
        <f t="shared" si="0"/>
        <v>19.399999999999999</v>
      </c>
      <c r="F25" s="2">
        <f t="shared" si="1"/>
        <v>18.899999999999999</v>
      </c>
      <c r="G25" s="2">
        <f t="shared" si="2"/>
        <v>18.399999999999999</v>
      </c>
      <c r="I25" s="8" t="s">
        <v>42</v>
      </c>
    </row>
    <row r="26" spans="2:11" x14ac:dyDescent="0.35">
      <c r="B26" s="3" t="s">
        <v>2</v>
      </c>
    </row>
    <row r="27" spans="2:11" ht="16.5" x14ac:dyDescent="0.45">
      <c r="I27" s="12" t="s">
        <v>0</v>
      </c>
      <c r="J27" s="12" t="s">
        <v>43</v>
      </c>
    </row>
    <row r="28" spans="2:11" x14ac:dyDescent="0.35">
      <c r="I28" s="12">
        <v>1993</v>
      </c>
      <c r="J28">
        <f>$J$18+$J$19*C25+J$20*C24+$J$21*C23</f>
        <v>21.061744062981816</v>
      </c>
    </row>
    <row r="29" spans="2:11" x14ac:dyDescent="0.35">
      <c r="I29" s="12">
        <v>1994</v>
      </c>
      <c r="J29">
        <f>$J$18+$J$19*J28+$J$20*C25+$J$21*C24</f>
        <v>22.128805426175795</v>
      </c>
    </row>
    <row r="30" spans="2:11" x14ac:dyDescent="0.35">
      <c r="I30" s="12">
        <v>1995</v>
      </c>
      <c r="J30">
        <f>$J$18+$J$19*J29+$J$20*J28+$J$21*C25</f>
        <v>23.207526515584306</v>
      </c>
    </row>
    <row r="31" spans="2:11" x14ac:dyDescent="0.35">
      <c r="I31" s="12">
        <v>1996</v>
      </c>
      <c r="J31">
        <f>$J$18+$J$19*J30+$J$20*J29+J21*J28</f>
        <v>24.283317109777194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6"/>
  <sheetViews>
    <sheetView topLeftCell="A4" workbookViewId="0">
      <selection activeCell="H25" sqref="H25"/>
    </sheetView>
  </sheetViews>
  <sheetFormatPr defaultRowHeight="14.5" x14ac:dyDescent="0.35"/>
  <cols>
    <col min="3" max="3" width="12.453125" bestFit="1" customWidth="1"/>
    <col min="6" max="6" width="11.81640625" bestFit="1" customWidth="1"/>
  </cols>
  <sheetData>
    <row r="1" spans="1:9" x14ac:dyDescent="0.35">
      <c r="A1" t="s">
        <v>3</v>
      </c>
    </row>
    <row r="2" spans="1:9" ht="15" thickBot="1" x14ac:dyDescent="0.4"/>
    <row r="3" spans="1:9" x14ac:dyDescent="0.35">
      <c r="A3" s="7" t="s">
        <v>4</v>
      </c>
      <c r="B3" s="7"/>
    </row>
    <row r="4" spans="1:9" x14ac:dyDescent="0.35">
      <c r="A4" s="4" t="s">
        <v>5</v>
      </c>
      <c r="B4" s="4">
        <v>0.98952168867730017</v>
      </c>
    </row>
    <row r="5" spans="1:9" x14ac:dyDescent="0.35">
      <c r="A5" s="4" t="s">
        <v>6</v>
      </c>
      <c r="B5" s="4">
        <v>0.97915317236277577</v>
      </c>
    </row>
    <row r="6" spans="1:9" x14ac:dyDescent="0.35">
      <c r="A6" s="4" t="s">
        <v>7</v>
      </c>
      <c r="B6" s="4">
        <v>0.97524439218079628</v>
      </c>
    </row>
    <row r="7" spans="1:9" x14ac:dyDescent="0.35">
      <c r="A7" s="4" t="s">
        <v>8</v>
      </c>
      <c r="B7" s="4">
        <v>0.82513135651907854</v>
      </c>
      <c r="C7">
        <f>SQRT(SUMSQ(C27:C46)/(20-3-1))</f>
        <v>0.82513135651907854</v>
      </c>
    </row>
    <row r="8" spans="1:9" ht="15" thickBot="1" x14ac:dyDescent="0.4">
      <c r="A8" s="5" t="s">
        <v>9</v>
      </c>
      <c r="B8" s="5">
        <v>20</v>
      </c>
    </row>
    <row r="10" spans="1:9" ht="15" thickBot="1" x14ac:dyDescent="0.4">
      <c r="A10" t="s">
        <v>10</v>
      </c>
    </row>
    <row r="11" spans="1:9" x14ac:dyDescent="0.3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35">
      <c r="A12" s="4" t="s">
        <v>11</v>
      </c>
      <c r="B12" s="4">
        <v>3</v>
      </c>
      <c r="C12" s="4">
        <v>511.65453191182377</v>
      </c>
      <c r="D12" s="4">
        <v>170.55151063727459</v>
      </c>
      <c r="E12" s="4">
        <v>250.50095599566293</v>
      </c>
      <c r="F12" s="4">
        <v>1.1797921504130442E-13</v>
      </c>
    </row>
    <row r="13" spans="1:9" x14ac:dyDescent="0.35">
      <c r="A13" s="4" t="s">
        <v>12</v>
      </c>
      <c r="B13" s="4">
        <v>16</v>
      </c>
      <c r="C13" s="4">
        <v>10.893468088176235</v>
      </c>
      <c r="D13" s="4">
        <v>0.68084175551101467</v>
      </c>
      <c r="E13" s="4"/>
      <c r="F13" s="4"/>
    </row>
    <row r="14" spans="1:9" ht="15" thickBot="1" x14ac:dyDescent="0.4">
      <c r="A14" s="5" t="s">
        <v>13</v>
      </c>
      <c r="B14" s="5">
        <v>19</v>
      </c>
      <c r="C14" s="5">
        <v>522.548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35">
      <c r="A17" s="4" t="s">
        <v>14</v>
      </c>
      <c r="B17" s="4">
        <v>0.44591848573662651</v>
      </c>
      <c r="C17" s="4">
        <v>0.43007892601699055</v>
      </c>
      <c r="D17" s="4">
        <v>1.0368294253948407</v>
      </c>
      <c r="E17" s="4">
        <v>0.31523212087970737</v>
      </c>
      <c r="F17" s="4">
        <v>-0.46580810861017785</v>
      </c>
      <c r="G17" s="4">
        <v>1.3576450800834308</v>
      </c>
      <c r="H17" s="4">
        <v>-0.46580810861017785</v>
      </c>
      <c r="I17" s="4">
        <v>1.3576450800834308</v>
      </c>
    </row>
    <row r="18" spans="1:9" x14ac:dyDescent="0.35">
      <c r="A18" s="4" t="s">
        <v>27</v>
      </c>
      <c r="B18" s="4">
        <v>1.5343328739110107</v>
      </c>
      <c r="C18" s="4">
        <v>0.24499377830286234</v>
      </c>
      <c r="D18" s="4">
        <v>6.2627421991682661</v>
      </c>
      <c r="E18" s="4">
        <v>1.1325712078058999E-5</v>
      </c>
      <c r="F18" s="4">
        <v>1.0149692650105355</v>
      </c>
      <c r="G18" s="4">
        <v>2.0536964828114859</v>
      </c>
      <c r="H18" s="4">
        <v>1.0149692650105355</v>
      </c>
      <c r="I18" s="4">
        <v>2.0536964828114859</v>
      </c>
    </row>
    <row r="19" spans="1:9" x14ac:dyDescent="0.35">
      <c r="A19" s="4" t="s">
        <v>28</v>
      </c>
      <c r="B19" s="4">
        <v>-0.73935388060952489</v>
      </c>
      <c r="C19" s="4">
        <v>0.4226367505882484</v>
      </c>
      <c r="D19" s="4">
        <v>-1.7493837901707616</v>
      </c>
      <c r="E19" s="4">
        <v>9.9377219018775276E-2</v>
      </c>
      <c r="F19" s="4">
        <v>-1.6353037678272044</v>
      </c>
      <c r="G19" s="4">
        <v>0.15659600660815476</v>
      </c>
      <c r="H19" s="4">
        <v>-1.6353037678272044</v>
      </c>
      <c r="I19" s="4">
        <v>0.15659600660815476</v>
      </c>
    </row>
    <row r="20" spans="1:9" ht="15" thickBot="1" x14ac:dyDescent="0.4">
      <c r="A20" s="5" t="s">
        <v>29</v>
      </c>
      <c r="B20" s="5">
        <v>0.21794709499771628</v>
      </c>
      <c r="C20" s="5">
        <v>0.26881829506344834</v>
      </c>
      <c r="D20" s="5">
        <v>0.81075990362290973</v>
      </c>
      <c r="E20" s="5">
        <v>0.42939908011692729</v>
      </c>
      <c r="F20" s="5">
        <v>-0.35192223323491079</v>
      </c>
      <c r="G20" s="5">
        <v>0.78781642323034329</v>
      </c>
      <c r="H20" s="5">
        <v>-0.35192223323491079</v>
      </c>
      <c r="I20" s="5">
        <v>0.78781642323034329</v>
      </c>
    </row>
    <row r="24" spans="1:9" x14ac:dyDescent="0.35">
      <c r="A24" t="s">
        <v>30</v>
      </c>
    </row>
    <row r="25" spans="1:9" ht="15" thickBot="1" x14ac:dyDescent="0.4"/>
    <row r="26" spans="1:9" x14ac:dyDescent="0.35">
      <c r="A26" s="6" t="s">
        <v>31</v>
      </c>
      <c r="B26" s="6" t="s">
        <v>32</v>
      </c>
      <c r="C26" s="6" t="s">
        <v>33</v>
      </c>
      <c r="D26" s="6" t="s">
        <v>34</v>
      </c>
    </row>
    <row r="27" spans="1:9" x14ac:dyDescent="0.35">
      <c r="A27" s="4">
        <v>1</v>
      </c>
      <c r="B27" s="4">
        <v>4.2082737685901952</v>
      </c>
      <c r="C27" s="4">
        <v>-0.2082737685901952</v>
      </c>
      <c r="D27" s="4">
        <v>-0.27506054118004103</v>
      </c>
    </row>
    <row r="28" spans="1:9" x14ac:dyDescent="0.35">
      <c r="A28" s="4">
        <v>2</v>
      </c>
      <c r="B28" s="4">
        <v>4.6493526842404815</v>
      </c>
      <c r="C28" s="4">
        <v>-4.9352684240481892E-2</v>
      </c>
      <c r="D28" s="4">
        <v>-6.5178520212908334E-2</v>
      </c>
    </row>
    <row r="29" spans="1:9" x14ac:dyDescent="0.35">
      <c r="A29" s="4">
        <v>3</v>
      </c>
      <c r="B29" s="4">
        <v>5.309249015781182</v>
      </c>
      <c r="C29" s="4">
        <v>-0.30924901578118202</v>
      </c>
      <c r="D29" s="4">
        <v>-0.40841533821543097</v>
      </c>
    </row>
    <row r="30" spans="1:9" x14ac:dyDescent="0.35">
      <c r="A30" s="4">
        <v>4</v>
      </c>
      <c r="B30" s="4">
        <v>5.5883433844787307</v>
      </c>
      <c r="C30" s="4">
        <v>-0.18834338447873034</v>
      </c>
      <c r="D30" s="4">
        <v>-0.24873911685121802</v>
      </c>
    </row>
    <row r="31" spans="1:9" x14ac:dyDescent="0.35">
      <c r="A31" s="4">
        <v>5</v>
      </c>
      <c r="B31" s="4">
        <v>6.0371032387979557</v>
      </c>
      <c r="C31" s="4">
        <v>-3.710323879795574E-2</v>
      </c>
      <c r="D31" s="4">
        <v>-4.9001067260557779E-2</v>
      </c>
    </row>
    <row r="32" spans="1:9" x14ac:dyDescent="0.35">
      <c r="A32" s="4">
        <v>6</v>
      </c>
      <c r="B32" s="4">
        <v>6.7491402488998382</v>
      </c>
      <c r="C32" s="4">
        <v>0.25085975110016179</v>
      </c>
      <c r="D32" s="4">
        <v>0.33130249366001652</v>
      </c>
    </row>
    <row r="33" spans="1:4" x14ac:dyDescent="0.35">
      <c r="A33" s="4">
        <v>7</v>
      </c>
      <c r="B33" s="4">
        <v>7.9270396324442203</v>
      </c>
      <c r="C33" s="4">
        <v>7.2960367555779726E-2</v>
      </c>
      <c r="D33" s="4">
        <v>9.6356436628727879E-2</v>
      </c>
    </row>
    <row r="34" spans="1:4" x14ac:dyDescent="0.35">
      <c r="A34" s="4">
        <v>8</v>
      </c>
      <c r="B34" s="4">
        <v>8.8527868827443363</v>
      </c>
      <c r="C34" s="4">
        <v>0.84721311725566295</v>
      </c>
      <c r="D34" s="4">
        <v>1.118887414889475</v>
      </c>
    </row>
    <row r="35" spans="1:4" x14ac:dyDescent="0.35">
      <c r="A35" s="4">
        <v>9</v>
      </c>
      <c r="B35" s="4">
        <v>10.939745982781243</v>
      </c>
      <c r="C35" s="4">
        <v>-0.63974598278124262</v>
      </c>
      <c r="D35" s="4">
        <v>-0.84489216972784831</v>
      </c>
    </row>
    <row r="36" spans="1:4" x14ac:dyDescent="0.35">
      <c r="A36" s="4">
        <v>10</v>
      </c>
      <c r="B36" s="4">
        <v>10.821391205089375</v>
      </c>
      <c r="C36" s="4">
        <v>-2.139120508937431E-2</v>
      </c>
      <c r="D36" s="4">
        <v>-2.8250684126976219E-2</v>
      </c>
    </row>
    <row r="37" spans="1:4" x14ac:dyDescent="0.35">
      <c r="A37" s="4">
        <v>11</v>
      </c>
      <c r="B37" s="4">
        <v>11.515455375175284</v>
      </c>
      <c r="C37" s="4">
        <v>-1.3154553751752847</v>
      </c>
      <c r="D37" s="4">
        <v>-1.7372800705683367</v>
      </c>
    </row>
    <row r="38" spans="1:4" x14ac:dyDescent="0.35">
      <c r="A38" s="4">
        <v>12</v>
      </c>
      <c r="B38" s="4">
        <v>10.355946967522543</v>
      </c>
      <c r="C38" s="4">
        <v>0.24405303247745636</v>
      </c>
      <c r="D38" s="4">
        <v>0.32231307689046873</v>
      </c>
    </row>
    <row r="39" spans="1:4" x14ac:dyDescent="0.35">
      <c r="A39" s="4">
        <v>13</v>
      </c>
      <c r="B39" s="4">
        <v>11.522265992951521</v>
      </c>
      <c r="C39" s="4">
        <v>-0.92226599295152134</v>
      </c>
      <c r="D39" s="4">
        <v>-1.2180073604580453</v>
      </c>
    </row>
    <row r="40" spans="1:4" x14ac:dyDescent="0.35">
      <c r="A40" s="4">
        <v>14</v>
      </c>
      <c r="B40" s="4">
        <v>11.09575618370908</v>
      </c>
      <c r="C40" s="4">
        <v>0.40424381629092032</v>
      </c>
      <c r="D40" s="4">
        <v>0.53387194955140471</v>
      </c>
    </row>
    <row r="41" spans="1:4" x14ac:dyDescent="0.35">
      <c r="A41" s="4">
        <v>15</v>
      </c>
      <c r="B41" s="4">
        <v>12.563834608228079</v>
      </c>
      <c r="C41" s="4">
        <v>0.73616539177192131</v>
      </c>
      <c r="D41" s="4">
        <v>0.97223021616911443</v>
      </c>
    </row>
    <row r="42" spans="1:4" x14ac:dyDescent="0.35">
      <c r="A42" s="4">
        <v>16</v>
      </c>
      <c r="B42" s="4">
        <v>14.660215288719325</v>
      </c>
      <c r="C42" s="4">
        <v>2.3397847112806751</v>
      </c>
      <c r="D42" s="4">
        <v>3.0900792417886183</v>
      </c>
    </row>
    <row r="43" spans="1:4" x14ac:dyDescent="0.35">
      <c r="A43" s="4">
        <v>17</v>
      </c>
      <c r="B43" s="4">
        <v>19.202562322590865</v>
      </c>
      <c r="C43" s="4">
        <v>-0.80256232259086602</v>
      </c>
      <c r="D43" s="4">
        <v>-1.0599185306763905</v>
      </c>
    </row>
    <row r="44" spans="1:4" x14ac:dyDescent="0.35">
      <c r="A44" s="4">
        <v>18</v>
      </c>
      <c r="B44" s="4">
        <v>19.007323758806926</v>
      </c>
      <c r="C44" s="4">
        <v>-0.10732375880692757</v>
      </c>
      <c r="D44" s="4">
        <v>-0.14173907438624711</v>
      </c>
    </row>
    <row r="45" spans="1:4" x14ac:dyDescent="0.35">
      <c r="A45" s="4">
        <v>19</v>
      </c>
      <c r="B45" s="4">
        <v>19.54579901440065</v>
      </c>
      <c r="C45" s="4">
        <v>-0.14579901440065157</v>
      </c>
      <c r="D45" s="4">
        <v>-0.1925521205863836</v>
      </c>
    </row>
    <row r="46" spans="1:4" ht="15" thickBot="1" x14ac:dyDescent="0.4">
      <c r="A46" s="5">
        <v>20</v>
      </c>
      <c r="B46" s="5">
        <v>20.248414444048194</v>
      </c>
      <c r="C46" s="5">
        <v>-0.14841444404819271</v>
      </c>
      <c r="D46" s="5">
        <v>-0.19600623532747949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tabSelected="1" zoomScale="85" zoomScaleNormal="85" workbookViewId="0">
      <selection activeCell="M6" sqref="M6"/>
    </sheetView>
  </sheetViews>
  <sheetFormatPr defaultRowHeight="14.5" x14ac:dyDescent="0.35"/>
  <cols>
    <col min="2" max="2" width="8.7265625" style="1"/>
    <col min="3" max="3" width="30.81640625" style="1" bestFit="1" customWidth="1"/>
    <col min="4" max="4" width="4.26953125" style="1" customWidth="1"/>
    <col min="5" max="6" width="8.7265625" style="1"/>
    <col min="8" max="8" width="16" customWidth="1"/>
  </cols>
  <sheetData>
    <row r="2" spans="2:11" ht="16.5" x14ac:dyDescent="0.45">
      <c r="B2" s="10" t="s">
        <v>0</v>
      </c>
      <c r="C2" s="10" t="s">
        <v>1</v>
      </c>
      <c r="D2" s="10"/>
      <c r="E2" s="11" t="s">
        <v>35</v>
      </c>
      <c r="F2" s="11" t="s">
        <v>36</v>
      </c>
    </row>
    <row r="3" spans="2:11" x14ac:dyDescent="0.35">
      <c r="B3" s="1">
        <v>1970</v>
      </c>
      <c r="C3" s="1">
        <v>2.8</v>
      </c>
      <c r="D3" s="1">
        <v>1</v>
      </c>
      <c r="I3">
        <f t="array" ref="I3:K5">MMULT(TRANSPOSE(D5:F25),D5:F25)</f>
        <v>21</v>
      </c>
      <c r="J3">
        <v>207.20000000000002</v>
      </c>
      <c r="K3">
        <v>190.6</v>
      </c>
    </row>
    <row r="4" spans="2:11" x14ac:dyDescent="0.35">
      <c r="B4" s="1">
        <v>1971</v>
      </c>
      <c r="C4" s="1">
        <v>3</v>
      </c>
      <c r="D4" s="1">
        <v>1</v>
      </c>
      <c r="E4" s="1">
        <f>C3</f>
        <v>2.8</v>
      </c>
      <c r="H4" s="9" t="s">
        <v>38</v>
      </c>
      <c r="I4">
        <v>207.20000000000002</v>
      </c>
      <c r="J4">
        <v>2577.42</v>
      </c>
      <c r="K4">
        <v>2379.2599999999998</v>
      </c>
    </row>
    <row r="5" spans="2:11" x14ac:dyDescent="0.35">
      <c r="B5" s="1">
        <v>1972</v>
      </c>
      <c r="C5" s="1">
        <v>3.5</v>
      </c>
      <c r="D5" s="1">
        <v>1</v>
      </c>
      <c r="E5" s="1">
        <f t="shared" ref="E5:E25" si="0">C4</f>
        <v>3</v>
      </c>
      <c r="F5" s="1">
        <f>C3</f>
        <v>2.8</v>
      </c>
      <c r="I5">
        <v>190.6</v>
      </c>
      <c r="J5">
        <v>2379.2599999999998</v>
      </c>
      <c r="K5">
        <v>2208.9</v>
      </c>
    </row>
    <row r="6" spans="2:11" x14ac:dyDescent="0.35">
      <c r="B6" s="1">
        <v>1973</v>
      </c>
      <c r="C6" s="1">
        <v>4</v>
      </c>
      <c r="D6" s="1">
        <v>1</v>
      </c>
      <c r="E6" s="1">
        <f t="shared" si="0"/>
        <v>3.5</v>
      </c>
      <c r="F6" s="1">
        <f t="shared" ref="F6:F25" si="1">C4</f>
        <v>3</v>
      </c>
    </row>
    <row r="7" spans="2:11" x14ac:dyDescent="0.35">
      <c r="B7" s="1">
        <v>1974</v>
      </c>
      <c r="C7" s="1">
        <v>4.5999999999999996</v>
      </c>
      <c r="D7" s="1">
        <v>1</v>
      </c>
      <c r="E7" s="1">
        <f t="shared" si="0"/>
        <v>4</v>
      </c>
      <c r="F7" s="1">
        <f t="shared" si="1"/>
        <v>3.5</v>
      </c>
    </row>
    <row r="8" spans="2:11" x14ac:dyDescent="0.35">
      <c r="B8" s="1">
        <v>1975</v>
      </c>
      <c r="C8" s="1">
        <v>5</v>
      </c>
      <c r="D8" s="1">
        <v>1</v>
      </c>
      <c r="E8" s="1">
        <f t="shared" si="0"/>
        <v>4.5999999999999996</v>
      </c>
      <c r="F8" s="1">
        <f t="shared" si="1"/>
        <v>4</v>
      </c>
      <c r="I8">
        <f t="array" ref="I8:K10">MINVERSE(I3:K5)</f>
        <v>0.23215930861371914</v>
      </c>
      <c r="J8">
        <v>-3.0088148947573567E-2</v>
      </c>
      <c r="K8">
        <v>1.237628006846353E-2</v>
      </c>
    </row>
    <row r="9" spans="2:11" x14ac:dyDescent="0.35">
      <c r="B9" s="1">
        <v>1976</v>
      </c>
      <c r="C9" s="1">
        <v>5.4</v>
      </c>
      <c r="D9" s="1">
        <v>1</v>
      </c>
      <c r="E9" s="1">
        <f t="shared" si="0"/>
        <v>5</v>
      </c>
      <c r="F9" s="1">
        <f t="shared" si="1"/>
        <v>4.5999999999999996</v>
      </c>
      <c r="H9" s="9" t="s">
        <v>39</v>
      </c>
      <c r="I9">
        <v>-3.0088148947573421E-2</v>
      </c>
      <c r="J9">
        <v>7.2107197622733044E-2</v>
      </c>
      <c r="K9">
        <v>-7.5072194226291966E-2</v>
      </c>
    </row>
    <row r="10" spans="2:11" x14ac:dyDescent="0.35">
      <c r="B10" s="1">
        <v>1977</v>
      </c>
      <c r="C10" s="1">
        <v>6</v>
      </c>
      <c r="D10" s="1">
        <v>1</v>
      </c>
      <c r="E10" s="1">
        <f t="shared" si="0"/>
        <v>5.4</v>
      </c>
      <c r="F10" s="1">
        <f t="shared" si="1"/>
        <v>5</v>
      </c>
      <c r="I10">
        <v>1.2376280068463339E-2</v>
      </c>
      <c r="J10">
        <v>-7.5072194226291952E-2</v>
      </c>
      <c r="K10">
        <v>8.0246887524921123E-2</v>
      </c>
    </row>
    <row r="11" spans="2:11" x14ac:dyDescent="0.35">
      <c r="B11" s="1">
        <v>1978</v>
      </c>
      <c r="C11" s="1">
        <v>7</v>
      </c>
      <c r="D11" s="1">
        <v>1</v>
      </c>
      <c r="E11" s="1">
        <f t="shared" si="0"/>
        <v>6</v>
      </c>
      <c r="F11" s="1">
        <f t="shared" si="1"/>
        <v>5.4</v>
      </c>
    </row>
    <row r="12" spans="2:11" x14ac:dyDescent="0.35">
      <c r="B12" s="1">
        <v>1979</v>
      </c>
      <c r="C12" s="1">
        <v>8</v>
      </c>
      <c r="D12" s="1">
        <v>1</v>
      </c>
      <c r="E12" s="1">
        <f t="shared" si="0"/>
        <v>7</v>
      </c>
      <c r="F12" s="1">
        <f t="shared" si="1"/>
        <v>6</v>
      </c>
      <c r="I12">
        <f t="array" ref="I12:I14">MMULT(TRANSPOSE(D5:F25),C5:C25)</f>
        <v>224.3</v>
      </c>
    </row>
    <row r="13" spans="2:11" x14ac:dyDescent="0.35">
      <c r="B13" s="1">
        <v>1980</v>
      </c>
      <c r="C13" s="1">
        <v>9.6999999999999993</v>
      </c>
      <c r="D13" s="1">
        <v>1</v>
      </c>
      <c r="E13" s="1">
        <f t="shared" si="0"/>
        <v>8</v>
      </c>
      <c r="F13" s="1">
        <f t="shared" si="1"/>
        <v>7</v>
      </c>
      <c r="H13" s="9" t="s">
        <v>41</v>
      </c>
      <c r="I13">
        <v>2760.7999999999997</v>
      </c>
    </row>
    <row r="14" spans="2:11" x14ac:dyDescent="0.35">
      <c r="B14" s="1">
        <v>1981</v>
      </c>
      <c r="C14" s="1">
        <v>10.3</v>
      </c>
      <c r="D14" s="1">
        <v>1</v>
      </c>
      <c r="E14" s="1">
        <f t="shared" si="0"/>
        <v>9.6999999999999993</v>
      </c>
      <c r="F14" s="1">
        <f t="shared" si="1"/>
        <v>8</v>
      </c>
      <c r="I14">
        <v>2542.5099999999998</v>
      </c>
    </row>
    <row r="15" spans="2:11" x14ac:dyDescent="0.35">
      <c r="B15" s="1">
        <v>1982</v>
      </c>
      <c r="C15" s="1">
        <v>10.8</v>
      </c>
      <c r="D15" s="1">
        <v>1</v>
      </c>
      <c r="E15" s="1">
        <f t="shared" si="0"/>
        <v>10.3</v>
      </c>
      <c r="F15" s="1">
        <f t="shared" si="1"/>
        <v>9.6999999999999993</v>
      </c>
    </row>
    <row r="16" spans="2:11" x14ac:dyDescent="0.35">
      <c r="B16" s="1">
        <v>1983</v>
      </c>
      <c r="C16" s="1">
        <v>10.199999999999999</v>
      </c>
      <c r="D16" s="1">
        <v>1</v>
      </c>
      <c r="E16" s="1">
        <f t="shared" si="0"/>
        <v>10.8</v>
      </c>
      <c r="F16" s="1">
        <f t="shared" si="1"/>
        <v>10.3</v>
      </c>
    </row>
    <row r="17" spans="2:10" x14ac:dyDescent="0.35">
      <c r="B17" s="1">
        <v>1984</v>
      </c>
      <c r="C17" s="1">
        <v>10.6</v>
      </c>
      <c r="D17" s="1">
        <v>1</v>
      </c>
      <c r="E17" s="1">
        <f t="shared" si="0"/>
        <v>10.199999999999999</v>
      </c>
      <c r="F17" s="1">
        <f t="shared" si="1"/>
        <v>10.8</v>
      </c>
      <c r="I17">
        <f t="array" ref="I17:I19">MMULT(I8:K10,I12:I14)</f>
        <v>0.47278714446531822</v>
      </c>
    </row>
    <row r="18" spans="2:10" x14ac:dyDescent="0.35">
      <c r="B18" s="1">
        <v>1985</v>
      </c>
      <c r="C18" s="1">
        <v>10.6</v>
      </c>
      <c r="D18" s="1">
        <v>1</v>
      </c>
      <c r="E18" s="1">
        <f t="shared" si="0"/>
        <v>10.6</v>
      </c>
      <c r="F18" s="1">
        <f t="shared" si="1"/>
        <v>10.199999999999999</v>
      </c>
      <c r="H18" s="9" t="s">
        <v>40</v>
      </c>
      <c r="I18">
        <v>1.4529748456110951</v>
      </c>
    </row>
    <row r="19" spans="2:10" x14ac:dyDescent="0.35">
      <c r="B19" s="1">
        <v>1986</v>
      </c>
      <c r="C19" s="1">
        <v>11.5</v>
      </c>
      <c r="D19" s="1">
        <v>1</v>
      </c>
      <c r="E19" s="1">
        <f t="shared" si="0"/>
        <v>10.6</v>
      </c>
      <c r="F19" s="1">
        <f t="shared" si="1"/>
        <v>10.6</v>
      </c>
      <c r="I19">
        <v>-0.45480019960331219</v>
      </c>
      <c r="J19" t="str">
        <f>IF(ABS(I19)&lt;'Saida Excel Regressao x2'!D19,"Não podemos rejeitar H0 e o coeficiente não é significativamente importante","Rejeitamos H0 e o parâmetro é significativamente importante e deve ser incluído no modelo.")</f>
        <v>Rejeitamos H0 e o parâmetro é significativamente importante e deve ser incluído no modelo.</v>
      </c>
    </row>
    <row r="20" spans="2:10" x14ac:dyDescent="0.35">
      <c r="B20" s="1">
        <v>1987</v>
      </c>
      <c r="C20" s="1">
        <v>13.3</v>
      </c>
      <c r="D20" s="1">
        <v>1</v>
      </c>
      <c r="E20" s="1">
        <f t="shared" si="0"/>
        <v>11.5</v>
      </c>
      <c r="F20" s="1">
        <f t="shared" si="1"/>
        <v>10.6</v>
      </c>
    </row>
    <row r="21" spans="2:10" x14ac:dyDescent="0.35">
      <c r="B21" s="1">
        <v>1988</v>
      </c>
      <c r="C21" s="1">
        <v>17</v>
      </c>
      <c r="D21" s="1">
        <v>1</v>
      </c>
      <c r="E21" s="1">
        <f t="shared" si="0"/>
        <v>13.3</v>
      </c>
      <c r="F21" s="1">
        <f t="shared" si="1"/>
        <v>11.5</v>
      </c>
    </row>
    <row r="22" spans="2:10" x14ac:dyDescent="0.35">
      <c r="B22" s="1">
        <v>1989</v>
      </c>
      <c r="C22" s="1">
        <v>18.399999999999999</v>
      </c>
      <c r="D22" s="1">
        <v>1</v>
      </c>
      <c r="E22" s="1">
        <f t="shared" si="0"/>
        <v>17</v>
      </c>
      <c r="F22" s="1">
        <f t="shared" si="1"/>
        <v>13.3</v>
      </c>
    </row>
    <row r="23" spans="2:10" x14ac:dyDescent="0.35">
      <c r="B23" s="1">
        <v>1990</v>
      </c>
      <c r="C23" s="1">
        <v>18.899999999999999</v>
      </c>
      <c r="D23" s="1">
        <v>1</v>
      </c>
      <c r="E23" s="1">
        <f t="shared" si="0"/>
        <v>18.399999999999999</v>
      </c>
      <c r="F23" s="1">
        <f t="shared" si="1"/>
        <v>17</v>
      </c>
      <c r="H23" s="8" t="s">
        <v>42</v>
      </c>
    </row>
    <row r="24" spans="2:10" x14ac:dyDescent="0.35">
      <c r="B24" s="1">
        <v>1991</v>
      </c>
      <c r="C24" s="1">
        <v>19.399999999999999</v>
      </c>
      <c r="D24" s="1">
        <v>1</v>
      </c>
      <c r="E24" s="1">
        <f t="shared" si="0"/>
        <v>18.899999999999999</v>
      </c>
      <c r="F24" s="1">
        <f t="shared" si="1"/>
        <v>18.399999999999999</v>
      </c>
      <c r="H24" s="8"/>
    </row>
    <row r="25" spans="2:10" ht="16.5" x14ac:dyDescent="0.45">
      <c r="B25" s="2">
        <v>1992</v>
      </c>
      <c r="C25" s="2">
        <v>20.100000000000001</v>
      </c>
      <c r="D25" s="2">
        <v>1</v>
      </c>
      <c r="E25" s="2">
        <f t="shared" si="0"/>
        <v>19.399999999999999</v>
      </c>
      <c r="F25" s="2">
        <f t="shared" si="1"/>
        <v>18.899999999999999</v>
      </c>
      <c r="H25" s="12" t="s">
        <v>0</v>
      </c>
      <c r="I25" s="12" t="s">
        <v>43</v>
      </c>
    </row>
    <row r="26" spans="2:10" x14ac:dyDescent="0.35">
      <c r="B26" s="3" t="s">
        <v>2</v>
      </c>
      <c r="H26" s="1">
        <v>1993</v>
      </c>
      <c r="I26">
        <f>$I$17+$I$18*C25+$I$19*C24</f>
        <v>20.854457668944079</v>
      </c>
    </row>
    <row r="27" spans="2:10" x14ac:dyDescent="0.35">
      <c r="H27" s="1">
        <v>1994</v>
      </c>
      <c r="I27">
        <f>$I$17+$I$18*I26+$I$19*C25</f>
        <v>21.632305544275887</v>
      </c>
    </row>
    <row r="28" spans="2:10" x14ac:dyDescent="0.35">
      <c r="H28" s="1">
        <v>1995</v>
      </c>
      <c r="I28">
        <f>$I$17+$I$18*I27+$I$19*I26</f>
        <v>22.41937144241702</v>
      </c>
    </row>
    <row r="29" spans="2:10" x14ac:dyDescent="0.35">
      <c r="H29" s="1">
        <v>1996</v>
      </c>
      <c r="I29">
        <f>$I$17+$I$18*I28+$I$19*I27</f>
        <v>23.209193025292471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" workbookViewId="0">
      <selection activeCell="C19" sqref="C19"/>
    </sheetView>
  </sheetViews>
  <sheetFormatPr defaultRowHeight="14.5" x14ac:dyDescent="0.35"/>
  <cols>
    <col min="1" max="1" width="14" customWidth="1"/>
  </cols>
  <sheetData>
    <row r="1" spans="1:9" x14ac:dyDescent="0.35">
      <c r="A1" t="s">
        <v>3</v>
      </c>
    </row>
    <row r="2" spans="1:9" ht="15" thickBot="1" x14ac:dyDescent="0.4"/>
    <row r="3" spans="1:9" x14ac:dyDescent="0.35">
      <c r="A3" s="7" t="s">
        <v>4</v>
      </c>
      <c r="B3" s="7"/>
    </row>
    <row r="4" spans="1:9" x14ac:dyDescent="0.35">
      <c r="A4" s="4" t="s">
        <v>5</v>
      </c>
      <c r="B4" s="4">
        <v>0.99011492352983488</v>
      </c>
    </row>
    <row r="5" spans="1:9" x14ac:dyDescent="0.35">
      <c r="A5" s="4" t="s">
        <v>6</v>
      </c>
      <c r="B5" s="4">
        <v>0.98032756179649083</v>
      </c>
    </row>
    <row r="6" spans="1:9" x14ac:dyDescent="0.35">
      <c r="A6" s="4" t="s">
        <v>7</v>
      </c>
      <c r="B6" s="4">
        <v>0.97814173532943427</v>
      </c>
    </row>
    <row r="7" spans="1:9" x14ac:dyDescent="0.35">
      <c r="A7" s="4" t="s">
        <v>8</v>
      </c>
      <c r="B7" s="4">
        <v>0.7938984411231641</v>
      </c>
    </row>
    <row r="8" spans="1:9" ht="15" thickBot="1" x14ac:dyDescent="0.4">
      <c r="A8" s="5" t="s">
        <v>9</v>
      </c>
      <c r="B8" s="5">
        <v>21</v>
      </c>
    </row>
    <row r="10" spans="1:9" ht="15" thickBot="1" x14ac:dyDescent="0.4">
      <c r="A10" t="s">
        <v>10</v>
      </c>
    </row>
    <row r="11" spans="1:9" x14ac:dyDescent="0.35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35">
      <c r="A12" s="4" t="s">
        <v>11</v>
      </c>
      <c r="B12" s="4">
        <v>2</v>
      </c>
      <c r="C12" s="4">
        <v>565.34743572566072</v>
      </c>
      <c r="D12" s="4">
        <v>282.67371786283036</v>
      </c>
      <c r="E12" s="4">
        <v>448.49285914110175</v>
      </c>
      <c r="F12" s="4">
        <v>4.4128961554421891E-16</v>
      </c>
    </row>
    <row r="13" spans="1:9" x14ac:dyDescent="0.35">
      <c r="A13" s="4" t="s">
        <v>12</v>
      </c>
      <c r="B13" s="4">
        <v>18</v>
      </c>
      <c r="C13" s="4">
        <v>11.34494522672022</v>
      </c>
      <c r="D13" s="4">
        <v>0.63027473481779006</v>
      </c>
      <c r="E13" s="4"/>
      <c r="F13" s="4"/>
    </row>
    <row r="14" spans="1:9" ht="15" thickBot="1" x14ac:dyDescent="0.4">
      <c r="A14" s="5" t="s">
        <v>13</v>
      </c>
      <c r="B14" s="5">
        <v>20</v>
      </c>
      <c r="C14" s="5">
        <v>576.69238095238097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35">
      <c r="A17" s="4" t="s">
        <v>14</v>
      </c>
      <c r="B17" s="4">
        <v>0.47278714446521963</v>
      </c>
      <c r="C17" s="4">
        <v>0.38252339362710031</v>
      </c>
      <c r="D17" s="4">
        <v>1.2359692304887167</v>
      </c>
      <c r="E17" s="4">
        <v>0.23235715760318201</v>
      </c>
      <c r="F17" s="4">
        <v>-0.33086468411375358</v>
      </c>
      <c r="G17" s="4">
        <v>1.276438973044193</v>
      </c>
      <c r="H17" s="4">
        <v>-0.33086468411375358</v>
      </c>
      <c r="I17" s="4">
        <v>1.276438973044193</v>
      </c>
    </row>
    <row r="18" spans="1:9" x14ac:dyDescent="0.35">
      <c r="A18" s="4" t="s">
        <v>27</v>
      </c>
      <c r="B18" s="4">
        <v>1.4529748456111353</v>
      </c>
      <c r="C18" s="4">
        <v>0.21318382879600348</v>
      </c>
      <c r="D18" s="4">
        <v>6.8155959756285887</v>
      </c>
      <c r="E18" s="4">
        <v>2.2162435495134175E-6</v>
      </c>
      <c r="F18" s="4">
        <v>1.0050922410706395</v>
      </c>
      <c r="G18" s="4">
        <v>1.9008574501516311</v>
      </c>
      <c r="H18" s="4">
        <v>1.0050922410706395</v>
      </c>
      <c r="I18" s="4">
        <v>1.9008574501516311</v>
      </c>
    </row>
    <row r="19" spans="1:9" ht="15" thickBot="1" x14ac:dyDescent="0.4">
      <c r="A19" s="5" t="s">
        <v>28</v>
      </c>
      <c r="B19" s="5">
        <v>-0.45480019960334128</v>
      </c>
      <c r="C19" s="5">
        <v>0.22489461032831493</v>
      </c>
      <c r="D19" s="5">
        <v>-2.022281454141547</v>
      </c>
      <c r="E19" s="5">
        <v>5.8265362968524255E-2</v>
      </c>
      <c r="F19" s="5">
        <v>-0.92728624317351782</v>
      </c>
      <c r="G19" s="5">
        <v>1.7685843966835257E-2</v>
      </c>
      <c r="H19" s="5">
        <v>-0.92728624317351782</v>
      </c>
      <c r="I19" s="5">
        <v>1.7685843966835257E-2</v>
      </c>
    </row>
    <row r="23" spans="1:9" x14ac:dyDescent="0.35">
      <c r="A23" t="s">
        <v>30</v>
      </c>
    </row>
    <row r="24" spans="1:9" ht="15" thickBot="1" x14ac:dyDescent="0.4"/>
    <row r="25" spans="1:9" x14ac:dyDescent="0.35">
      <c r="A25" s="6" t="s">
        <v>31</v>
      </c>
      <c r="B25" s="6" t="s">
        <v>32</v>
      </c>
      <c r="C25" s="6" t="s">
        <v>33</v>
      </c>
      <c r="D25" s="6" t="s">
        <v>34</v>
      </c>
    </row>
    <row r="26" spans="1:9" x14ac:dyDescent="0.35">
      <c r="A26" s="4">
        <v>1</v>
      </c>
      <c r="B26" s="4">
        <v>3.5582711224092702</v>
      </c>
      <c r="C26" s="4">
        <v>-5.8271122409270237E-2</v>
      </c>
      <c r="D26" s="4">
        <v>-7.7369034913784843E-2</v>
      </c>
    </row>
    <row r="27" spans="1:9" x14ac:dyDescent="0.35">
      <c r="A27" s="4">
        <v>2</v>
      </c>
      <c r="B27" s="4">
        <v>4.1937985052941693</v>
      </c>
      <c r="C27" s="4">
        <v>-0.19379850529416931</v>
      </c>
      <c r="D27" s="4">
        <v>-0.25731447589138146</v>
      </c>
    </row>
    <row r="28" spans="1:9" x14ac:dyDescent="0.35">
      <c r="A28" s="4">
        <v>3</v>
      </c>
      <c r="B28" s="4">
        <v>4.692885828298067</v>
      </c>
      <c r="C28" s="4">
        <v>-9.2885828298067352E-2</v>
      </c>
      <c r="D28" s="4">
        <v>-0.12332844461299949</v>
      </c>
    </row>
    <row r="29" spans="1:9" x14ac:dyDescent="0.35">
      <c r="A29" s="4">
        <v>4</v>
      </c>
      <c r="B29" s="4">
        <v>5.3372706358630762</v>
      </c>
      <c r="C29" s="4">
        <v>-0.33727063586307615</v>
      </c>
      <c r="D29" s="4">
        <v>-0.44780849454400529</v>
      </c>
    </row>
    <row r="30" spans="1:9" x14ac:dyDescent="0.35">
      <c r="A30" s="4">
        <v>5</v>
      </c>
      <c r="B30" s="4">
        <v>5.6455804543455264</v>
      </c>
      <c r="C30" s="4">
        <v>-0.245580454345526</v>
      </c>
      <c r="D30" s="4">
        <v>-0.32606756075423432</v>
      </c>
    </row>
    <row r="31" spans="1:9" x14ac:dyDescent="0.35">
      <c r="A31" s="4">
        <v>6</v>
      </c>
      <c r="B31" s="4">
        <v>6.0448503127486433</v>
      </c>
      <c r="C31" s="4">
        <v>-4.4850312748643262E-2</v>
      </c>
      <c r="D31" s="4">
        <v>-5.9549658037681988E-2</v>
      </c>
    </row>
    <row r="32" spans="1:9" x14ac:dyDescent="0.35">
      <c r="A32" s="4">
        <v>7</v>
      </c>
      <c r="B32" s="4">
        <v>6.7347151402739875</v>
      </c>
      <c r="C32" s="4">
        <v>0.26528485972601246</v>
      </c>
      <c r="D32" s="4">
        <v>0.35222993355238885</v>
      </c>
    </row>
    <row r="33" spans="1:4" x14ac:dyDescent="0.35">
      <c r="A33" s="4">
        <v>8</v>
      </c>
      <c r="B33" s="4">
        <v>7.9148098661231181</v>
      </c>
      <c r="C33" s="4">
        <v>8.5190133876881902E-2</v>
      </c>
      <c r="D33" s="4">
        <v>0.11311054549348992</v>
      </c>
    </row>
    <row r="34" spans="1:4" x14ac:dyDescent="0.35">
      <c r="A34" s="4">
        <v>9</v>
      </c>
      <c r="B34" s="4">
        <v>8.9129845121309152</v>
      </c>
      <c r="C34" s="4">
        <v>0.78701548786908404</v>
      </c>
      <c r="D34" s="4">
        <v>1.0449537651079399</v>
      </c>
    </row>
    <row r="35" spans="1:4" x14ac:dyDescent="0.35">
      <c r="A35" s="4">
        <v>10</v>
      </c>
      <c r="B35" s="4">
        <v>10.928241550066501</v>
      </c>
      <c r="C35" s="4">
        <v>-0.62824155006649995</v>
      </c>
      <c r="D35" s="4">
        <v>-0.83414288950872595</v>
      </c>
    </row>
    <row r="36" spans="1:4" x14ac:dyDescent="0.35">
      <c r="A36" s="4">
        <v>11</v>
      </c>
      <c r="B36" s="4">
        <v>11.026866118107506</v>
      </c>
      <c r="C36" s="4">
        <v>-0.22686611810750534</v>
      </c>
      <c r="D36" s="4">
        <v>-0.3012197446504315</v>
      </c>
    </row>
    <row r="37" spans="1:4" x14ac:dyDescent="0.35">
      <c r="A37" s="4">
        <v>12</v>
      </c>
      <c r="B37" s="4">
        <v>11.480473421151066</v>
      </c>
      <c r="C37" s="4">
        <v>-1.2804734211510667</v>
      </c>
      <c r="D37" s="4">
        <v>-1.7001387433623505</v>
      </c>
    </row>
    <row r="38" spans="1:4" x14ac:dyDescent="0.35">
      <c r="A38" s="4">
        <v>13</v>
      </c>
      <c r="B38" s="4">
        <v>10.381288413982713</v>
      </c>
      <c r="C38" s="4">
        <v>0.21871158601728702</v>
      </c>
      <c r="D38" s="4">
        <v>0.29039262734243693</v>
      </c>
    </row>
    <row r="39" spans="1:4" x14ac:dyDescent="0.35">
      <c r="A39" s="4">
        <v>14</v>
      </c>
      <c r="B39" s="4">
        <v>11.235358471989173</v>
      </c>
      <c r="C39" s="4">
        <v>-0.63535847198917317</v>
      </c>
      <c r="D39" s="4">
        <v>-0.84359232789171457</v>
      </c>
    </row>
    <row r="40" spans="1:4" x14ac:dyDescent="0.35">
      <c r="A40" s="4">
        <v>15</v>
      </c>
      <c r="B40" s="4">
        <v>11.053438392147836</v>
      </c>
      <c r="C40" s="4">
        <v>0.44656160785216414</v>
      </c>
      <c r="D40" s="4">
        <v>0.59291874260471578</v>
      </c>
    </row>
    <row r="41" spans="1:4" x14ac:dyDescent="0.35">
      <c r="A41" s="4">
        <v>16</v>
      </c>
      <c r="B41" s="4">
        <v>12.361115753197858</v>
      </c>
      <c r="C41" s="4">
        <v>0.938884246802143</v>
      </c>
      <c r="D41" s="4">
        <v>1.2465963425355497</v>
      </c>
    </row>
    <row r="42" spans="1:4" x14ac:dyDescent="0.35">
      <c r="A42" s="4">
        <v>17</v>
      </c>
      <c r="B42" s="4">
        <v>14.567150295654894</v>
      </c>
      <c r="C42" s="4">
        <v>2.4328497043451058</v>
      </c>
      <c r="D42" s="4">
        <v>3.2301974963420808</v>
      </c>
    </row>
    <row r="43" spans="1:4" x14ac:dyDescent="0.35">
      <c r="A43" s="4">
        <v>18</v>
      </c>
      <c r="B43" s="4">
        <v>19.124516865130079</v>
      </c>
      <c r="C43" s="4">
        <v>-0.72451686513008084</v>
      </c>
      <c r="D43" s="4">
        <v>-0.96197169912343183</v>
      </c>
    </row>
    <row r="44" spans="1:4" x14ac:dyDescent="0.35">
      <c r="A44" s="4">
        <v>19</v>
      </c>
      <c r="B44" s="4">
        <v>19.475920910453304</v>
      </c>
      <c r="C44" s="4">
        <v>-0.57592091045330562</v>
      </c>
      <c r="D44" s="4">
        <v>-0.7646745623927067</v>
      </c>
    </row>
    <row r="45" spans="1:4" x14ac:dyDescent="0.35">
      <c r="A45" s="4">
        <v>20</v>
      </c>
      <c r="B45" s="4">
        <v>19.565688053814196</v>
      </c>
      <c r="C45" s="4">
        <v>-0.16568805381419693</v>
      </c>
      <c r="D45" s="4">
        <v>-0.21999103999253491</v>
      </c>
    </row>
    <row r="46" spans="1:4" ht="15" thickBot="1" x14ac:dyDescent="0.4">
      <c r="A46" s="5">
        <v>21</v>
      </c>
      <c r="B46" s="5">
        <v>20.064775376818094</v>
      </c>
      <c r="C46" s="5">
        <v>3.5224623181907333E-2</v>
      </c>
      <c r="D46" s="5">
        <v>4.6769222697387786E-2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Autoregressivo Kodak AR(3)</vt:lpstr>
      <vt:lpstr>Saida Excel Regressao x3</vt:lpstr>
      <vt:lpstr>Autoregressivo Kodak AR(2)</vt:lpstr>
      <vt:lpstr>Saida Excel Regressao 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2020-08-26T13:24:26Z</dcterms:created>
  <dcterms:modified xsi:type="dcterms:W3CDTF">2020-08-27T01:03:58Z</dcterms:modified>
</cp:coreProperties>
</file>