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Dados" sheetId="1" r:id="rId1"/>
    <sheet name="Regressao Ridge" sheetId="5" r:id="rId2"/>
    <sheet name="lambdas" sheetId="3" r:id="rId3"/>
    <sheet name="Exercício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6" l="1"/>
  <c r="D5" i="6"/>
  <c r="E5" i="6"/>
  <c r="F5" i="6"/>
  <c r="G5" i="6"/>
  <c r="H5" i="6"/>
  <c r="B6" i="6"/>
  <c r="C6" i="6"/>
  <c r="D6" i="6"/>
  <c r="E6" i="6"/>
  <c r="F6" i="6"/>
  <c r="G6" i="6"/>
  <c r="H6" i="6"/>
  <c r="B7" i="6"/>
  <c r="C7" i="6"/>
  <c r="D7" i="6"/>
  <c r="E7" i="6"/>
  <c r="F7" i="6"/>
  <c r="G7" i="6"/>
  <c r="H7" i="6"/>
  <c r="B8" i="6"/>
  <c r="C8" i="6"/>
  <c r="D8" i="6"/>
  <c r="E8" i="6"/>
  <c r="F8" i="6"/>
  <c r="G8" i="6"/>
  <c r="H8" i="6"/>
  <c r="B9" i="6"/>
  <c r="C9" i="6"/>
  <c r="D9" i="6"/>
  <c r="E9" i="6"/>
  <c r="F9" i="6"/>
  <c r="G9" i="6"/>
  <c r="H9" i="6"/>
  <c r="B10" i="6"/>
  <c r="C10" i="6"/>
  <c r="D10" i="6"/>
  <c r="E10" i="6"/>
  <c r="F10" i="6"/>
  <c r="G10" i="6"/>
  <c r="H10" i="6"/>
  <c r="B11" i="6"/>
  <c r="C11" i="6"/>
  <c r="D11" i="6"/>
  <c r="E11" i="6"/>
  <c r="F11" i="6"/>
  <c r="G11" i="6"/>
  <c r="H11" i="6"/>
  <c r="B12" i="6"/>
  <c r="C12" i="6"/>
  <c r="D12" i="6"/>
  <c r="E12" i="6"/>
  <c r="F12" i="6"/>
  <c r="G12" i="6"/>
  <c r="H12" i="6"/>
  <c r="B13" i="6"/>
  <c r="C13" i="6"/>
  <c r="D13" i="6"/>
  <c r="E13" i="6"/>
  <c r="F13" i="6"/>
  <c r="G13" i="6"/>
  <c r="H13" i="6"/>
  <c r="B14" i="6"/>
  <c r="C14" i="6"/>
  <c r="D14" i="6"/>
  <c r="E14" i="6"/>
  <c r="F14" i="6"/>
  <c r="G14" i="6"/>
  <c r="H14" i="6"/>
  <c r="B15" i="6"/>
  <c r="C15" i="6"/>
  <c r="D15" i="6"/>
  <c r="E15" i="6"/>
  <c r="F15" i="6"/>
  <c r="G15" i="6"/>
  <c r="H15" i="6"/>
  <c r="B16" i="6"/>
  <c r="C16" i="6"/>
  <c r="D16" i="6"/>
  <c r="E16" i="6"/>
  <c r="F16" i="6"/>
  <c r="G16" i="6"/>
  <c r="H16" i="6"/>
  <c r="B17" i="6"/>
  <c r="C17" i="6"/>
  <c r="D17" i="6"/>
  <c r="E17" i="6"/>
  <c r="F17" i="6"/>
  <c r="G17" i="6"/>
  <c r="H17" i="6"/>
  <c r="B18" i="6"/>
  <c r="C18" i="6"/>
  <c r="D18" i="6"/>
  <c r="E18" i="6"/>
  <c r="F18" i="6"/>
  <c r="G18" i="6"/>
  <c r="H18" i="6"/>
  <c r="B19" i="6"/>
  <c r="C19" i="6"/>
  <c r="D19" i="6"/>
  <c r="E19" i="6"/>
  <c r="F19" i="6"/>
  <c r="G19" i="6"/>
  <c r="H19" i="6"/>
  <c r="B20" i="6"/>
  <c r="C20" i="6"/>
  <c r="D20" i="6"/>
  <c r="E20" i="6"/>
  <c r="F20" i="6"/>
  <c r="G20" i="6"/>
  <c r="H20" i="6"/>
  <c r="B21" i="6"/>
  <c r="C21" i="6"/>
  <c r="D21" i="6"/>
  <c r="E21" i="6"/>
  <c r="F21" i="6"/>
  <c r="G21" i="6"/>
  <c r="H21" i="6"/>
  <c r="B22" i="6"/>
  <c r="C22" i="6"/>
  <c r="D22" i="6"/>
  <c r="E22" i="6"/>
  <c r="F22" i="6"/>
  <c r="G22" i="6"/>
  <c r="H22" i="6"/>
  <c r="B23" i="6"/>
  <c r="C23" i="6"/>
  <c r="D23" i="6"/>
  <c r="E23" i="6"/>
  <c r="F23" i="6"/>
  <c r="G23" i="6"/>
  <c r="H23" i="6"/>
  <c r="B24" i="6"/>
  <c r="C24" i="6"/>
  <c r="D24" i="6"/>
  <c r="E24" i="6"/>
  <c r="F24" i="6"/>
  <c r="G24" i="6"/>
  <c r="H24" i="6"/>
  <c r="B25" i="6"/>
  <c r="C25" i="6"/>
  <c r="D25" i="6"/>
  <c r="E25" i="6"/>
  <c r="F25" i="6"/>
  <c r="G25" i="6"/>
  <c r="H25" i="6"/>
  <c r="B26" i="6"/>
  <c r="C26" i="6"/>
  <c r="D26" i="6"/>
  <c r="E26" i="6"/>
  <c r="F26" i="6"/>
  <c r="G26" i="6"/>
  <c r="H26" i="6"/>
  <c r="B27" i="6"/>
  <c r="C27" i="6"/>
  <c r="D27" i="6"/>
  <c r="E27" i="6"/>
  <c r="F27" i="6"/>
  <c r="G27" i="6"/>
  <c r="H27" i="6"/>
  <c r="B28" i="6"/>
  <c r="C28" i="6"/>
  <c r="D28" i="6"/>
  <c r="E28" i="6"/>
  <c r="F28" i="6"/>
  <c r="G28" i="6"/>
  <c r="H28" i="6"/>
  <c r="B29" i="6"/>
  <c r="C29" i="6"/>
  <c r="D29" i="6"/>
  <c r="E29" i="6"/>
  <c r="F29" i="6"/>
  <c r="G29" i="6"/>
  <c r="H29" i="6"/>
  <c r="B30" i="6"/>
  <c r="C30" i="6"/>
  <c r="D30" i="6"/>
  <c r="E30" i="6"/>
  <c r="F30" i="6"/>
  <c r="G30" i="6"/>
  <c r="H30" i="6"/>
  <c r="B31" i="6"/>
  <c r="C31" i="6"/>
  <c r="D31" i="6"/>
  <c r="E31" i="6"/>
  <c r="F31" i="6"/>
  <c r="G31" i="6"/>
  <c r="H31" i="6"/>
  <c r="B32" i="6"/>
  <c r="C32" i="6"/>
  <c r="D32" i="6"/>
  <c r="E32" i="6"/>
  <c r="F32" i="6"/>
  <c r="G32" i="6"/>
  <c r="H32" i="6"/>
  <c r="B33" i="6"/>
  <c r="C33" i="6"/>
  <c r="D33" i="6"/>
  <c r="E33" i="6"/>
  <c r="F33" i="6"/>
  <c r="G33" i="6"/>
  <c r="H33" i="6"/>
  <c r="B34" i="6"/>
  <c r="C34" i="6"/>
  <c r="D34" i="6"/>
  <c r="E34" i="6"/>
  <c r="F34" i="6"/>
  <c r="G34" i="6"/>
  <c r="H34" i="6"/>
  <c r="B35" i="6"/>
  <c r="C35" i="6"/>
  <c r="D35" i="6"/>
  <c r="E35" i="6"/>
  <c r="F35" i="6"/>
  <c r="G35" i="6"/>
  <c r="H35" i="6"/>
  <c r="B4" i="3" a="1"/>
  <c r="B4" i="3" s="1"/>
  <c r="E5" i="5"/>
  <c r="F5" i="5"/>
  <c r="G5" i="5"/>
  <c r="H5" i="5"/>
  <c r="I5" i="5"/>
  <c r="J5" i="5"/>
  <c r="K5" i="5"/>
  <c r="L5" i="5"/>
  <c r="E6" i="5"/>
  <c r="F6" i="5"/>
  <c r="G6" i="5"/>
  <c r="H6" i="5"/>
  <c r="I6" i="5"/>
  <c r="J6" i="5"/>
  <c r="K6" i="5"/>
  <c r="L6" i="5"/>
  <c r="E7" i="5"/>
  <c r="F7" i="5"/>
  <c r="G7" i="5"/>
  <c r="H7" i="5"/>
  <c r="I7" i="5"/>
  <c r="J7" i="5"/>
  <c r="K7" i="5"/>
  <c r="L7" i="5"/>
  <c r="E8" i="5"/>
  <c r="F8" i="5"/>
  <c r="G8" i="5"/>
  <c r="H8" i="5"/>
  <c r="I8" i="5"/>
  <c r="J8" i="5"/>
  <c r="K8" i="5"/>
  <c r="L8" i="5"/>
  <c r="E9" i="5"/>
  <c r="F9" i="5"/>
  <c r="G9" i="5"/>
  <c r="H9" i="5"/>
  <c r="I9" i="5"/>
  <c r="J9" i="5"/>
  <c r="K9" i="5"/>
  <c r="L9" i="5"/>
  <c r="E10" i="5"/>
  <c r="F10" i="5"/>
  <c r="G10" i="5"/>
  <c r="H10" i="5"/>
  <c r="I10" i="5"/>
  <c r="J10" i="5"/>
  <c r="K10" i="5"/>
  <c r="L10" i="5"/>
  <c r="E11" i="5"/>
  <c r="F11" i="5"/>
  <c r="G11" i="5"/>
  <c r="H11" i="5"/>
  <c r="I11" i="5"/>
  <c r="J11" i="5"/>
  <c r="K11" i="5"/>
  <c r="L11" i="5"/>
  <c r="E12" i="5"/>
  <c r="F12" i="5"/>
  <c r="G12" i="5"/>
  <c r="H12" i="5"/>
  <c r="I12" i="5"/>
  <c r="J12" i="5"/>
  <c r="K12" i="5"/>
  <c r="L12" i="5"/>
  <c r="E13" i="5"/>
  <c r="F13" i="5"/>
  <c r="G13" i="5"/>
  <c r="H13" i="5"/>
  <c r="I13" i="5"/>
  <c r="J13" i="5"/>
  <c r="K13" i="5"/>
  <c r="L13" i="5"/>
  <c r="E14" i="5"/>
  <c r="F14" i="5"/>
  <c r="G14" i="5"/>
  <c r="H14" i="5"/>
  <c r="I14" i="5"/>
  <c r="J14" i="5"/>
  <c r="K14" i="5"/>
  <c r="L14" i="5"/>
  <c r="E15" i="5"/>
  <c r="F15" i="5"/>
  <c r="G15" i="5"/>
  <c r="H15" i="5"/>
  <c r="I15" i="5"/>
  <c r="J15" i="5"/>
  <c r="K15" i="5"/>
  <c r="L15" i="5"/>
  <c r="E16" i="5"/>
  <c r="F16" i="5"/>
  <c r="G16" i="5"/>
  <c r="H16" i="5"/>
  <c r="I16" i="5"/>
  <c r="J16" i="5"/>
  <c r="K16" i="5"/>
  <c r="L16" i="5"/>
  <c r="E17" i="5"/>
  <c r="F17" i="5"/>
  <c r="G17" i="5"/>
  <c r="H17" i="5"/>
  <c r="I17" i="5"/>
  <c r="J17" i="5"/>
  <c r="K17" i="5"/>
  <c r="L17" i="5"/>
  <c r="E18" i="5"/>
  <c r="F18" i="5"/>
  <c r="G18" i="5"/>
  <c r="H18" i="5"/>
  <c r="I18" i="5"/>
  <c r="J18" i="5"/>
  <c r="K18" i="5"/>
  <c r="L18" i="5"/>
  <c r="E19" i="5"/>
  <c r="F19" i="5"/>
  <c r="G19" i="5"/>
  <c r="H19" i="5"/>
  <c r="I19" i="5"/>
  <c r="J19" i="5"/>
  <c r="K19" i="5"/>
  <c r="L19" i="5"/>
  <c r="E20" i="5"/>
  <c r="F20" i="5"/>
  <c r="G20" i="5"/>
  <c r="H20" i="5"/>
  <c r="I20" i="5"/>
  <c r="J20" i="5"/>
  <c r="K20" i="5"/>
  <c r="L20" i="5"/>
  <c r="E21" i="5"/>
  <c r="F21" i="5"/>
  <c r="G21" i="5"/>
  <c r="H21" i="5"/>
  <c r="I21" i="5"/>
  <c r="J21" i="5"/>
  <c r="K21" i="5"/>
  <c r="L21" i="5"/>
  <c r="E22" i="5"/>
  <c r="F22" i="5"/>
  <c r="G22" i="5"/>
  <c r="H22" i="5"/>
  <c r="I22" i="5"/>
  <c r="J22" i="5"/>
  <c r="K22" i="5"/>
  <c r="L22" i="5"/>
  <c r="E23" i="5"/>
  <c r="F23" i="5"/>
  <c r="G23" i="5"/>
  <c r="H23" i="5"/>
  <c r="I23" i="5"/>
  <c r="J23" i="5"/>
  <c r="K23" i="5"/>
  <c r="L23" i="5"/>
  <c r="E24" i="5"/>
  <c r="F24" i="5"/>
  <c r="G24" i="5"/>
  <c r="H24" i="5"/>
  <c r="I24" i="5"/>
  <c r="J24" i="5"/>
  <c r="K24" i="5"/>
  <c r="L24" i="5"/>
  <c r="E25" i="5"/>
  <c r="F25" i="5"/>
  <c r="G25" i="5"/>
  <c r="H25" i="5"/>
  <c r="I25" i="5"/>
  <c r="J25" i="5"/>
  <c r="K25" i="5"/>
  <c r="L25" i="5"/>
  <c r="E26" i="5"/>
  <c r="F26" i="5"/>
  <c r="G26" i="5"/>
  <c r="H26" i="5"/>
  <c r="I26" i="5"/>
  <c r="J26" i="5"/>
  <c r="K26" i="5"/>
  <c r="L26" i="5"/>
  <c r="E27" i="5"/>
  <c r="F27" i="5"/>
  <c r="G27" i="5"/>
  <c r="H27" i="5"/>
  <c r="I27" i="5"/>
  <c r="J27" i="5"/>
  <c r="K27" i="5"/>
  <c r="L27" i="5"/>
  <c r="E28" i="5"/>
  <c r="F28" i="5"/>
  <c r="G28" i="5"/>
  <c r="H28" i="5"/>
  <c r="I28" i="5"/>
  <c r="J28" i="5"/>
  <c r="K28" i="5"/>
  <c r="L28" i="5"/>
  <c r="E29" i="5"/>
  <c r="F29" i="5"/>
  <c r="G29" i="5"/>
  <c r="H29" i="5"/>
  <c r="I29" i="5"/>
  <c r="J29" i="5"/>
  <c r="K29" i="5"/>
  <c r="L29" i="5"/>
  <c r="E30" i="5"/>
  <c r="F30" i="5"/>
  <c r="G30" i="5"/>
  <c r="H30" i="5"/>
  <c r="I30" i="5"/>
  <c r="J30" i="5"/>
  <c r="K30" i="5"/>
  <c r="L30" i="5"/>
  <c r="E31" i="5"/>
  <c r="F31" i="5"/>
  <c r="G31" i="5"/>
  <c r="H31" i="5"/>
  <c r="I31" i="5"/>
  <c r="J31" i="5"/>
  <c r="K31" i="5"/>
  <c r="L31" i="5"/>
  <c r="E32" i="5"/>
  <c r="F32" i="5"/>
  <c r="G32" i="5"/>
  <c r="H32" i="5"/>
  <c r="I32" i="5"/>
  <c r="J32" i="5"/>
  <c r="K32" i="5"/>
  <c r="L32" i="5"/>
  <c r="E33" i="5"/>
  <c r="F33" i="5"/>
  <c r="G33" i="5"/>
  <c r="H33" i="5"/>
  <c r="I33" i="5"/>
  <c r="J33" i="5"/>
  <c r="K33" i="5"/>
  <c r="L33" i="5"/>
  <c r="L4" i="5"/>
  <c r="K4" i="5"/>
  <c r="J4" i="5"/>
  <c r="I4" i="5"/>
  <c r="H4" i="5"/>
  <c r="G4" i="5"/>
  <c r="F4" i="5"/>
  <c r="E4" i="5"/>
  <c r="H13" i="3"/>
  <c r="G13" i="3"/>
  <c r="F13" i="3"/>
  <c r="E13" i="3"/>
  <c r="D13" i="3"/>
  <c r="B4" i="5"/>
  <c r="D4" i="5"/>
  <c r="B5" i="5"/>
  <c r="D5" i="5"/>
  <c r="B6" i="5"/>
  <c r="D6" i="5"/>
  <c r="B7" i="5"/>
  <c r="D7" i="5"/>
  <c r="B8" i="5"/>
  <c r="D8" i="5"/>
  <c r="B9" i="5"/>
  <c r="D9" i="5"/>
  <c r="B10" i="5"/>
  <c r="D10" i="5"/>
  <c r="B11" i="5"/>
  <c r="D11" i="5"/>
  <c r="B12" i="5"/>
  <c r="D12" i="5"/>
  <c r="B13" i="5"/>
  <c r="D13" i="5"/>
  <c r="B14" i="5"/>
  <c r="D14" i="5"/>
  <c r="B15" i="5"/>
  <c r="D15" i="5"/>
  <c r="B16" i="5"/>
  <c r="D16" i="5"/>
  <c r="B17" i="5"/>
  <c r="D17" i="5"/>
  <c r="B18" i="5"/>
  <c r="D18" i="5"/>
  <c r="B19" i="5"/>
  <c r="D19" i="5"/>
  <c r="B20" i="5"/>
  <c r="D20" i="5"/>
  <c r="B21" i="5"/>
  <c r="D21" i="5"/>
  <c r="B22" i="5"/>
  <c r="D22" i="5"/>
  <c r="B23" i="5"/>
  <c r="D23" i="5"/>
  <c r="B24" i="5"/>
  <c r="D24" i="5"/>
  <c r="B25" i="5"/>
  <c r="D25" i="5"/>
  <c r="B26" i="5"/>
  <c r="D26" i="5"/>
  <c r="B27" i="5"/>
  <c r="D27" i="5"/>
  <c r="B28" i="5"/>
  <c r="D28" i="5"/>
  <c r="B29" i="5"/>
  <c r="D29" i="5"/>
  <c r="B30" i="5"/>
  <c r="D30" i="5"/>
  <c r="B31" i="5"/>
  <c r="D31" i="5"/>
  <c r="B32" i="5"/>
  <c r="D32" i="5"/>
  <c r="B33" i="5"/>
  <c r="D33" i="5"/>
  <c r="B10" i="3" l="1"/>
  <c r="B11" i="3"/>
  <c r="B9" i="3"/>
  <c r="B7" i="3"/>
  <c r="B6" i="3"/>
  <c r="B8" i="3"/>
  <c r="B5" i="3"/>
  <c r="B12" i="3"/>
  <c r="P3" i="5" l="1" a="1"/>
  <c r="R3" i="5" l="1"/>
  <c r="R9" i="5"/>
  <c r="W12" i="5"/>
  <c r="Y5" i="5"/>
  <c r="T8" i="5"/>
  <c r="Q11" i="5"/>
  <c r="R6" i="5"/>
  <c r="U8" i="5"/>
  <c r="U11" i="5"/>
  <c r="Q5" i="5"/>
  <c r="V4" i="5"/>
  <c r="X3" i="5"/>
  <c r="V6" i="5"/>
  <c r="U10" i="5"/>
  <c r="Q4" i="5"/>
  <c r="P8" i="5"/>
  <c r="P3" i="5"/>
  <c r="Y9" i="5"/>
  <c r="U9" i="5"/>
  <c r="P5" i="5"/>
  <c r="X12" i="5"/>
  <c r="P6" i="5"/>
  <c r="Q6" i="5"/>
  <c r="S10" i="5"/>
  <c r="V10" i="5"/>
  <c r="Q8" i="5"/>
  <c r="P12" i="5"/>
  <c r="R5" i="5"/>
  <c r="S5" i="5"/>
  <c r="X9" i="5"/>
  <c r="X4" i="5"/>
  <c r="R10" i="5"/>
  <c r="Y12" i="5"/>
  <c r="P10" i="5"/>
  <c r="Q10" i="5"/>
  <c r="T9" i="5"/>
  <c r="W5" i="5"/>
  <c r="S9" i="5"/>
  <c r="S11" i="5"/>
  <c r="V7" i="5"/>
  <c r="Y7" i="5"/>
  <c r="T5" i="5"/>
  <c r="W7" i="5"/>
  <c r="W10" i="5"/>
  <c r="S4" i="5"/>
  <c r="Y11" i="5"/>
  <c r="R12" i="5"/>
  <c r="X5" i="5"/>
  <c r="W9" i="5"/>
  <c r="S3" i="5"/>
  <c r="R7" i="5"/>
  <c r="S6" i="5"/>
  <c r="Y6" i="5"/>
  <c r="U3" i="5"/>
  <c r="T11" i="5"/>
  <c r="Y8" i="5"/>
  <c r="T6" i="5"/>
  <c r="T12" i="5"/>
  <c r="U12" i="5"/>
  <c r="Q9" i="5"/>
  <c r="Q7" i="5"/>
  <c r="R4" i="5"/>
  <c r="V5" i="5"/>
  <c r="X11" i="5"/>
  <c r="S8" i="5"/>
  <c r="W4" i="5"/>
  <c r="R11" i="5"/>
  <c r="X10" i="5"/>
  <c r="U4" i="5"/>
  <c r="P11" i="5"/>
  <c r="T10" i="5"/>
  <c r="V8" i="5"/>
  <c r="Q3" i="5"/>
  <c r="Q12" i="5"/>
  <c r="S12" i="5"/>
  <c r="X7" i="5"/>
  <c r="X8" i="5"/>
  <c r="X6" i="5"/>
  <c r="V11" i="5"/>
  <c r="W8" i="5"/>
  <c r="S7" i="5"/>
  <c r="Y10" i="5"/>
  <c r="P9" i="5"/>
  <c r="W3" i="5"/>
  <c r="V9" i="5"/>
  <c r="T7" i="5"/>
  <c r="Y3" i="5"/>
  <c r="T3" i="5"/>
  <c r="U5" i="5"/>
  <c r="P4" i="5"/>
  <c r="V3" i="5"/>
  <c r="W6" i="5"/>
  <c r="R8" i="5"/>
  <c r="P7" i="5"/>
  <c r="V12" i="5"/>
  <c r="Y4" i="5"/>
  <c r="W11" i="5"/>
  <c r="T4" i="5"/>
  <c r="U7" i="5"/>
  <c r="U6" i="5"/>
  <c r="P26" i="5" a="1"/>
  <c r="R26" i="5" l="1"/>
  <c r="X29" i="5"/>
  <c r="U28" i="5"/>
  <c r="U31" i="5"/>
  <c r="Q28" i="5"/>
  <c r="T30" i="5"/>
  <c r="S29" i="5"/>
  <c r="S28" i="5"/>
  <c r="U33" i="5"/>
  <c r="Q27" i="5"/>
  <c r="P30" i="5"/>
  <c r="X35" i="5"/>
  <c r="T29" i="5"/>
  <c r="T35" i="5"/>
  <c r="P29" i="5"/>
  <c r="Q26" i="5"/>
  <c r="Y29" i="5"/>
  <c r="U26" i="5"/>
  <c r="V29" i="5"/>
  <c r="Y26" i="5"/>
  <c r="U34" i="5"/>
  <c r="W32" i="5"/>
  <c r="S26" i="5"/>
  <c r="X26" i="5"/>
  <c r="P35" i="5"/>
  <c r="V28" i="5"/>
  <c r="T32" i="5"/>
  <c r="P28" i="5"/>
  <c r="Q31" i="5"/>
  <c r="Q33" i="5"/>
  <c r="P27" i="5"/>
  <c r="W27" i="5"/>
  <c r="T31" i="5"/>
  <c r="S33" i="5"/>
  <c r="Q34" i="5"/>
  <c r="W26" i="5"/>
  <c r="R31" i="5"/>
  <c r="Y27" i="5"/>
  <c r="V34" i="5"/>
  <c r="R28" i="5"/>
  <c r="X34" i="5"/>
  <c r="U27" i="5"/>
  <c r="R35" i="5"/>
  <c r="X28" i="5"/>
  <c r="P34" i="5"/>
  <c r="Q32" i="5"/>
  <c r="Y31" i="5"/>
  <c r="Y34" i="5"/>
  <c r="U35" i="5"/>
  <c r="R34" i="5"/>
  <c r="X27" i="5"/>
  <c r="T27" i="5"/>
  <c r="T34" i="5"/>
  <c r="U30" i="5"/>
  <c r="U32" i="5"/>
  <c r="T33" i="5"/>
  <c r="Q29" i="5"/>
  <c r="P32" i="5"/>
  <c r="W28" i="5"/>
  <c r="Y33" i="5"/>
  <c r="W31" i="5"/>
  <c r="S34" i="5"/>
  <c r="R30" i="5"/>
  <c r="X33" i="5"/>
  <c r="S35" i="5"/>
  <c r="V31" i="5"/>
  <c r="W29" i="5"/>
  <c r="W34" i="5"/>
  <c r="P31" i="5"/>
  <c r="Y30" i="5"/>
  <c r="W33" i="5"/>
  <c r="P33" i="5"/>
  <c r="V26" i="5"/>
  <c r="X30" i="5"/>
  <c r="Y32" i="5"/>
  <c r="V33" i="5"/>
  <c r="R27" i="5"/>
  <c r="R29" i="5"/>
  <c r="S27" i="5"/>
  <c r="S30" i="5"/>
  <c r="Q30" i="5"/>
  <c r="W30" i="5"/>
  <c r="V32" i="5"/>
  <c r="V35" i="5"/>
  <c r="V30" i="5"/>
  <c r="Y28" i="5"/>
  <c r="S32" i="5"/>
  <c r="R33" i="5"/>
  <c r="R32" i="5"/>
  <c r="W35" i="5"/>
  <c r="T28" i="5"/>
  <c r="S31" i="5"/>
  <c r="X32" i="5"/>
  <c r="T26" i="5"/>
  <c r="V27" i="5"/>
  <c r="Y35" i="5"/>
  <c r="U29" i="5"/>
  <c r="X31" i="5"/>
  <c r="P26" i="5"/>
  <c r="Q35" i="5"/>
  <c r="P15" i="5" a="1"/>
  <c r="U23" i="5" l="1"/>
  <c r="T17" i="5"/>
  <c r="W19" i="5"/>
  <c r="Q22" i="5"/>
  <c r="Q18" i="5"/>
  <c r="V23" i="5"/>
  <c r="W20" i="5"/>
  <c r="Y19" i="5"/>
  <c r="T24" i="5"/>
  <c r="U16" i="5"/>
  <c r="R21" i="5"/>
  <c r="P19" i="5"/>
  <c r="T18" i="5"/>
  <c r="Q17" i="5"/>
  <c r="T23" i="5"/>
  <c r="S17" i="5"/>
  <c r="Y18" i="5"/>
  <c r="U21" i="5"/>
  <c r="R16" i="5"/>
  <c r="S19" i="5"/>
  <c r="W21" i="5"/>
  <c r="Y17" i="5"/>
  <c r="Q20" i="5"/>
  <c r="X22" i="5"/>
  <c r="S16" i="5"/>
  <c r="P16" i="5"/>
  <c r="W17" i="5"/>
  <c r="R24" i="5"/>
  <c r="U19" i="5"/>
  <c r="U20" i="5"/>
  <c r="R22" i="5"/>
  <c r="X19" i="5"/>
  <c r="W18" i="5"/>
  <c r="Q16" i="5"/>
  <c r="X20" i="5"/>
  <c r="P22" i="5"/>
  <c r="X17" i="5"/>
  <c r="R20" i="5"/>
  <c r="V24" i="5"/>
  <c r="T20" i="5"/>
  <c r="T22" i="5"/>
  <c r="R15" i="5"/>
  <c r="P21" i="5"/>
  <c r="V20" i="5"/>
  <c r="W23" i="5"/>
  <c r="Y21" i="5"/>
  <c r="P24" i="5"/>
  <c r="V15" i="5"/>
  <c r="U24" i="5"/>
  <c r="P15" i="5"/>
  <c r="Q15" i="5"/>
  <c r="S15" i="5"/>
  <c r="V17" i="5"/>
  <c r="X16" i="5"/>
  <c r="R23" i="5"/>
  <c r="Y15" i="5"/>
  <c r="S18" i="5"/>
  <c r="X21" i="5"/>
  <c r="U17" i="5"/>
  <c r="V21" i="5"/>
  <c r="V18" i="5"/>
  <c r="R19" i="5"/>
  <c r="X24" i="5"/>
  <c r="R17" i="5"/>
  <c r="S24" i="5"/>
  <c r="W15" i="5"/>
  <c r="Y24" i="5"/>
  <c r="P18" i="5"/>
  <c r="Y22" i="5"/>
  <c r="S21" i="5"/>
  <c r="S22" i="5"/>
  <c r="U22" i="5"/>
  <c r="Q21" i="5"/>
  <c r="T21" i="5"/>
  <c r="W24" i="5"/>
  <c r="U15" i="5"/>
  <c r="X15" i="5"/>
  <c r="T16" i="5"/>
  <c r="Q24" i="5"/>
  <c r="W16" i="5"/>
  <c r="Y23" i="5"/>
  <c r="Q23" i="5"/>
  <c r="P23" i="5"/>
  <c r="R18" i="5"/>
  <c r="S20" i="5"/>
  <c r="Y20" i="5"/>
  <c r="Y16" i="5"/>
  <c r="P20" i="5"/>
  <c r="T15" i="5"/>
  <c r="W22" i="5"/>
  <c r="T19" i="5"/>
  <c r="Q19" i="5"/>
  <c r="S23" i="5"/>
  <c r="V16" i="5"/>
  <c r="P17" i="5"/>
  <c r="V22" i="5"/>
  <c r="V19" i="5"/>
  <c r="X23" i="5"/>
  <c r="X18" i="5"/>
  <c r="U18" i="5"/>
  <c r="P37" i="5" l="1" a="1"/>
  <c r="P48" i="5" a="1"/>
  <c r="W56" i="5" l="1"/>
  <c r="W67" i="5" s="1"/>
  <c r="W78" i="5" s="1"/>
  <c r="U50" i="5"/>
  <c r="U61" i="5" s="1"/>
  <c r="U72" i="5" s="1"/>
  <c r="W55" i="5"/>
  <c r="W66" i="5" s="1"/>
  <c r="W77" i="5" s="1"/>
  <c r="W54" i="5"/>
  <c r="W65" i="5" s="1"/>
  <c r="W76" i="5" s="1"/>
  <c r="X51" i="5"/>
  <c r="X62" i="5" s="1"/>
  <c r="X73" i="5" s="1"/>
  <c r="X49" i="5"/>
  <c r="X60" i="5" s="1"/>
  <c r="X71" i="5" s="1"/>
  <c r="S54" i="5"/>
  <c r="S65" i="5" s="1"/>
  <c r="S76" i="5" s="1"/>
  <c r="R51" i="5"/>
  <c r="R62" i="5" s="1"/>
  <c r="R73" i="5" s="1"/>
  <c r="Y56" i="5"/>
  <c r="Y67" i="5" s="1"/>
  <c r="Y78" i="5" s="1"/>
  <c r="V55" i="5"/>
  <c r="V66" i="5" s="1"/>
  <c r="V77" i="5" s="1"/>
  <c r="P55" i="5"/>
  <c r="P66" i="5" s="1"/>
  <c r="P77" i="5" s="1"/>
  <c r="P53" i="5"/>
  <c r="P64" i="5" s="1"/>
  <c r="P75" i="5" s="1"/>
  <c r="P48" i="5"/>
  <c r="P59" i="5" s="1"/>
  <c r="P70" i="5" s="1"/>
  <c r="X57" i="5"/>
  <c r="X68" i="5" s="1"/>
  <c r="X79" i="5" s="1"/>
  <c r="T55" i="5"/>
  <c r="T66" i="5" s="1"/>
  <c r="T77" i="5" s="1"/>
  <c r="Y54" i="5"/>
  <c r="Y65" i="5" s="1"/>
  <c r="Y76" i="5" s="1"/>
  <c r="S48" i="5"/>
  <c r="S59" i="5" s="1"/>
  <c r="S70" i="5" s="1"/>
  <c r="U53" i="5"/>
  <c r="U64" i="5" s="1"/>
  <c r="U75" i="5" s="1"/>
  <c r="V53" i="5"/>
  <c r="V64" i="5" s="1"/>
  <c r="V75" i="5" s="1"/>
  <c r="R49" i="5"/>
  <c r="R60" i="5" s="1"/>
  <c r="R71" i="5" s="1"/>
  <c r="V48" i="5"/>
  <c r="V59" i="5" s="1"/>
  <c r="V70" i="5" s="1"/>
  <c r="R52" i="5"/>
  <c r="R63" i="5" s="1"/>
  <c r="R74" i="5" s="1"/>
  <c r="S55" i="5"/>
  <c r="S66" i="5" s="1"/>
  <c r="S77" i="5" s="1"/>
  <c r="S57" i="5"/>
  <c r="S68" i="5" s="1"/>
  <c r="S79" i="5" s="1"/>
  <c r="Q56" i="5"/>
  <c r="Q67" i="5" s="1"/>
  <c r="Q78" i="5" s="1"/>
  <c r="W52" i="5"/>
  <c r="W63" i="5" s="1"/>
  <c r="W74" i="5" s="1"/>
  <c r="Y50" i="5"/>
  <c r="Y61" i="5" s="1"/>
  <c r="Y72" i="5" s="1"/>
  <c r="T54" i="5"/>
  <c r="T65" i="5" s="1"/>
  <c r="T76" i="5" s="1"/>
  <c r="W49" i="5"/>
  <c r="W60" i="5" s="1"/>
  <c r="W71" i="5" s="1"/>
  <c r="X56" i="5"/>
  <c r="X67" i="5" s="1"/>
  <c r="X78" i="5" s="1"/>
  <c r="Y57" i="5"/>
  <c r="Y68" i="5" s="1"/>
  <c r="Y79" i="5" s="1"/>
  <c r="V57" i="5"/>
  <c r="V68" i="5" s="1"/>
  <c r="V79" i="5" s="1"/>
  <c r="T50" i="5"/>
  <c r="T61" i="5" s="1"/>
  <c r="T72" i="5" s="1"/>
  <c r="S50" i="5"/>
  <c r="S61" i="5" s="1"/>
  <c r="S72" i="5" s="1"/>
  <c r="S49" i="5"/>
  <c r="S60" i="5" s="1"/>
  <c r="S71" i="5" s="1"/>
  <c r="T57" i="5"/>
  <c r="T68" i="5" s="1"/>
  <c r="T79" i="5" s="1"/>
  <c r="Q51" i="5"/>
  <c r="Q62" i="5" s="1"/>
  <c r="Q73" i="5" s="1"/>
  <c r="U55" i="5"/>
  <c r="U66" i="5" s="1"/>
  <c r="U77" i="5" s="1"/>
  <c r="R57" i="5"/>
  <c r="R68" i="5" s="1"/>
  <c r="R79" i="5" s="1"/>
  <c r="T48" i="5"/>
  <c r="T59" i="5" s="1"/>
  <c r="T70" i="5" s="1"/>
  <c r="Q49" i="5"/>
  <c r="Q60" i="5" s="1"/>
  <c r="Q71" i="5" s="1"/>
  <c r="T56" i="5"/>
  <c r="T67" i="5" s="1"/>
  <c r="T78" i="5" s="1"/>
  <c r="U54" i="5"/>
  <c r="U65" i="5" s="1"/>
  <c r="U76" i="5" s="1"/>
  <c r="W50" i="5"/>
  <c r="W61" i="5" s="1"/>
  <c r="W72" i="5" s="1"/>
  <c r="R56" i="5"/>
  <c r="R67" i="5" s="1"/>
  <c r="R78" i="5" s="1"/>
  <c r="Y51" i="5"/>
  <c r="Y62" i="5" s="1"/>
  <c r="Y73" i="5" s="1"/>
  <c r="T53" i="5"/>
  <c r="T64" i="5" s="1"/>
  <c r="T75" i="5" s="1"/>
  <c r="T51" i="5"/>
  <c r="T62" i="5" s="1"/>
  <c r="T73" i="5" s="1"/>
  <c r="T52" i="5"/>
  <c r="T63" i="5" s="1"/>
  <c r="T74" i="5" s="1"/>
  <c r="V49" i="5"/>
  <c r="V60" i="5" s="1"/>
  <c r="V71" i="5" s="1"/>
  <c r="U48" i="5"/>
  <c r="U59" i="5" s="1"/>
  <c r="U70" i="5" s="1"/>
  <c r="R55" i="5"/>
  <c r="R66" i="5" s="1"/>
  <c r="R77" i="5" s="1"/>
  <c r="P51" i="5"/>
  <c r="P62" i="5" s="1"/>
  <c r="P73" i="5" s="1"/>
  <c r="V56" i="5"/>
  <c r="V67" i="5" s="1"/>
  <c r="V78" i="5" s="1"/>
  <c r="V54" i="5"/>
  <c r="V65" i="5" s="1"/>
  <c r="V76" i="5" s="1"/>
  <c r="Q53" i="5"/>
  <c r="Q64" i="5" s="1"/>
  <c r="Q75" i="5" s="1"/>
  <c r="W51" i="5"/>
  <c r="W62" i="5" s="1"/>
  <c r="W73" i="5" s="1"/>
  <c r="R54" i="5"/>
  <c r="R65" i="5" s="1"/>
  <c r="R76" i="5" s="1"/>
  <c r="W57" i="5"/>
  <c r="W68" i="5" s="1"/>
  <c r="W79" i="5" s="1"/>
  <c r="S56" i="5"/>
  <c r="S67" i="5" s="1"/>
  <c r="S78" i="5" s="1"/>
  <c r="Q48" i="5"/>
  <c r="Q59" i="5" s="1"/>
  <c r="Q70" i="5" s="1"/>
  <c r="V51" i="5"/>
  <c r="V62" i="5" s="1"/>
  <c r="V73" i="5" s="1"/>
  <c r="P49" i="5"/>
  <c r="P60" i="5" s="1"/>
  <c r="P71" i="5" s="1"/>
  <c r="R50" i="5"/>
  <c r="R61" i="5" s="1"/>
  <c r="R72" i="5" s="1"/>
  <c r="X53" i="5"/>
  <c r="X64" i="5" s="1"/>
  <c r="X75" i="5" s="1"/>
  <c r="X54" i="5"/>
  <c r="X65" i="5" s="1"/>
  <c r="X76" i="5" s="1"/>
  <c r="Q50" i="5"/>
  <c r="Q61" i="5" s="1"/>
  <c r="Q72" i="5" s="1"/>
  <c r="Y49" i="5"/>
  <c r="Y60" i="5" s="1"/>
  <c r="Y71" i="5" s="1"/>
  <c r="S51" i="5"/>
  <c r="S62" i="5" s="1"/>
  <c r="S73" i="5" s="1"/>
  <c r="U51" i="5"/>
  <c r="U62" i="5" s="1"/>
  <c r="U73" i="5" s="1"/>
  <c r="R53" i="5"/>
  <c r="R64" i="5" s="1"/>
  <c r="R75" i="5" s="1"/>
  <c r="U57" i="5"/>
  <c r="U68" i="5" s="1"/>
  <c r="U79" i="5" s="1"/>
  <c r="X50" i="5"/>
  <c r="X61" i="5" s="1"/>
  <c r="X72" i="5" s="1"/>
  <c r="S52" i="5"/>
  <c r="S63" i="5" s="1"/>
  <c r="S74" i="5" s="1"/>
  <c r="P50" i="5"/>
  <c r="P61" i="5" s="1"/>
  <c r="P72" i="5" s="1"/>
  <c r="X52" i="5"/>
  <c r="X63" i="5" s="1"/>
  <c r="X74" i="5" s="1"/>
  <c r="U56" i="5"/>
  <c r="U67" i="5" s="1"/>
  <c r="U78" i="5" s="1"/>
  <c r="Q54" i="5"/>
  <c r="Q65" i="5" s="1"/>
  <c r="Q76" i="5" s="1"/>
  <c r="S53" i="5"/>
  <c r="S64" i="5" s="1"/>
  <c r="S75" i="5" s="1"/>
  <c r="Y48" i="5"/>
  <c r="Y59" i="5" s="1"/>
  <c r="Y70" i="5" s="1"/>
  <c r="X55" i="5"/>
  <c r="X66" i="5" s="1"/>
  <c r="X77" i="5" s="1"/>
  <c r="P57" i="5"/>
  <c r="P68" i="5" s="1"/>
  <c r="P79" i="5" s="1"/>
  <c r="P52" i="5"/>
  <c r="P63" i="5" s="1"/>
  <c r="P74" i="5" s="1"/>
  <c r="W53" i="5"/>
  <c r="W64" i="5" s="1"/>
  <c r="W75" i="5" s="1"/>
  <c r="Y52" i="5"/>
  <c r="Y63" i="5" s="1"/>
  <c r="Y74" i="5" s="1"/>
  <c r="P56" i="5"/>
  <c r="P67" i="5" s="1"/>
  <c r="P78" i="5" s="1"/>
  <c r="X48" i="5"/>
  <c r="X59" i="5" s="1"/>
  <c r="X70" i="5" s="1"/>
  <c r="V52" i="5"/>
  <c r="V63" i="5" s="1"/>
  <c r="V74" i="5" s="1"/>
  <c r="W48" i="5"/>
  <c r="W59" i="5" s="1"/>
  <c r="W70" i="5" s="1"/>
  <c r="U52" i="5"/>
  <c r="U63" i="5" s="1"/>
  <c r="U74" i="5" s="1"/>
  <c r="Q52" i="5"/>
  <c r="Q63" i="5" s="1"/>
  <c r="Q74" i="5" s="1"/>
  <c r="Y55" i="5"/>
  <c r="Y66" i="5" s="1"/>
  <c r="Y77" i="5" s="1"/>
  <c r="P54" i="5"/>
  <c r="P65" i="5" s="1"/>
  <c r="P76" i="5" s="1"/>
  <c r="R48" i="5"/>
  <c r="R59" i="5" s="1"/>
  <c r="R70" i="5" s="1"/>
  <c r="U49" i="5"/>
  <c r="U60" i="5" s="1"/>
  <c r="U71" i="5" s="1"/>
  <c r="Q55" i="5"/>
  <c r="Q66" i="5" s="1"/>
  <c r="Q77" i="5" s="1"/>
  <c r="T49" i="5"/>
  <c r="T60" i="5" s="1"/>
  <c r="T71" i="5" s="1"/>
  <c r="V50" i="5"/>
  <c r="V61" i="5" s="1"/>
  <c r="V72" i="5" s="1"/>
  <c r="Q57" i="5"/>
  <c r="Q68" i="5" s="1"/>
  <c r="Q79" i="5" s="1"/>
  <c r="Y53" i="5"/>
  <c r="Y64" i="5" s="1"/>
  <c r="Y75" i="5" s="1"/>
  <c r="P42" i="5"/>
  <c r="C8" i="3" s="1"/>
  <c r="P40" i="5"/>
  <c r="C6" i="3" s="1"/>
  <c r="P41" i="5"/>
  <c r="C7" i="3" s="1"/>
  <c r="P45" i="5"/>
  <c r="C11" i="3" s="1"/>
  <c r="P37" i="5"/>
  <c r="P43" i="5"/>
  <c r="C9" i="3" s="1"/>
  <c r="P46" i="5"/>
  <c r="C12" i="3" s="1"/>
  <c r="P38" i="5"/>
  <c r="C4" i="3" s="1"/>
  <c r="P44" i="5"/>
  <c r="C10" i="3" s="1"/>
  <c r="P39" i="5"/>
  <c r="C5" i="3" s="1"/>
  <c r="P81" i="5" l="1" a="1"/>
  <c r="C13" i="3"/>
  <c r="P85" i="5" l="1"/>
  <c r="P82" i="5"/>
  <c r="P89" i="5"/>
  <c r="P86" i="5"/>
  <c r="P81" i="5"/>
  <c r="P88" i="5"/>
  <c r="P90" i="5"/>
  <c r="P83" i="5"/>
  <c r="P87" i="5"/>
  <c r="P84" i="5"/>
</calcChain>
</file>

<file path=xl/comments1.xml><?xml version="1.0" encoding="utf-8"?>
<comments xmlns="http://schemas.openxmlformats.org/spreadsheetml/2006/main">
  <authors>
    <author>rodri</author>
  </authors>
  <commentList>
    <comment ref="O52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Matriz Identidade = X multiplicada X^-1</t>
        </r>
      </text>
    </comment>
    <comment ref="O60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Mude os valores de k ou lambda para verificar os valores na regressão ridge</t>
        </r>
      </text>
    </comment>
  </commentList>
</comments>
</file>

<file path=xl/comments2.xml><?xml version="1.0" encoding="utf-8"?>
<comments xmlns="http://schemas.openxmlformats.org/spreadsheetml/2006/main">
  <authors>
    <author>rodri</author>
  </authors>
  <commentList>
    <comment ref="K46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Matriz Identidade = X multiplicada X^-1</t>
        </r>
      </text>
    </comment>
    <comment ref="K54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Mude os valores de k ou lambda para verificar os valores na regressão ridge</t>
        </r>
      </text>
    </comment>
  </commentList>
</comments>
</file>

<file path=xl/sharedStrings.xml><?xml version="1.0" encoding="utf-8"?>
<sst xmlns="http://schemas.openxmlformats.org/spreadsheetml/2006/main" count="70" uniqueCount="61">
  <si>
    <t>Ano_Trim</t>
  </si>
  <si>
    <t>C</t>
  </si>
  <si>
    <t>Y</t>
  </si>
  <si>
    <t>L</t>
  </si>
  <si>
    <t>1952 I</t>
  </si>
  <si>
    <t>1952 II</t>
  </si>
  <si>
    <t>1952 III</t>
  </si>
  <si>
    <t>1952 IV</t>
  </si>
  <si>
    <t>1953 I</t>
  </si>
  <si>
    <t>1953 II</t>
  </si>
  <si>
    <t>1953 III</t>
  </si>
  <si>
    <t>1953 IV</t>
  </si>
  <si>
    <t>1954 I</t>
  </si>
  <si>
    <t>1954 II</t>
  </si>
  <si>
    <t>1954 IV</t>
  </si>
  <si>
    <t>1954 III</t>
  </si>
  <si>
    <t>1955 I</t>
  </si>
  <si>
    <t>1955 II</t>
  </si>
  <si>
    <t>1955 III</t>
  </si>
  <si>
    <t>1955 IV</t>
  </si>
  <si>
    <t>1956 I</t>
  </si>
  <si>
    <t>1956 II</t>
  </si>
  <si>
    <t>1956 III</t>
  </si>
  <si>
    <t>1956 IV</t>
  </si>
  <si>
    <t>1957 I</t>
  </si>
  <si>
    <t>1957 II</t>
  </si>
  <si>
    <t>1957 III</t>
  </si>
  <si>
    <t>1957 IV</t>
  </si>
  <si>
    <t>1958 I</t>
  </si>
  <si>
    <t>1958 II</t>
  </si>
  <si>
    <t>1958 III</t>
  </si>
  <si>
    <t>1958 IV</t>
  </si>
  <si>
    <t>1959 I</t>
  </si>
  <si>
    <t>1959 II</t>
  </si>
  <si>
    <t>1959 III</t>
  </si>
  <si>
    <t>1959 IV</t>
  </si>
  <si>
    <t>1960 I</t>
  </si>
  <si>
    <t>1960 II</t>
  </si>
  <si>
    <t>1960 III</t>
  </si>
  <si>
    <t>1960 IV</t>
  </si>
  <si>
    <t>1961 I</t>
  </si>
  <si>
    <t>1961 II</t>
  </si>
  <si>
    <t>lambda</t>
  </si>
  <si>
    <t>Soma</t>
  </si>
  <si>
    <t>(X'X) =</t>
  </si>
  <si>
    <r>
      <t xml:space="preserve">(X'X) 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</t>
    </r>
  </si>
  <si>
    <t>X'y=</t>
  </si>
  <si>
    <t>I =</t>
  </si>
  <si>
    <t>kI =</t>
  </si>
  <si>
    <t>k=</t>
  </si>
  <si>
    <t>X'X+kI =</t>
  </si>
  <si>
    <t>Coeficiente/Defasagem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</si>
  <si>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t-1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</si>
  <si>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</si>
  <si>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</si>
  <si>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t-4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</si>
  <si>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t-5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</si>
  <si>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t-6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</si>
  <si>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t-7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</si>
  <si>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t-8</t>
    </r>
  </si>
  <si>
    <t>Estime o modelo de regressão ridge com os mesmos parâmetros de lambda para a mesma equação de regressão limitada a 4 defasagens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</si>
</sst>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571501</xdr:colOff>
      <xdr:row>39</xdr:row>
      <xdr:rowOff>150812</xdr:rowOff>
    </xdr:from>
    <xdr:to>
      <xdr:col>15</xdr:col>
      <xdr:colOff>452791</xdr:colOff>
      <xdr:row>41</xdr:row>
      <xdr:rowOff>82725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1" y="7294562"/>
          <a:ext cx="1178278" cy="297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500063</xdr:colOff>
      <xdr:row>61</xdr:row>
      <xdr:rowOff>103189</xdr:rowOff>
    </xdr:from>
    <xdr:to>
      <xdr:col>14</xdr:col>
      <xdr:colOff>509588</xdr:colOff>
      <xdr:row>64</xdr:row>
      <xdr:rowOff>25402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1938" y="11287127"/>
          <a:ext cx="1676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303214</xdr:colOff>
      <xdr:row>83</xdr:row>
      <xdr:rowOff>49212</xdr:rowOff>
    </xdr:from>
    <xdr:to>
      <xdr:col>14</xdr:col>
      <xdr:colOff>312739</xdr:colOff>
      <xdr:row>85</xdr:row>
      <xdr:rowOff>153987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089" y="15249525"/>
          <a:ext cx="1676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108857</xdr:colOff>
      <xdr:row>37</xdr:row>
      <xdr:rowOff>9071</xdr:rowOff>
    </xdr:from>
    <xdr:to>
      <xdr:col>11</xdr:col>
      <xdr:colOff>71563</xdr:colOff>
      <xdr:row>38</xdr:row>
      <xdr:rowOff>124680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8928" y="6749142"/>
          <a:ext cx="1178278" cy="297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36285</xdr:colOff>
      <xdr:row>64</xdr:row>
      <xdr:rowOff>9071</xdr:rowOff>
    </xdr:from>
    <xdr:to>
      <xdr:col>10</xdr:col>
      <xdr:colOff>497114</xdr:colOff>
      <xdr:row>66</xdr:row>
      <xdr:rowOff>116114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8571" y="11647714"/>
          <a:ext cx="1676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54429</xdr:colOff>
      <xdr:row>85</xdr:row>
      <xdr:rowOff>163285</xdr:rowOff>
    </xdr:from>
    <xdr:to>
      <xdr:col>10</xdr:col>
      <xdr:colOff>515258</xdr:colOff>
      <xdr:row>88</xdr:row>
      <xdr:rowOff>88899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6715" y="15611928"/>
          <a:ext cx="1676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="80" zoomScaleNormal="80" workbookViewId="0">
      <pane ySplit="1" topLeftCell="A17" activePane="bottomLeft" state="frozen"/>
      <selection pane="bottomLeft" activeCell="N20" sqref="N20"/>
    </sheetView>
  </sheetViews>
  <sheetFormatPr defaultRowHeight="14.5" x14ac:dyDescent="0.35"/>
  <cols>
    <col min="1" max="1" width="13.7265625" customWidth="1"/>
    <col min="2" max="4" width="8.7265625" style="3"/>
  </cols>
  <sheetData>
    <row r="1" spans="1:4" x14ac:dyDescent="0.35">
      <c r="A1" s="1" t="s">
        <v>0</v>
      </c>
      <c r="B1" s="2" t="s">
        <v>3</v>
      </c>
      <c r="C1" s="2" t="s">
        <v>1</v>
      </c>
      <c r="D1" s="2" t="s">
        <v>2</v>
      </c>
    </row>
    <row r="2" spans="1:4" x14ac:dyDescent="0.35">
      <c r="A2" t="s">
        <v>4</v>
      </c>
      <c r="B2" s="3">
        <v>182.7</v>
      </c>
      <c r="C2" s="3">
        <v>220</v>
      </c>
      <c r="D2" s="3">
        <v>238.1</v>
      </c>
    </row>
    <row r="3" spans="1:4" x14ac:dyDescent="0.35">
      <c r="A3" t="s">
        <v>5</v>
      </c>
      <c r="B3" s="3">
        <v>183</v>
      </c>
      <c r="C3" s="3">
        <v>222.7</v>
      </c>
      <c r="D3" s="3">
        <v>240.9</v>
      </c>
    </row>
    <row r="4" spans="1:4" x14ac:dyDescent="0.35">
      <c r="A4" t="s">
        <v>6</v>
      </c>
      <c r="B4" s="3">
        <v>184.4</v>
      </c>
      <c r="C4" s="3">
        <v>223.8</v>
      </c>
      <c r="D4" s="3">
        <v>245.8</v>
      </c>
    </row>
    <row r="5" spans="1:4" x14ac:dyDescent="0.35">
      <c r="A5" t="s">
        <v>7</v>
      </c>
      <c r="B5" s="3">
        <v>187</v>
      </c>
      <c r="C5" s="3">
        <v>230.2</v>
      </c>
      <c r="D5" s="3">
        <v>248.8</v>
      </c>
    </row>
    <row r="6" spans="1:4" x14ac:dyDescent="0.35">
      <c r="A6" t="s">
        <v>8</v>
      </c>
      <c r="B6" s="3">
        <v>189.4</v>
      </c>
      <c r="C6" s="3">
        <v>234</v>
      </c>
      <c r="D6" s="3">
        <v>253.3</v>
      </c>
    </row>
    <row r="7" spans="1:4" x14ac:dyDescent="0.35">
      <c r="A7" t="s">
        <v>9</v>
      </c>
      <c r="B7" s="3">
        <v>192.2</v>
      </c>
      <c r="C7" s="3">
        <v>236.2</v>
      </c>
      <c r="D7" s="3">
        <v>256.10000000000002</v>
      </c>
    </row>
    <row r="8" spans="1:4" x14ac:dyDescent="0.35">
      <c r="A8" t="s">
        <v>10</v>
      </c>
      <c r="B8" s="3">
        <v>193.8</v>
      </c>
      <c r="C8" s="3">
        <v>236</v>
      </c>
      <c r="D8" s="3">
        <v>255.9</v>
      </c>
    </row>
    <row r="9" spans="1:4" x14ac:dyDescent="0.35">
      <c r="A9" t="s">
        <v>11</v>
      </c>
      <c r="B9" s="3">
        <v>194.8</v>
      </c>
      <c r="C9" s="3">
        <v>234.1</v>
      </c>
      <c r="D9" s="3">
        <v>255.9</v>
      </c>
    </row>
    <row r="10" spans="1:4" x14ac:dyDescent="0.35">
      <c r="A10" t="s">
        <v>12</v>
      </c>
      <c r="B10" s="3">
        <v>197.3</v>
      </c>
      <c r="C10" s="3">
        <v>233.4</v>
      </c>
      <c r="D10" s="3">
        <v>254.4</v>
      </c>
    </row>
    <row r="11" spans="1:4" x14ac:dyDescent="0.35">
      <c r="A11" t="s">
        <v>13</v>
      </c>
      <c r="B11" s="3">
        <v>197</v>
      </c>
      <c r="C11" s="3">
        <v>236.4</v>
      </c>
      <c r="D11" s="3">
        <v>254.4</v>
      </c>
    </row>
    <row r="12" spans="1:4" x14ac:dyDescent="0.35">
      <c r="A12" t="s">
        <v>15</v>
      </c>
      <c r="B12" s="3">
        <v>200.3</v>
      </c>
      <c r="C12" s="3">
        <v>239</v>
      </c>
      <c r="D12" s="3">
        <v>257</v>
      </c>
    </row>
    <row r="13" spans="1:4" x14ac:dyDescent="0.35">
      <c r="A13" t="s">
        <v>14</v>
      </c>
      <c r="B13" s="3">
        <v>204.2</v>
      </c>
      <c r="C13" s="3">
        <v>243.2</v>
      </c>
      <c r="D13" s="3">
        <v>260.89999999999998</v>
      </c>
    </row>
    <row r="14" spans="1:4" x14ac:dyDescent="0.35">
      <c r="A14" t="s">
        <v>16</v>
      </c>
      <c r="B14" s="3">
        <v>207.6</v>
      </c>
      <c r="C14" s="3">
        <v>248.7</v>
      </c>
      <c r="D14" s="3">
        <v>263</v>
      </c>
    </row>
    <row r="15" spans="1:4" x14ac:dyDescent="0.35">
      <c r="A15" t="s">
        <v>17</v>
      </c>
      <c r="B15" s="3">
        <v>209.4</v>
      </c>
      <c r="C15" s="3">
        <v>253.7</v>
      </c>
      <c r="D15" s="3">
        <v>271.5</v>
      </c>
    </row>
    <row r="16" spans="1:4" x14ac:dyDescent="0.35">
      <c r="A16" t="s">
        <v>18</v>
      </c>
      <c r="B16" s="3">
        <v>211.1</v>
      </c>
      <c r="C16" s="3">
        <v>259.89999999999998</v>
      </c>
      <c r="D16" s="3">
        <v>276.5</v>
      </c>
    </row>
    <row r="17" spans="1:4" x14ac:dyDescent="0.35">
      <c r="A17" t="s">
        <v>19</v>
      </c>
      <c r="B17" s="3">
        <v>213.2</v>
      </c>
      <c r="C17" s="3">
        <v>261.8</v>
      </c>
      <c r="D17" s="3">
        <v>281.39999999999998</v>
      </c>
    </row>
    <row r="18" spans="1:4" x14ac:dyDescent="0.35">
      <c r="A18" t="s">
        <v>20</v>
      </c>
      <c r="B18" s="3">
        <v>214.1</v>
      </c>
      <c r="C18" s="3">
        <v>263.2</v>
      </c>
      <c r="D18" s="3">
        <v>282</v>
      </c>
    </row>
    <row r="19" spans="1:4" x14ac:dyDescent="0.35">
      <c r="A19" t="s">
        <v>21</v>
      </c>
      <c r="B19" s="3">
        <v>216.5</v>
      </c>
      <c r="C19" s="3">
        <v>263.7</v>
      </c>
      <c r="D19" s="3">
        <v>286.2</v>
      </c>
    </row>
    <row r="20" spans="1:4" x14ac:dyDescent="0.35">
      <c r="A20" t="s">
        <v>22</v>
      </c>
      <c r="B20" s="3">
        <v>217.3</v>
      </c>
      <c r="C20" s="3">
        <v>263.39999999999998</v>
      </c>
      <c r="D20" s="3">
        <v>287.7</v>
      </c>
    </row>
    <row r="21" spans="1:4" x14ac:dyDescent="0.35">
      <c r="A21" t="s">
        <v>23</v>
      </c>
      <c r="B21" s="3">
        <v>217.3</v>
      </c>
      <c r="C21" s="3">
        <v>266.89999999999998</v>
      </c>
      <c r="D21" s="3">
        <v>291</v>
      </c>
    </row>
    <row r="22" spans="1:4" x14ac:dyDescent="0.35">
      <c r="A22" t="s">
        <v>24</v>
      </c>
      <c r="B22" s="3">
        <v>218.2</v>
      </c>
      <c r="C22" s="3">
        <v>268.89999999999998</v>
      </c>
      <c r="D22" s="3">
        <v>291.10000000000002</v>
      </c>
    </row>
    <row r="23" spans="1:4" x14ac:dyDescent="0.35">
      <c r="A23" t="s">
        <v>25</v>
      </c>
      <c r="B23" s="3">
        <v>218.5</v>
      </c>
      <c r="C23" s="3">
        <v>270.39999999999998</v>
      </c>
      <c r="D23" s="3">
        <v>294.60000000000002</v>
      </c>
    </row>
    <row r="24" spans="1:4" x14ac:dyDescent="0.35">
      <c r="A24" t="s">
        <v>26</v>
      </c>
      <c r="B24" s="3">
        <v>219.8</v>
      </c>
      <c r="C24" s="3">
        <v>273.39999999999998</v>
      </c>
      <c r="D24" s="3">
        <v>296.10000000000002</v>
      </c>
    </row>
    <row r="25" spans="1:4" x14ac:dyDescent="0.35">
      <c r="A25" t="s">
        <v>27</v>
      </c>
      <c r="B25" s="3">
        <v>219.5</v>
      </c>
      <c r="C25" s="3">
        <v>272.10000000000002</v>
      </c>
      <c r="D25" s="3">
        <v>293.3</v>
      </c>
    </row>
    <row r="26" spans="1:4" x14ac:dyDescent="0.35">
      <c r="A26" t="s">
        <v>28</v>
      </c>
      <c r="B26" s="3">
        <v>220.5</v>
      </c>
      <c r="C26" s="3">
        <v>268.89999999999998</v>
      </c>
      <c r="D26" s="3">
        <v>291.3</v>
      </c>
    </row>
    <row r="27" spans="1:4" x14ac:dyDescent="0.35">
      <c r="A27" t="s">
        <v>29</v>
      </c>
      <c r="B27" s="3">
        <v>222.7</v>
      </c>
      <c r="C27" s="3">
        <v>270.89999999999998</v>
      </c>
      <c r="D27" s="3">
        <v>292.60000000000002</v>
      </c>
    </row>
    <row r="28" spans="1:4" x14ac:dyDescent="0.35">
      <c r="A28" t="s">
        <v>30</v>
      </c>
      <c r="B28" s="3">
        <v>255</v>
      </c>
      <c r="C28" s="3">
        <v>274.39999999999998</v>
      </c>
      <c r="D28" s="3">
        <v>299.89999999999998</v>
      </c>
    </row>
    <row r="29" spans="1:4" x14ac:dyDescent="0.35">
      <c r="A29" t="s">
        <v>31</v>
      </c>
      <c r="B29" s="3">
        <v>299.39999999999998</v>
      </c>
      <c r="C29" s="3">
        <v>278.7</v>
      </c>
      <c r="D29" s="3">
        <v>302.10000000000002</v>
      </c>
    </row>
    <row r="30" spans="1:4" x14ac:dyDescent="0.35">
      <c r="A30" t="s">
        <v>32</v>
      </c>
      <c r="B30" s="3">
        <v>232.2</v>
      </c>
      <c r="C30" s="3">
        <v>283.8</v>
      </c>
      <c r="D30" s="3">
        <v>305.89999999999998</v>
      </c>
    </row>
    <row r="31" spans="1:4" x14ac:dyDescent="0.35">
      <c r="A31" t="s">
        <v>33</v>
      </c>
      <c r="B31" s="3">
        <v>235.2</v>
      </c>
      <c r="C31" s="3">
        <v>289.7</v>
      </c>
      <c r="D31" s="3">
        <v>312.5</v>
      </c>
    </row>
    <row r="32" spans="1:4" x14ac:dyDescent="0.35">
      <c r="A32" t="s">
        <v>34</v>
      </c>
      <c r="B32" s="3">
        <v>237.2</v>
      </c>
      <c r="C32" s="3">
        <v>290.8</v>
      </c>
      <c r="D32" s="3">
        <v>311.3</v>
      </c>
    </row>
    <row r="33" spans="1:4" x14ac:dyDescent="0.35">
      <c r="A33" t="s">
        <v>35</v>
      </c>
      <c r="B33" s="3">
        <v>237.7</v>
      </c>
      <c r="C33" s="3">
        <v>292.8</v>
      </c>
      <c r="D33" s="3">
        <v>313.2</v>
      </c>
    </row>
    <row r="34" spans="1:4" x14ac:dyDescent="0.35">
      <c r="A34" t="s">
        <v>36</v>
      </c>
      <c r="B34" s="3">
        <v>238</v>
      </c>
      <c r="C34" s="3">
        <v>295.39999999999998</v>
      </c>
      <c r="D34" s="3">
        <v>325.5</v>
      </c>
    </row>
    <row r="35" spans="1:4" x14ac:dyDescent="0.35">
      <c r="A35" t="s">
        <v>37</v>
      </c>
      <c r="B35" s="3">
        <v>238.4</v>
      </c>
      <c r="C35" s="3">
        <v>299.5</v>
      </c>
      <c r="D35" s="3">
        <v>320.3</v>
      </c>
    </row>
    <row r="36" spans="1:4" x14ac:dyDescent="0.35">
      <c r="A36" t="s">
        <v>38</v>
      </c>
      <c r="B36" s="3">
        <v>240.1</v>
      </c>
      <c r="C36" s="3">
        <v>298.60000000000002</v>
      </c>
      <c r="D36" s="3">
        <v>321</v>
      </c>
    </row>
    <row r="37" spans="1:4" x14ac:dyDescent="0.35">
      <c r="A37" t="s">
        <v>39</v>
      </c>
      <c r="B37" s="3">
        <v>243.3</v>
      </c>
      <c r="C37" s="3">
        <v>299.60000000000002</v>
      </c>
      <c r="D37" s="3">
        <v>320.10000000000002</v>
      </c>
    </row>
    <row r="38" spans="1:4" x14ac:dyDescent="0.35">
      <c r="A38" t="s">
        <v>40</v>
      </c>
      <c r="B38" s="3">
        <v>246.1</v>
      </c>
      <c r="C38" s="3">
        <v>297</v>
      </c>
      <c r="D38" s="3">
        <v>318.39999999999998</v>
      </c>
    </row>
    <row r="39" spans="1:4" x14ac:dyDescent="0.35">
      <c r="A39" t="s">
        <v>41</v>
      </c>
      <c r="B39" s="3">
        <v>250</v>
      </c>
      <c r="C39" s="3">
        <v>301.60000000000002</v>
      </c>
      <c r="D39" s="3">
        <v>324.8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90"/>
  <sheetViews>
    <sheetView topLeftCell="A67" zoomScale="80" zoomScaleNormal="80" workbookViewId="0">
      <selection activeCell="P81" sqref="P81"/>
    </sheetView>
  </sheetViews>
  <sheetFormatPr defaultRowHeight="14.5" x14ac:dyDescent="0.35"/>
  <cols>
    <col min="2" max="12" width="8.7265625" style="3"/>
    <col min="13" max="13" width="4.7265625" customWidth="1"/>
    <col min="14" max="14" width="1.6328125" customWidth="1"/>
    <col min="16" max="25" width="12.90625" bestFit="1" customWidth="1"/>
  </cols>
  <sheetData>
    <row r="3" spans="2:25" ht="16.5" x14ac:dyDescent="0.45">
      <c r="B3" s="6" t="s">
        <v>1</v>
      </c>
      <c r="C3" s="6"/>
      <c r="D3" s="6" t="s">
        <v>2</v>
      </c>
      <c r="E3" s="6" t="s">
        <v>52</v>
      </c>
      <c r="F3" s="6" t="s">
        <v>53</v>
      </c>
      <c r="G3" s="6" t="s">
        <v>54</v>
      </c>
      <c r="H3" s="6" t="s">
        <v>55</v>
      </c>
      <c r="I3" s="6" t="s">
        <v>56</v>
      </c>
      <c r="J3" s="6" t="s">
        <v>57</v>
      </c>
      <c r="K3" s="6" t="s">
        <v>58</v>
      </c>
      <c r="L3" s="6" t="s">
        <v>59</v>
      </c>
      <c r="P3" s="3">
        <f t="array" ref="P3:Y12">MMULT(TRANSPOSE(C4:L33),C4:L33)</f>
        <v>30</v>
      </c>
      <c r="Q3" s="3">
        <v>8800</v>
      </c>
      <c r="R3" s="3">
        <v>8731.1</v>
      </c>
      <c r="S3" s="3">
        <v>8668.6</v>
      </c>
      <c r="T3" s="3">
        <v>8604.6</v>
      </c>
      <c r="U3" s="3">
        <v>8536.9000000000015</v>
      </c>
      <c r="V3" s="3">
        <v>8465.4000000000015</v>
      </c>
      <c r="W3" s="3">
        <v>8385.7000000000025</v>
      </c>
      <c r="X3" s="3">
        <v>8313.4000000000015</v>
      </c>
      <c r="Y3" s="3">
        <v>8240.2000000000007</v>
      </c>
    </row>
    <row r="4" spans="2:25" x14ac:dyDescent="0.35">
      <c r="B4" s="3">
        <f>Dados!C10</f>
        <v>233.4</v>
      </c>
      <c r="C4" s="3">
        <v>1</v>
      </c>
      <c r="D4" s="3">
        <f>Dados!D10</f>
        <v>254.4</v>
      </c>
      <c r="E4" s="3">
        <f>Dados!D9</f>
        <v>255.9</v>
      </c>
      <c r="F4" s="3">
        <f>Dados!D8</f>
        <v>255.9</v>
      </c>
      <c r="G4" s="3">
        <f>Dados!D7</f>
        <v>256.10000000000002</v>
      </c>
      <c r="H4" s="3">
        <f>Dados!D6</f>
        <v>253.3</v>
      </c>
      <c r="I4" s="3">
        <f>Dados!D5</f>
        <v>248.8</v>
      </c>
      <c r="J4" s="3">
        <f>Dados!D4</f>
        <v>245.8</v>
      </c>
      <c r="K4" s="3">
        <f>Dados!D3</f>
        <v>240.9</v>
      </c>
      <c r="L4" s="3">
        <f>Dados!D2</f>
        <v>238.1</v>
      </c>
      <c r="P4" s="3">
        <v>8800</v>
      </c>
      <c r="Q4" s="3">
        <v>2595019.9999999995</v>
      </c>
      <c r="R4" s="3">
        <v>2574738.0199999996</v>
      </c>
      <c r="S4" s="3">
        <v>2556415.5599999996</v>
      </c>
      <c r="T4" s="3">
        <v>2537451.0100000002</v>
      </c>
      <c r="U4" s="3">
        <v>2517271.1999999997</v>
      </c>
      <c r="V4" s="3">
        <v>2496115.89</v>
      </c>
      <c r="W4" s="3">
        <v>2472357.4899999993</v>
      </c>
      <c r="X4" s="3">
        <v>2451185.8600000003</v>
      </c>
      <c r="Y4" s="3">
        <v>2429851.2600000007</v>
      </c>
    </row>
    <row r="5" spans="2:25" x14ac:dyDescent="0.35">
      <c r="B5" s="3">
        <f>Dados!C11</f>
        <v>236.4</v>
      </c>
      <c r="C5" s="3">
        <v>1</v>
      </c>
      <c r="D5" s="3">
        <f>Dados!D11</f>
        <v>254.4</v>
      </c>
      <c r="E5" s="3">
        <f>Dados!D10</f>
        <v>254.4</v>
      </c>
      <c r="F5" s="3">
        <f>Dados!D9</f>
        <v>255.9</v>
      </c>
      <c r="G5" s="3">
        <f>Dados!D8</f>
        <v>255.9</v>
      </c>
      <c r="H5" s="3">
        <f>Dados!D7</f>
        <v>256.10000000000002</v>
      </c>
      <c r="I5" s="3">
        <f>Dados!D6</f>
        <v>253.3</v>
      </c>
      <c r="J5" s="3">
        <f>Dados!D5</f>
        <v>248.8</v>
      </c>
      <c r="K5" s="3">
        <f>Dados!D4</f>
        <v>245.8</v>
      </c>
      <c r="L5" s="3">
        <f>Dados!D3</f>
        <v>240.9</v>
      </c>
      <c r="P5" s="3">
        <v>8731.1</v>
      </c>
      <c r="Q5" s="3">
        <v>2574738.0199999996</v>
      </c>
      <c r="R5" s="3">
        <v>2555009.7699999991</v>
      </c>
      <c r="S5" s="3">
        <v>2536806.5099999993</v>
      </c>
      <c r="T5" s="3">
        <v>2517983.0699999994</v>
      </c>
      <c r="U5" s="3">
        <v>2498009.6800000002</v>
      </c>
      <c r="V5" s="3">
        <v>2476905.6799999997</v>
      </c>
      <c r="W5" s="3">
        <v>2453293.71</v>
      </c>
      <c r="X5" s="3">
        <v>2432276.4399999995</v>
      </c>
      <c r="Y5" s="3">
        <v>2411005.41</v>
      </c>
    </row>
    <row r="6" spans="2:25" x14ac:dyDescent="0.35">
      <c r="B6" s="3">
        <f>Dados!C12</f>
        <v>239</v>
      </c>
      <c r="C6" s="3">
        <v>1</v>
      </c>
      <c r="D6" s="3">
        <f>Dados!D12</f>
        <v>257</v>
      </c>
      <c r="E6" s="3">
        <f>Dados!D11</f>
        <v>254.4</v>
      </c>
      <c r="F6" s="3">
        <f>Dados!D10</f>
        <v>254.4</v>
      </c>
      <c r="G6" s="3">
        <f>Dados!D9</f>
        <v>255.9</v>
      </c>
      <c r="H6" s="3">
        <f>Dados!D8</f>
        <v>255.9</v>
      </c>
      <c r="I6" s="3">
        <f>Dados!D7</f>
        <v>256.10000000000002</v>
      </c>
      <c r="J6" s="3">
        <f>Dados!D6</f>
        <v>253.3</v>
      </c>
      <c r="K6" s="3">
        <f>Dados!D5</f>
        <v>248.8</v>
      </c>
      <c r="L6" s="3">
        <f>Dados!D4</f>
        <v>245.8</v>
      </c>
      <c r="P6" s="3">
        <v>8668.6</v>
      </c>
      <c r="Q6" s="3">
        <v>2556415.5599999996</v>
      </c>
      <c r="R6" s="3">
        <v>2536806.5099999993</v>
      </c>
      <c r="S6" s="3">
        <v>2519116.0199999996</v>
      </c>
      <c r="T6" s="3">
        <v>2500422.6599999992</v>
      </c>
      <c r="U6" s="3">
        <v>2480596.1399999997</v>
      </c>
      <c r="V6" s="3">
        <v>2459694.0800000001</v>
      </c>
      <c r="W6" s="3">
        <v>2436166.6999999993</v>
      </c>
      <c r="X6" s="3">
        <v>2415217.14</v>
      </c>
      <c r="Y6" s="3">
        <v>2394088.3099999996</v>
      </c>
    </row>
    <row r="7" spans="2:25" x14ac:dyDescent="0.35">
      <c r="B7" s="3">
        <f>Dados!C13</f>
        <v>243.2</v>
      </c>
      <c r="C7" s="3">
        <v>1</v>
      </c>
      <c r="D7" s="3">
        <f>Dados!D13</f>
        <v>260.89999999999998</v>
      </c>
      <c r="E7" s="3">
        <f>Dados!D12</f>
        <v>257</v>
      </c>
      <c r="F7" s="3">
        <f>Dados!D11</f>
        <v>254.4</v>
      </c>
      <c r="G7" s="3">
        <f>Dados!D10</f>
        <v>254.4</v>
      </c>
      <c r="H7" s="3">
        <f>Dados!D9</f>
        <v>255.9</v>
      </c>
      <c r="I7" s="3">
        <f>Dados!D8</f>
        <v>255.9</v>
      </c>
      <c r="J7" s="3">
        <f>Dados!D7</f>
        <v>256.10000000000002</v>
      </c>
      <c r="K7" s="3">
        <f>Dados!D6</f>
        <v>253.3</v>
      </c>
      <c r="L7" s="3">
        <f>Dados!D5</f>
        <v>248.8</v>
      </c>
      <c r="P7" s="3">
        <v>8604.6</v>
      </c>
      <c r="Q7" s="3">
        <v>2537451.0100000002</v>
      </c>
      <c r="R7" s="3">
        <v>2517983.0699999994</v>
      </c>
      <c r="S7" s="3">
        <v>2500422.6599999992</v>
      </c>
      <c r="T7" s="3">
        <v>2482239.2199999993</v>
      </c>
      <c r="U7" s="3">
        <v>2462540.69</v>
      </c>
      <c r="V7" s="3">
        <v>2441785.7899999996</v>
      </c>
      <c r="W7" s="3">
        <v>2418450.9100000006</v>
      </c>
      <c r="X7" s="3">
        <v>2397605.87</v>
      </c>
      <c r="Y7" s="3">
        <v>2376547.42</v>
      </c>
    </row>
    <row r="8" spans="2:25" x14ac:dyDescent="0.35">
      <c r="B8" s="3">
        <f>Dados!C14</f>
        <v>248.7</v>
      </c>
      <c r="C8" s="3">
        <v>1</v>
      </c>
      <c r="D8" s="3">
        <f>Dados!D14</f>
        <v>263</v>
      </c>
      <c r="E8" s="3">
        <f>Dados!D13</f>
        <v>260.89999999999998</v>
      </c>
      <c r="F8" s="3">
        <f>Dados!D12</f>
        <v>257</v>
      </c>
      <c r="G8" s="3">
        <f>Dados!D11</f>
        <v>254.4</v>
      </c>
      <c r="H8" s="3">
        <f>Dados!D10</f>
        <v>254.4</v>
      </c>
      <c r="I8" s="3">
        <f>Dados!D9</f>
        <v>255.9</v>
      </c>
      <c r="J8" s="3">
        <f>Dados!D8</f>
        <v>255.9</v>
      </c>
      <c r="K8" s="3">
        <f>Dados!D7</f>
        <v>256.10000000000002</v>
      </c>
      <c r="L8" s="3">
        <f>Dados!D6</f>
        <v>253.3</v>
      </c>
      <c r="O8" t="s">
        <v>44</v>
      </c>
      <c r="P8" s="3">
        <v>8536.9000000000015</v>
      </c>
      <c r="Q8" s="3">
        <v>2517271.1999999997</v>
      </c>
      <c r="R8" s="3">
        <v>2498009.6800000002</v>
      </c>
      <c r="S8" s="3">
        <v>2480596.1399999997</v>
      </c>
      <c r="T8" s="3">
        <v>2462540.69</v>
      </c>
      <c r="U8" s="3">
        <v>2443359.1099999994</v>
      </c>
      <c r="V8" s="3">
        <v>2422745.4300000002</v>
      </c>
      <c r="W8" s="3">
        <v>2399561.4300000002</v>
      </c>
      <c r="X8" s="3">
        <v>2378933.6800000002</v>
      </c>
      <c r="Y8" s="3">
        <v>2357989.3000000003</v>
      </c>
    </row>
    <row r="9" spans="2:25" x14ac:dyDescent="0.35">
      <c r="B9" s="3">
        <f>Dados!C15</f>
        <v>253.7</v>
      </c>
      <c r="C9" s="3">
        <v>1</v>
      </c>
      <c r="D9" s="3">
        <f>Dados!D15</f>
        <v>271.5</v>
      </c>
      <c r="E9" s="3">
        <f>Dados!D14</f>
        <v>263</v>
      </c>
      <c r="F9" s="3">
        <f>Dados!D13</f>
        <v>260.89999999999998</v>
      </c>
      <c r="G9" s="3">
        <f>Dados!D12</f>
        <v>257</v>
      </c>
      <c r="H9" s="3">
        <f>Dados!D11</f>
        <v>254.4</v>
      </c>
      <c r="I9" s="3">
        <f>Dados!D10</f>
        <v>254.4</v>
      </c>
      <c r="J9" s="3">
        <f>Dados!D9</f>
        <v>255.9</v>
      </c>
      <c r="K9" s="3">
        <f>Dados!D8</f>
        <v>255.9</v>
      </c>
      <c r="L9" s="3">
        <f>Dados!D7</f>
        <v>256.10000000000002</v>
      </c>
      <c r="P9" s="3">
        <v>8465.4000000000015</v>
      </c>
      <c r="Q9" s="3">
        <v>2496115.89</v>
      </c>
      <c r="R9" s="3">
        <v>2476905.6799999997</v>
      </c>
      <c r="S9" s="3">
        <v>2459694.0800000001</v>
      </c>
      <c r="T9" s="3">
        <v>2441785.7899999996</v>
      </c>
      <c r="U9" s="3">
        <v>2422745.4300000002</v>
      </c>
      <c r="V9" s="3">
        <v>2402668.459999999</v>
      </c>
      <c r="W9" s="3">
        <v>2379642.8200000003</v>
      </c>
      <c r="X9" s="3">
        <v>2359179.3899999997</v>
      </c>
      <c r="Y9" s="3">
        <v>2338463.5699999998</v>
      </c>
    </row>
    <row r="10" spans="2:25" x14ac:dyDescent="0.35">
      <c r="B10" s="3">
        <f>Dados!C16</f>
        <v>259.89999999999998</v>
      </c>
      <c r="C10" s="3">
        <v>1</v>
      </c>
      <c r="D10" s="3">
        <f>Dados!D16</f>
        <v>276.5</v>
      </c>
      <c r="E10" s="3">
        <f>Dados!D15</f>
        <v>271.5</v>
      </c>
      <c r="F10" s="3">
        <f>Dados!D14</f>
        <v>263</v>
      </c>
      <c r="G10" s="3">
        <f>Dados!D13</f>
        <v>260.89999999999998</v>
      </c>
      <c r="H10" s="3">
        <f>Dados!D12</f>
        <v>257</v>
      </c>
      <c r="I10" s="3">
        <f>Dados!D11</f>
        <v>254.4</v>
      </c>
      <c r="J10" s="3">
        <f>Dados!D10</f>
        <v>254.4</v>
      </c>
      <c r="K10" s="3">
        <f>Dados!D9</f>
        <v>255.9</v>
      </c>
      <c r="L10" s="3">
        <f>Dados!D8</f>
        <v>255.9</v>
      </c>
      <c r="P10" s="3">
        <v>8385.7000000000025</v>
      </c>
      <c r="Q10" s="3">
        <v>2472357.4899999993</v>
      </c>
      <c r="R10" s="3">
        <v>2453293.71</v>
      </c>
      <c r="S10" s="3">
        <v>2436166.6999999993</v>
      </c>
      <c r="T10" s="3">
        <v>2418450.9100000006</v>
      </c>
      <c r="U10" s="3">
        <v>2399561.4300000002</v>
      </c>
      <c r="V10" s="3">
        <v>2379642.8200000003</v>
      </c>
      <c r="W10" s="3">
        <v>2357135.8499999996</v>
      </c>
      <c r="X10" s="3">
        <v>2336909.44</v>
      </c>
      <c r="Y10" s="3">
        <v>2316376.2199999997</v>
      </c>
    </row>
    <row r="11" spans="2:25" x14ac:dyDescent="0.35">
      <c r="B11" s="3">
        <f>Dados!C17</f>
        <v>261.8</v>
      </c>
      <c r="C11" s="3">
        <v>1</v>
      </c>
      <c r="D11" s="3">
        <f>Dados!D17</f>
        <v>281.39999999999998</v>
      </c>
      <c r="E11" s="3">
        <f>Dados!D16</f>
        <v>276.5</v>
      </c>
      <c r="F11" s="3">
        <f>Dados!D15</f>
        <v>271.5</v>
      </c>
      <c r="G11" s="3">
        <f>Dados!D14</f>
        <v>263</v>
      </c>
      <c r="H11" s="3">
        <f>Dados!D13</f>
        <v>260.89999999999998</v>
      </c>
      <c r="I11" s="3">
        <f>Dados!D12</f>
        <v>257</v>
      </c>
      <c r="J11" s="3">
        <f>Dados!D11</f>
        <v>254.4</v>
      </c>
      <c r="K11" s="3">
        <f>Dados!D10</f>
        <v>254.4</v>
      </c>
      <c r="L11" s="3">
        <f>Dados!D9</f>
        <v>255.9</v>
      </c>
      <c r="P11" s="3">
        <v>8313.4000000000015</v>
      </c>
      <c r="Q11" s="3">
        <v>2451185.8600000003</v>
      </c>
      <c r="R11" s="3">
        <v>2432276.4399999995</v>
      </c>
      <c r="S11" s="3">
        <v>2415217.14</v>
      </c>
      <c r="T11" s="3">
        <v>2397605.87</v>
      </c>
      <c r="U11" s="3">
        <v>2378933.6800000002</v>
      </c>
      <c r="V11" s="3">
        <v>2359179.3899999997</v>
      </c>
      <c r="W11" s="3">
        <v>2336909.44</v>
      </c>
      <c r="X11" s="3">
        <v>2317074.4199999995</v>
      </c>
      <c r="Y11" s="3">
        <v>2296768.5699999998</v>
      </c>
    </row>
    <row r="12" spans="2:25" x14ac:dyDescent="0.35">
      <c r="B12" s="3">
        <f>Dados!C18</f>
        <v>263.2</v>
      </c>
      <c r="C12" s="3">
        <v>1</v>
      </c>
      <c r="D12" s="3">
        <f>Dados!D18</f>
        <v>282</v>
      </c>
      <c r="E12" s="3">
        <f>Dados!D17</f>
        <v>281.39999999999998</v>
      </c>
      <c r="F12" s="3">
        <f>Dados!D16</f>
        <v>276.5</v>
      </c>
      <c r="G12" s="3">
        <f>Dados!D15</f>
        <v>271.5</v>
      </c>
      <c r="H12" s="3">
        <f>Dados!D14</f>
        <v>263</v>
      </c>
      <c r="I12" s="3">
        <f>Dados!D13</f>
        <v>260.89999999999998</v>
      </c>
      <c r="J12" s="3">
        <f>Dados!D12</f>
        <v>257</v>
      </c>
      <c r="K12" s="3">
        <f>Dados!D11</f>
        <v>254.4</v>
      </c>
      <c r="L12" s="3">
        <f>Dados!D10</f>
        <v>254.4</v>
      </c>
      <c r="P12" s="3">
        <v>8240.2000000000007</v>
      </c>
      <c r="Q12" s="3">
        <v>2429851.2600000007</v>
      </c>
      <c r="R12" s="3">
        <v>2411005.41</v>
      </c>
      <c r="S12" s="3">
        <v>2394088.3099999996</v>
      </c>
      <c r="T12" s="3">
        <v>2376547.42</v>
      </c>
      <c r="U12" s="3">
        <v>2357989.3000000003</v>
      </c>
      <c r="V12" s="3">
        <v>2338463.5699999998</v>
      </c>
      <c r="W12" s="3">
        <v>2316376.2199999997</v>
      </c>
      <c r="X12" s="3">
        <v>2296768.5699999998</v>
      </c>
      <c r="Y12" s="3">
        <v>2276858.3399999994</v>
      </c>
    </row>
    <row r="13" spans="2:25" x14ac:dyDescent="0.35">
      <c r="B13" s="3">
        <f>Dados!C19</f>
        <v>263.7</v>
      </c>
      <c r="C13" s="3">
        <v>1</v>
      </c>
      <c r="D13" s="3">
        <f>Dados!D19</f>
        <v>286.2</v>
      </c>
      <c r="E13" s="3">
        <f>Dados!D18</f>
        <v>282</v>
      </c>
      <c r="F13" s="3">
        <f>Dados!D17</f>
        <v>281.39999999999998</v>
      </c>
      <c r="G13" s="3">
        <f>Dados!D16</f>
        <v>276.5</v>
      </c>
      <c r="H13" s="3">
        <f>Dados!D15</f>
        <v>271.5</v>
      </c>
      <c r="I13" s="3">
        <f>Dados!D14</f>
        <v>263</v>
      </c>
      <c r="J13" s="3">
        <f>Dados!D13</f>
        <v>260.89999999999998</v>
      </c>
      <c r="K13" s="3">
        <f>Dados!D12</f>
        <v>257</v>
      </c>
      <c r="L13" s="3">
        <f>Dados!D11</f>
        <v>254.4</v>
      </c>
    </row>
    <row r="14" spans="2:25" x14ac:dyDescent="0.35">
      <c r="B14" s="3">
        <f>Dados!C20</f>
        <v>263.39999999999998</v>
      </c>
      <c r="C14" s="3">
        <v>1</v>
      </c>
      <c r="D14" s="3">
        <f>Dados!D20</f>
        <v>287.7</v>
      </c>
      <c r="E14" s="3">
        <f>Dados!D19</f>
        <v>286.2</v>
      </c>
      <c r="F14" s="3">
        <f>Dados!D18</f>
        <v>282</v>
      </c>
      <c r="G14" s="3">
        <f>Dados!D17</f>
        <v>281.39999999999998</v>
      </c>
      <c r="H14" s="3">
        <f>Dados!D16</f>
        <v>276.5</v>
      </c>
      <c r="I14" s="3">
        <f>Dados!D15</f>
        <v>271.5</v>
      </c>
      <c r="J14" s="3">
        <f>Dados!D14</f>
        <v>263</v>
      </c>
      <c r="K14" s="3">
        <f>Dados!D13</f>
        <v>260.89999999999998</v>
      </c>
      <c r="L14" s="3">
        <f>Dados!D12</f>
        <v>257</v>
      </c>
    </row>
    <row r="15" spans="2:25" x14ac:dyDescent="0.35">
      <c r="B15" s="3">
        <f>Dados!C21</f>
        <v>266.89999999999998</v>
      </c>
      <c r="C15" s="3">
        <v>1</v>
      </c>
      <c r="D15" s="3">
        <f>Dados!D21</f>
        <v>291</v>
      </c>
      <c r="E15" s="3">
        <f>Dados!D20</f>
        <v>287.7</v>
      </c>
      <c r="F15" s="3">
        <f>Dados!D19</f>
        <v>286.2</v>
      </c>
      <c r="G15" s="3">
        <f>Dados!D18</f>
        <v>282</v>
      </c>
      <c r="H15" s="3">
        <f>Dados!D17</f>
        <v>281.39999999999998</v>
      </c>
      <c r="I15" s="3">
        <f>Dados!D16</f>
        <v>276.5</v>
      </c>
      <c r="J15" s="3">
        <f>Dados!D15</f>
        <v>271.5</v>
      </c>
      <c r="K15" s="3">
        <f>Dados!D14</f>
        <v>263</v>
      </c>
      <c r="L15" s="3">
        <f>Dados!D13</f>
        <v>260.89999999999998</v>
      </c>
      <c r="P15" s="3">
        <f t="array" ref="P15:Y24">MINVERSE(P3:Y12)</f>
        <v>6.7448448995798884</v>
      </c>
      <c r="Q15" s="3">
        <v>-2.900833037103227E-2</v>
      </c>
      <c r="R15" s="3">
        <v>-2.7723548056554199E-3</v>
      </c>
      <c r="S15" s="3">
        <v>6.3045429367128295E-3</v>
      </c>
      <c r="T15" s="3">
        <v>2.0011236052018339E-2</v>
      </c>
      <c r="U15" s="3">
        <v>-7.5824763398205418E-3</v>
      </c>
      <c r="V15" s="3">
        <v>1.1959014817193385E-2</v>
      </c>
      <c r="W15" s="3">
        <v>-4.4283888247592086E-2</v>
      </c>
      <c r="X15" s="3">
        <v>5.6832131581855219E-4</v>
      </c>
      <c r="Y15" s="3">
        <v>2.2015623670519992E-2</v>
      </c>
    </row>
    <row r="16" spans="2:25" x14ac:dyDescent="0.35">
      <c r="B16" s="3">
        <f>Dados!C22</f>
        <v>268.89999999999998</v>
      </c>
      <c r="C16" s="3">
        <v>1</v>
      </c>
      <c r="D16" s="3">
        <f>Dados!D22</f>
        <v>291.10000000000002</v>
      </c>
      <c r="E16" s="3">
        <f>Dados!D21</f>
        <v>291</v>
      </c>
      <c r="F16" s="3">
        <f>Dados!D20</f>
        <v>287.7</v>
      </c>
      <c r="G16" s="3">
        <f>Dados!D19</f>
        <v>286.2</v>
      </c>
      <c r="H16" s="3">
        <f>Dados!D18</f>
        <v>282</v>
      </c>
      <c r="I16" s="3">
        <f>Dados!D17</f>
        <v>281.39999999999998</v>
      </c>
      <c r="J16" s="3">
        <f>Dados!D16</f>
        <v>276.5</v>
      </c>
      <c r="K16" s="3">
        <f>Dados!D15</f>
        <v>271.5</v>
      </c>
      <c r="L16" s="3">
        <f>Dados!D14</f>
        <v>263</v>
      </c>
      <c r="P16" s="3">
        <v>-2.900833037102243E-2</v>
      </c>
      <c r="Q16" s="3">
        <v>3.2760775213044142E-3</v>
      </c>
      <c r="R16" s="3">
        <v>-2.980516291231593E-3</v>
      </c>
      <c r="S16" s="3">
        <v>1.0388139363099685E-4</v>
      </c>
      <c r="T16" s="3">
        <v>-5.3150059978708205E-4</v>
      </c>
      <c r="U16" s="3">
        <v>9.2414738527998245E-4</v>
      </c>
      <c r="V16" s="3">
        <v>-2.5383832037754913E-4</v>
      </c>
      <c r="W16" s="3">
        <v>-5.2514258654670078E-4</v>
      </c>
      <c r="X16" s="3">
        <v>1.5778435443584854E-3</v>
      </c>
      <c r="Y16" s="3">
        <v>-1.543320538775221E-3</v>
      </c>
    </row>
    <row r="17" spans="2:25" x14ac:dyDescent="0.35">
      <c r="B17" s="3">
        <f>Dados!C23</f>
        <v>270.39999999999998</v>
      </c>
      <c r="C17" s="3">
        <v>1</v>
      </c>
      <c r="D17" s="3">
        <f>Dados!D23</f>
        <v>294.60000000000002</v>
      </c>
      <c r="E17" s="3">
        <f>Dados!D22</f>
        <v>291.10000000000002</v>
      </c>
      <c r="F17" s="3">
        <f>Dados!D21</f>
        <v>291</v>
      </c>
      <c r="G17" s="3">
        <f>Dados!D20</f>
        <v>287.7</v>
      </c>
      <c r="H17" s="3">
        <f>Dados!D19</f>
        <v>286.2</v>
      </c>
      <c r="I17" s="3">
        <f>Dados!D18</f>
        <v>282</v>
      </c>
      <c r="J17" s="3">
        <f>Dados!D17</f>
        <v>281.39999999999998</v>
      </c>
      <c r="K17" s="3">
        <f>Dados!D16</f>
        <v>276.5</v>
      </c>
      <c r="L17" s="3">
        <f>Dados!D15</f>
        <v>271.5</v>
      </c>
      <c r="P17" s="3">
        <v>-2.7723548056823285E-3</v>
      </c>
      <c r="Q17" s="3">
        <v>-2.9805162912298145E-3</v>
      </c>
      <c r="R17" s="3">
        <v>5.8034007568178361E-3</v>
      </c>
      <c r="S17" s="3">
        <v>-3.0211027364387575E-3</v>
      </c>
      <c r="T17" s="3">
        <v>1.3671202907781458E-4</v>
      </c>
      <c r="U17" s="3">
        <v>-1.0304247494788915E-3</v>
      </c>
      <c r="V17" s="3">
        <v>1.1372970642722991E-3</v>
      </c>
      <c r="W17" s="3">
        <v>1.1459206677539944E-3</v>
      </c>
      <c r="X17" s="3">
        <v>-2.5671782839901363E-3</v>
      </c>
      <c r="Y17" s="3">
        <v>1.4023460587492191E-3</v>
      </c>
    </row>
    <row r="18" spans="2:25" x14ac:dyDescent="0.35">
      <c r="B18" s="3">
        <f>Dados!C24</f>
        <v>273.39999999999998</v>
      </c>
      <c r="C18" s="3">
        <v>1</v>
      </c>
      <c r="D18" s="3">
        <f>Dados!D24</f>
        <v>296.10000000000002</v>
      </c>
      <c r="E18" s="3">
        <f>Dados!D23</f>
        <v>294.60000000000002</v>
      </c>
      <c r="F18" s="3">
        <f>Dados!D22</f>
        <v>291.10000000000002</v>
      </c>
      <c r="G18" s="3">
        <f>Dados!D21</f>
        <v>291</v>
      </c>
      <c r="H18" s="3">
        <f>Dados!D20</f>
        <v>287.7</v>
      </c>
      <c r="I18" s="3">
        <f>Dados!D19</f>
        <v>286.2</v>
      </c>
      <c r="J18" s="3">
        <f>Dados!D18</f>
        <v>282</v>
      </c>
      <c r="K18" s="3">
        <f>Dados!D17</f>
        <v>281.39999999999998</v>
      </c>
      <c r="L18" s="3">
        <f>Dados!D16</f>
        <v>276.5</v>
      </c>
      <c r="P18" s="3">
        <v>6.3045429368186762E-3</v>
      </c>
      <c r="Q18" s="3">
        <v>1.0388139362668388E-4</v>
      </c>
      <c r="R18" s="3">
        <v>-3.0211027364381643E-3</v>
      </c>
      <c r="S18" s="3">
        <v>5.8141225723434362E-3</v>
      </c>
      <c r="T18" s="3">
        <v>-2.5152558682183853E-3</v>
      </c>
      <c r="U18" s="3">
        <v>-1.2600064043621334E-4</v>
      </c>
      <c r="V18" s="3">
        <v>-1.0044848477318358E-3</v>
      </c>
      <c r="W18" s="3">
        <v>6.563108543322249E-5</v>
      </c>
      <c r="X18" s="3">
        <v>1.8613514196371586E-3</v>
      </c>
      <c r="Y18" s="3">
        <v>-1.2049192161171392E-3</v>
      </c>
    </row>
    <row r="19" spans="2:25" ht="16.5" x14ac:dyDescent="0.35">
      <c r="B19" s="3">
        <f>Dados!C25</f>
        <v>272.10000000000002</v>
      </c>
      <c r="C19" s="3">
        <v>1</v>
      </c>
      <c r="D19" s="3">
        <f>Dados!D25</f>
        <v>293.3</v>
      </c>
      <c r="E19" s="3">
        <f>Dados!D24</f>
        <v>296.10000000000002</v>
      </c>
      <c r="F19" s="3">
        <f>Dados!D23</f>
        <v>294.60000000000002</v>
      </c>
      <c r="G19" s="3">
        <f>Dados!D22</f>
        <v>291.10000000000002</v>
      </c>
      <c r="H19" s="3">
        <f>Dados!D21</f>
        <v>291</v>
      </c>
      <c r="I19" s="3">
        <f>Dados!D20</f>
        <v>287.7</v>
      </c>
      <c r="J19" s="3">
        <f>Dados!D19</f>
        <v>286.2</v>
      </c>
      <c r="K19" s="3">
        <f>Dados!D18</f>
        <v>282</v>
      </c>
      <c r="L19" s="3">
        <f>Dados!D17</f>
        <v>281.39999999999998</v>
      </c>
      <c r="O19" t="s">
        <v>45</v>
      </c>
      <c r="P19" s="3">
        <v>2.0011236051881071E-2</v>
      </c>
      <c r="Q19" s="3">
        <v>-5.3150059977906199E-4</v>
      </c>
      <c r="R19" s="3">
        <v>1.3671202907409479E-4</v>
      </c>
      <c r="S19" s="3">
        <v>-2.5152558682233718E-3</v>
      </c>
      <c r="T19" s="3">
        <v>5.8471174266465867E-3</v>
      </c>
      <c r="U19" s="3">
        <v>-2.8722615338367145E-3</v>
      </c>
      <c r="V19" s="3">
        <v>5.3010531240930991E-4</v>
      </c>
      <c r="W19" s="3">
        <v>-2.2698063574774297E-3</v>
      </c>
      <c r="X19" s="3">
        <v>1.3014697749046892E-3</v>
      </c>
      <c r="Y19" s="3">
        <v>3.1817122535316729E-4</v>
      </c>
    </row>
    <row r="20" spans="2:25" x14ac:dyDescent="0.35">
      <c r="B20" s="3">
        <f>Dados!C26</f>
        <v>268.89999999999998</v>
      </c>
      <c r="C20" s="3">
        <v>1</v>
      </c>
      <c r="D20" s="3">
        <f>Dados!D26</f>
        <v>291.3</v>
      </c>
      <c r="E20" s="3">
        <f>Dados!D25</f>
        <v>293.3</v>
      </c>
      <c r="F20" s="3">
        <f>Dados!D24</f>
        <v>296.10000000000002</v>
      </c>
      <c r="G20" s="3">
        <f>Dados!D23</f>
        <v>294.60000000000002</v>
      </c>
      <c r="H20" s="3">
        <f>Dados!D22</f>
        <v>291.10000000000002</v>
      </c>
      <c r="I20" s="3">
        <f>Dados!D21</f>
        <v>291</v>
      </c>
      <c r="J20" s="3">
        <f>Dados!D20</f>
        <v>287.7</v>
      </c>
      <c r="K20" s="3">
        <f>Dados!D19</f>
        <v>286.2</v>
      </c>
      <c r="L20" s="3">
        <f>Dados!D18</f>
        <v>282</v>
      </c>
      <c r="P20" s="3">
        <v>-7.5824763398120243E-3</v>
      </c>
      <c r="Q20" s="3">
        <v>9.2414738527344395E-4</v>
      </c>
      <c r="R20" s="3">
        <v>-1.0304247494722688E-3</v>
      </c>
      <c r="S20" s="3">
        <v>-1.2600064043453464E-4</v>
      </c>
      <c r="T20" s="3">
        <v>-2.8722615338359022E-3</v>
      </c>
      <c r="U20" s="3">
        <v>6.1950809576988538E-3</v>
      </c>
      <c r="V20" s="3">
        <v>-3.2177686562620427E-3</v>
      </c>
      <c r="W20" s="3">
        <v>1.3604660052826537E-3</v>
      </c>
      <c r="X20" s="3">
        <v>-2.6612648608247179E-3</v>
      </c>
      <c r="Y20" s="3">
        <v>1.4522998524360235E-3</v>
      </c>
    </row>
    <row r="21" spans="2:25" x14ac:dyDescent="0.35">
      <c r="B21" s="3">
        <f>Dados!C27</f>
        <v>270.89999999999998</v>
      </c>
      <c r="C21" s="3">
        <v>1</v>
      </c>
      <c r="D21" s="3">
        <f>Dados!D27</f>
        <v>292.60000000000002</v>
      </c>
      <c r="E21" s="3">
        <f>Dados!D26</f>
        <v>291.3</v>
      </c>
      <c r="F21" s="3">
        <f>Dados!D25</f>
        <v>293.3</v>
      </c>
      <c r="G21" s="3">
        <f>Dados!D24</f>
        <v>296.10000000000002</v>
      </c>
      <c r="H21" s="3">
        <f>Dados!D23</f>
        <v>294.60000000000002</v>
      </c>
      <c r="I21" s="3">
        <f>Dados!D22</f>
        <v>291.10000000000002</v>
      </c>
      <c r="J21" s="3">
        <f>Dados!D21</f>
        <v>291</v>
      </c>
      <c r="K21" s="3">
        <f>Dados!D20</f>
        <v>287.7</v>
      </c>
      <c r="L21" s="3">
        <f>Dados!D19</f>
        <v>286.2</v>
      </c>
      <c r="P21" s="3">
        <v>1.1959014817278422E-2</v>
      </c>
      <c r="Q21" s="3">
        <v>-2.5383832037263819E-4</v>
      </c>
      <c r="R21" s="3">
        <v>1.137297064266566E-3</v>
      </c>
      <c r="S21" s="3">
        <v>-1.0044848477372733E-3</v>
      </c>
      <c r="T21" s="3">
        <v>5.3010531240694797E-4</v>
      </c>
      <c r="U21" s="3">
        <v>-3.2177686562472898E-3</v>
      </c>
      <c r="V21" s="3">
        <v>6.2432888617270999E-3</v>
      </c>
      <c r="W21" s="3">
        <v>-4.3640136991720249E-3</v>
      </c>
      <c r="X21" s="3">
        <v>1.9494296763778065E-3</v>
      </c>
      <c r="Y21" s="3">
        <v>-1.0803089398434456E-3</v>
      </c>
    </row>
    <row r="22" spans="2:25" x14ac:dyDescent="0.35">
      <c r="B22" s="3">
        <f>Dados!C28</f>
        <v>274.39999999999998</v>
      </c>
      <c r="C22" s="3">
        <v>1</v>
      </c>
      <c r="D22" s="3">
        <f>Dados!D28</f>
        <v>299.89999999999998</v>
      </c>
      <c r="E22" s="3">
        <f>Dados!D27</f>
        <v>292.60000000000002</v>
      </c>
      <c r="F22" s="3">
        <f>Dados!D26</f>
        <v>291.3</v>
      </c>
      <c r="G22" s="3">
        <f>Dados!D25</f>
        <v>293.3</v>
      </c>
      <c r="H22" s="3">
        <f>Dados!D24</f>
        <v>296.10000000000002</v>
      </c>
      <c r="I22" s="3">
        <f>Dados!D23</f>
        <v>294.60000000000002</v>
      </c>
      <c r="J22" s="3">
        <f>Dados!D22</f>
        <v>291.10000000000002</v>
      </c>
      <c r="K22" s="3">
        <f>Dados!D21</f>
        <v>291</v>
      </c>
      <c r="L22" s="3">
        <f>Dados!D20</f>
        <v>287.7</v>
      </c>
      <c r="P22" s="3">
        <v>-4.428388824766423E-2</v>
      </c>
      <c r="Q22" s="3">
        <v>-5.2514258655520982E-4</v>
      </c>
      <c r="R22" s="3">
        <v>1.1459206677652623E-3</v>
      </c>
      <c r="S22" s="3">
        <v>6.5631085438598059E-5</v>
      </c>
      <c r="T22" s="3">
        <v>-2.2698063574755544E-3</v>
      </c>
      <c r="U22" s="3">
        <v>1.3604660052658397E-3</v>
      </c>
      <c r="V22" s="3">
        <v>-4.3640136991695208E-3</v>
      </c>
      <c r="W22" s="3">
        <v>1.1562535837841824E-2</v>
      </c>
      <c r="X22" s="3">
        <v>-8.9792655444744744E-3</v>
      </c>
      <c r="Y22" s="3">
        <v>2.1751533159063158E-3</v>
      </c>
    </row>
    <row r="23" spans="2:25" x14ac:dyDescent="0.35">
      <c r="B23" s="3">
        <f>Dados!C29</f>
        <v>278.7</v>
      </c>
      <c r="C23" s="3">
        <v>1</v>
      </c>
      <c r="D23" s="3">
        <f>Dados!D29</f>
        <v>302.10000000000002</v>
      </c>
      <c r="E23" s="3">
        <f>Dados!D28</f>
        <v>299.89999999999998</v>
      </c>
      <c r="F23" s="3">
        <f>Dados!D27</f>
        <v>292.60000000000002</v>
      </c>
      <c r="G23" s="3">
        <f>Dados!D26</f>
        <v>291.3</v>
      </c>
      <c r="H23" s="3">
        <f>Dados!D25</f>
        <v>293.3</v>
      </c>
      <c r="I23" s="3">
        <f>Dados!D24</f>
        <v>296.10000000000002</v>
      </c>
      <c r="J23" s="3">
        <f>Dados!D23</f>
        <v>294.60000000000002</v>
      </c>
      <c r="K23" s="3">
        <f>Dados!D22</f>
        <v>291.10000000000002</v>
      </c>
      <c r="L23" s="3">
        <f>Dados!D21</f>
        <v>291</v>
      </c>
      <c r="P23" s="3">
        <v>5.6832131588580828E-4</v>
      </c>
      <c r="Q23" s="3">
        <v>1.5778435443662235E-3</v>
      </c>
      <c r="R23" s="3">
        <v>-2.5671782840044005E-3</v>
      </c>
      <c r="S23" s="3">
        <v>1.8613514196459229E-3</v>
      </c>
      <c r="T23" s="3">
        <v>1.3014697748871134E-3</v>
      </c>
      <c r="U23" s="3">
        <v>-2.6612648608128958E-3</v>
      </c>
      <c r="V23" s="3">
        <v>1.9494296763958967E-3</v>
      </c>
      <c r="W23" s="3">
        <v>-8.979265544487006E-3</v>
      </c>
      <c r="X23" s="3">
        <v>1.5618695691705662E-2</v>
      </c>
      <c r="Y23" s="3">
        <v>-8.1493784052661562E-3</v>
      </c>
    </row>
    <row r="24" spans="2:25" x14ac:dyDescent="0.35">
      <c r="B24" s="3">
        <f>Dados!C30</f>
        <v>283.8</v>
      </c>
      <c r="C24" s="3">
        <v>1</v>
      </c>
      <c r="D24" s="3">
        <f>Dados!D30</f>
        <v>305.89999999999998</v>
      </c>
      <c r="E24" s="3">
        <f>Dados!D29</f>
        <v>302.10000000000002</v>
      </c>
      <c r="F24" s="3">
        <f>Dados!D28</f>
        <v>299.89999999999998</v>
      </c>
      <c r="G24" s="3">
        <f>Dados!D27</f>
        <v>292.60000000000002</v>
      </c>
      <c r="H24" s="3">
        <f>Dados!D26</f>
        <v>291.3</v>
      </c>
      <c r="I24" s="3">
        <f>Dados!D25</f>
        <v>293.3</v>
      </c>
      <c r="J24" s="3">
        <f>Dados!D24</f>
        <v>296.10000000000002</v>
      </c>
      <c r="K24" s="3">
        <f>Dados!D23</f>
        <v>294.60000000000002</v>
      </c>
      <c r="L24" s="3">
        <f>Dados!D22</f>
        <v>291.10000000000002</v>
      </c>
      <c r="P24" s="3">
        <v>2.2015623670478501E-2</v>
      </c>
      <c r="Q24" s="3">
        <v>-1.5433205387783153E-3</v>
      </c>
      <c r="R24" s="3">
        <v>1.4023460587562233E-3</v>
      </c>
      <c r="S24" s="3">
        <v>-1.2049192161259895E-3</v>
      </c>
      <c r="T24" s="3">
        <v>3.1817122536944594E-4</v>
      </c>
      <c r="U24" s="3">
        <v>1.4522998524287398E-3</v>
      </c>
      <c r="V24" s="3">
        <v>-1.0803089398576673E-3</v>
      </c>
      <c r="W24" s="3">
        <v>2.1751533159143164E-3</v>
      </c>
      <c r="X24" s="3">
        <v>-8.1493784052638161E-3</v>
      </c>
      <c r="Y24" s="3">
        <v>6.6308976615802881E-3</v>
      </c>
    </row>
    <row r="25" spans="2:25" x14ac:dyDescent="0.35">
      <c r="B25" s="3">
        <f>Dados!C31</f>
        <v>289.7</v>
      </c>
      <c r="C25" s="3">
        <v>1</v>
      </c>
      <c r="D25" s="3">
        <f>Dados!D31</f>
        <v>312.5</v>
      </c>
      <c r="E25" s="3">
        <f>Dados!D30</f>
        <v>305.89999999999998</v>
      </c>
      <c r="F25" s="3">
        <f>Dados!D29</f>
        <v>302.10000000000002</v>
      </c>
      <c r="G25" s="3">
        <f>Dados!D28</f>
        <v>299.89999999999998</v>
      </c>
      <c r="H25" s="3">
        <f>Dados!D27</f>
        <v>292.60000000000002</v>
      </c>
      <c r="I25" s="3">
        <f>Dados!D26</f>
        <v>291.3</v>
      </c>
      <c r="J25" s="3">
        <f>Dados!D25</f>
        <v>293.3</v>
      </c>
      <c r="K25" s="3">
        <f>Dados!D24</f>
        <v>296.10000000000002</v>
      </c>
      <c r="L25" s="3">
        <f>Dados!D23</f>
        <v>294.60000000000002</v>
      </c>
    </row>
    <row r="26" spans="2:25" x14ac:dyDescent="0.35">
      <c r="B26" s="3">
        <f>Dados!C32</f>
        <v>290.8</v>
      </c>
      <c r="C26" s="3">
        <v>1</v>
      </c>
      <c r="D26" s="3">
        <f>Dados!D32</f>
        <v>311.3</v>
      </c>
      <c r="E26" s="3">
        <f>Dados!D31</f>
        <v>312.5</v>
      </c>
      <c r="F26" s="3">
        <f>Dados!D30</f>
        <v>305.89999999999998</v>
      </c>
      <c r="G26" s="3">
        <f>Dados!D29</f>
        <v>302.10000000000002</v>
      </c>
      <c r="H26" s="3">
        <f>Dados!D28</f>
        <v>299.89999999999998</v>
      </c>
      <c r="I26" s="3">
        <f>Dados!D27</f>
        <v>292.60000000000002</v>
      </c>
      <c r="J26" s="3">
        <f>Dados!D26</f>
        <v>291.3</v>
      </c>
      <c r="K26" s="3">
        <f>Dados!D25</f>
        <v>293.3</v>
      </c>
      <c r="L26" s="3">
        <f>Dados!D24</f>
        <v>296.10000000000002</v>
      </c>
      <c r="P26" s="3">
        <f t="array" ref="P26:Y35">MMULT(TRANSPOSE(C4:L33),B4:B33)</f>
        <v>8159.8</v>
      </c>
      <c r="Q26" s="3">
        <v>8159.8</v>
      </c>
      <c r="R26" s="3">
        <v>8159.8</v>
      </c>
      <c r="S26" s="3">
        <v>8159.8</v>
      </c>
      <c r="T26" s="3">
        <v>8159.8</v>
      </c>
      <c r="U26" s="3">
        <v>8159.8</v>
      </c>
      <c r="V26" s="3">
        <v>8159.8</v>
      </c>
      <c r="W26" s="3">
        <v>8159.8</v>
      </c>
      <c r="X26" s="3">
        <v>8159.8</v>
      </c>
      <c r="Y26" s="3">
        <v>8159.8</v>
      </c>
    </row>
    <row r="27" spans="2:25" x14ac:dyDescent="0.35">
      <c r="B27" s="3">
        <f>Dados!C33</f>
        <v>292.8</v>
      </c>
      <c r="C27" s="3">
        <v>1</v>
      </c>
      <c r="D27" s="3">
        <f>Dados!D33</f>
        <v>313.2</v>
      </c>
      <c r="E27" s="3">
        <f>Dados!D32</f>
        <v>311.3</v>
      </c>
      <c r="F27" s="3">
        <f>Dados!D31</f>
        <v>312.5</v>
      </c>
      <c r="G27" s="3">
        <f>Dados!D30</f>
        <v>305.89999999999998</v>
      </c>
      <c r="H27" s="3">
        <f>Dados!D29</f>
        <v>302.10000000000002</v>
      </c>
      <c r="I27" s="3">
        <f>Dados!D28</f>
        <v>299.89999999999998</v>
      </c>
      <c r="J27" s="3">
        <f>Dados!D27</f>
        <v>292.60000000000002</v>
      </c>
      <c r="K27" s="3">
        <f>Dados!D26</f>
        <v>291.3</v>
      </c>
      <c r="L27" s="3">
        <f>Dados!D25</f>
        <v>293.3</v>
      </c>
      <c r="P27" s="3">
        <v>2406070.2399999998</v>
      </c>
      <c r="Q27" s="3">
        <v>2406070.2399999998</v>
      </c>
      <c r="R27" s="3">
        <v>2406070.2399999998</v>
      </c>
      <c r="S27" s="3">
        <v>2406070.2399999998</v>
      </c>
      <c r="T27" s="3">
        <v>2406070.2399999998</v>
      </c>
      <c r="U27" s="3">
        <v>2406070.2399999998</v>
      </c>
      <c r="V27" s="3">
        <v>2406070.2399999998</v>
      </c>
      <c r="W27" s="3">
        <v>2406070.2399999998</v>
      </c>
      <c r="X27" s="3">
        <v>2406070.2399999998</v>
      </c>
      <c r="Y27" s="3">
        <v>2406070.2399999998</v>
      </c>
    </row>
    <row r="28" spans="2:25" x14ac:dyDescent="0.35">
      <c r="B28" s="3">
        <f>Dados!C34</f>
        <v>295.39999999999998</v>
      </c>
      <c r="C28" s="3">
        <v>1</v>
      </c>
      <c r="D28" s="3">
        <f>Dados!D34</f>
        <v>325.5</v>
      </c>
      <c r="E28" s="3">
        <f>Dados!D33</f>
        <v>313.2</v>
      </c>
      <c r="F28" s="3">
        <f>Dados!D32</f>
        <v>311.3</v>
      </c>
      <c r="G28" s="3">
        <f>Dados!D31</f>
        <v>312.5</v>
      </c>
      <c r="H28" s="3">
        <f>Dados!D30</f>
        <v>305.89999999999998</v>
      </c>
      <c r="I28" s="3">
        <f>Dados!D29</f>
        <v>302.10000000000002</v>
      </c>
      <c r="J28" s="3">
        <f>Dados!D28</f>
        <v>299.89999999999998</v>
      </c>
      <c r="K28" s="3">
        <f>Dados!D27</f>
        <v>292.60000000000002</v>
      </c>
      <c r="L28" s="3">
        <f>Dados!D26</f>
        <v>291.3</v>
      </c>
      <c r="P28" s="3">
        <v>2387357.3899999997</v>
      </c>
      <c r="Q28" s="3">
        <v>2387357.3899999997</v>
      </c>
      <c r="R28" s="3">
        <v>2387357.3899999997</v>
      </c>
      <c r="S28" s="3">
        <v>2387357.3899999997</v>
      </c>
      <c r="T28" s="3">
        <v>2387357.3899999997</v>
      </c>
      <c r="U28" s="3">
        <v>2387357.3899999997</v>
      </c>
      <c r="V28" s="3">
        <v>2387357.3899999997</v>
      </c>
      <c r="W28" s="3">
        <v>2387357.3899999997</v>
      </c>
      <c r="X28" s="3">
        <v>2387357.3899999997</v>
      </c>
      <c r="Y28" s="3">
        <v>2387357.3899999997</v>
      </c>
    </row>
    <row r="29" spans="2:25" x14ac:dyDescent="0.35">
      <c r="B29" s="3">
        <f>Dados!C35</f>
        <v>299.5</v>
      </c>
      <c r="C29" s="3">
        <v>1</v>
      </c>
      <c r="D29" s="3">
        <f>Dados!D35</f>
        <v>320.3</v>
      </c>
      <c r="E29" s="3">
        <f>Dados!D34</f>
        <v>325.5</v>
      </c>
      <c r="F29" s="3">
        <f>Dados!D33</f>
        <v>313.2</v>
      </c>
      <c r="G29" s="3">
        <f>Dados!D32</f>
        <v>311.3</v>
      </c>
      <c r="H29" s="3">
        <f>Dados!D31</f>
        <v>312.5</v>
      </c>
      <c r="I29" s="3">
        <f>Dados!D30</f>
        <v>305.89999999999998</v>
      </c>
      <c r="J29" s="3">
        <f>Dados!D29</f>
        <v>302.10000000000002</v>
      </c>
      <c r="K29" s="3">
        <f>Dados!D28</f>
        <v>299.89999999999998</v>
      </c>
      <c r="L29" s="3">
        <f>Dados!D27</f>
        <v>292.60000000000002</v>
      </c>
      <c r="P29" s="3">
        <v>2370313.0900000003</v>
      </c>
      <c r="Q29" s="3">
        <v>2370313.0900000003</v>
      </c>
      <c r="R29" s="3">
        <v>2370313.0900000003</v>
      </c>
      <c r="S29" s="3">
        <v>2370313.0900000003</v>
      </c>
      <c r="T29" s="3">
        <v>2370313.0900000003</v>
      </c>
      <c r="U29" s="3">
        <v>2370313.0900000003</v>
      </c>
      <c r="V29" s="3">
        <v>2370313.0900000003</v>
      </c>
      <c r="W29" s="3">
        <v>2370313.0900000003</v>
      </c>
      <c r="X29" s="3">
        <v>2370313.0900000003</v>
      </c>
      <c r="Y29" s="3">
        <v>2370313.0900000003</v>
      </c>
    </row>
    <row r="30" spans="2:25" x14ac:dyDescent="0.35">
      <c r="B30" s="3">
        <f>Dados!C36</f>
        <v>298.60000000000002</v>
      </c>
      <c r="C30" s="3">
        <v>1</v>
      </c>
      <c r="D30" s="3">
        <f>Dados!D36</f>
        <v>321</v>
      </c>
      <c r="E30" s="3">
        <f>Dados!D35</f>
        <v>320.3</v>
      </c>
      <c r="F30" s="3">
        <f>Dados!D34</f>
        <v>325.5</v>
      </c>
      <c r="G30" s="3">
        <f>Dados!D33</f>
        <v>313.2</v>
      </c>
      <c r="H30" s="3">
        <f>Dados!D32</f>
        <v>311.3</v>
      </c>
      <c r="I30" s="3">
        <f>Dados!D31</f>
        <v>312.5</v>
      </c>
      <c r="J30" s="3">
        <f>Dados!D30</f>
        <v>305.89999999999998</v>
      </c>
      <c r="K30" s="3">
        <f>Dados!D29</f>
        <v>302.10000000000002</v>
      </c>
      <c r="L30" s="3">
        <f>Dados!D28</f>
        <v>299.89999999999998</v>
      </c>
      <c r="P30" s="3">
        <v>2352677.79</v>
      </c>
      <c r="Q30" s="3">
        <v>2352677.79</v>
      </c>
      <c r="R30" s="3">
        <v>2352677.79</v>
      </c>
      <c r="S30" s="3">
        <v>2352677.79</v>
      </c>
      <c r="T30" s="3">
        <v>2352677.79</v>
      </c>
      <c r="U30" s="3">
        <v>2352677.79</v>
      </c>
      <c r="V30" s="3">
        <v>2352677.79</v>
      </c>
      <c r="W30" s="3">
        <v>2352677.79</v>
      </c>
      <c r="X30" s="3">
        <v>2352677.79</v>
      </c>
      <c r="Y30" s="3">
        <v>2352677.79</v>
      </c>
    </row>
    <row r="31" spans="2:25" x14ac:dyDescent="0.35">
      <c r="B31" s="3">
        <f>Dados!C37</f>
        <v>299.60000000000002</v>
      </c>
      <c r="C31" s="3">
        <v>1</v>
      </c>
      <c r="D31" s="3">
        <f>Dados!D37</f>
        <v>320.10000000000002</v>
      </c>
      <c r="E31" s="3">
        <f>Dados!D36</f>
        <v>321</v>
      </c>
      <c r="F31" s="3">
        <f>Dados!D35</f>
        <v>320.3</v>
      </c>
      <c r="G31" s="3">
        <f>Dados!D34</f>
        <v>325.5</v>
      </c>
      <c r="H31" s="3">
        <f>Dados!D33</f>
        <v>313.2</v>
      </c>
      <c r="I31" s="3">
        <f>Dados!D32</f>
        <v>311.3</v>
      </c>
      <c r="J31" s="3">
        <f>Dados!D31</f>
        <v>312.5</v>
      </c>
      <c r="K31" s="3">
        <f>Dados!D30</f>
        <v>305.89999999999998</v>
      </c>
      <c r="L31" s="3">
        <f>Dados!D29</f>
        <v>302.10000000000002</v>
      </c>
      <c r="O31" t="s">
        <v>46</v>
      </c>
      <c r="P31" s="3">
        <v>2333975.1199999996</v>
      </c>
      <c r="Q31" s="3">
        <v>2333975.1199999996</v>
      </c>
      <c r="R31" s="3">
        <v>2333975.1199999996</v>
      </c>
      <c r="S31" s="3">
        <v>2333975.1199999996</v>
      </c>
      <c r="T31" s="3">
        <v>2333975.1199999996</v>
      </c>
      <c r="U31" s="3">
        <v>2333975.1199999996</v>
      </c>
      <c r="V31" s="3">
        <v>2333975.1199999996</v>
      </c>
      <c r="W31" s="3">
        <v>2333975.1199999996</v>
      </c>
      <c r="X31" s="3">
        <v>2333975.1199999996</v>
      </c>
      <c r="Y31" s="3">
        <v>2333975.1199999996</v>
      </c>
    </row>
    <row r="32" spans="2:25" x14ac:dyDescent="0.35">
      <c r="B32" s="3">
        <f>Dados!C38</f>
        <v>297</v>
      </c>
      <c r="C32" s="3">
        <v>1</v>
      </c>
      <c r="D32" s="3">
        <f>Dados!D38</f>
        <v>318.39999999999998</v>
      </c>
      <c r="E32" s="3">
        <f>Dados!D37</f>
        <v>320.10000000000002</v>
      </c>
      <c r="F32" s="3">
        <f>Dados!D36</f>
        <v>321</v>
      </c>
      <c r="G32" s="3">
        <f>Dados!D35</f>
        <v>320.3</v>
      </c>
      <c r="H32" s="3">
        <f>Dados!D34</f>
        <v>325.5</v>
      </c>
      <c r="I32" s="3">
        <f>Dados!D33</f>
        <v>313.2</v>
      </c>
      <c r="J32" s="3">
        <f>Dados!D32</f>
        <v>311.3</v>
      </c>
      <c r="K32" s="3">
        <f>Dados!D31</f>
        <v>312.5</v>
      </c>
      <c r="L32" s="3">
        <f>Dados!D30</f>
        <v>305.89999999999998</v>
      </c>
      <c r="P32" s="3">
        <v>2314385.75</v>
      </c>
      <c r="Q32" s="3">
        <v>2314385.75</v>
      </c>
      <c r="R32" s="3">
        <v>2314385.75</v>
      </c>
      <c r="S32" s="3">
        <v>2314385.75</v>
      </c>
      <c r="T32" s="3">
        <v>2314385.75</v>
      </c>
      <c r="U32" s="3">
        <v>2314385.75</v>
      </c>
      <c r="V32" s="3">
        <v>2314385.75</v>
      </c>
      <c r="W32" s="3">
        <v>2314385.75</v>
      </c>
      <c r="X32" s="3">
        <v>2314385.75</v>
      </c>
      <c r="Y32" s="3">
        <v>2314385.75</v>
      </c>
    </row>
    <row r="33" spans="2:25" x14ac:dyDescent="0.35">
      <c r="B33" s="3">
        <f>Dados!C39</f>
        <v>301.60000000000002</v>
      </c>
      <c r="C33" s="3">
        <v>1</v>
      </c>
      <c r="D33" s="3">
        <f>Dados!D39</f>
        <v>324.8</v>
      </c>
      <c r="E33" s="3">
        <f>Dados!D38</f>
        <v>318.39999999999998</v>
      </c>
      <c r="F33" s="3">
        <f>Dados!D37</f>
        <v>320.10000000000002</v>
      </c>
      <c r="G33" s="3">
        <f>Dados!D36</f>
        <v>321</v>
      </c>
      <c r="H33" s="3">
        <f>Dados!D35</f>
        <v>320.3</v>
      </c>
      <c r="I33" s="3">
        <f>Dados!D34</f>
        <v>325.5</v>
      </c>
      <c r="J33" s="3">
        <f>Dados!D33</f>
        <v>313.2</v>
      </c>
      <c r="K33" s="3">
        <f>Dados!D32</f>
        <v>311.3</v>
      </c>
      <c r="L33" s="3">
        <f>Dados!D31</f>
        <v>312.5</v>
      </c>
      <c r="P33" s="3">
        <v>2292403.58</v>
      </c>
      <c r="Q33" s="3">
        <v>2292403.58</v>
      </c>
      <c r="R33" s="3">
        <v>2292403.58</v>
      </c>
      <c r="S33" s="3">
        <v>2292403.58</v>
      </c>
      <c r="T33" s="3">
        <v>2292403.58</v>
      </c>
      <c r="U33" s="3">
        <v>2292403.58</v>
      </c>
      <c r="V33" s="3">
        <v>2292403.58</v>
      </c>
      <c r="W33" s="3">
        <v>2292403.58</v>
      </c>
      <c r="X33" s="3">
        <v>2292403.58</v>
      </c>
      <c r="Y33" s="3">
        <v>2292403.58</v>
      </c>
    </row>
    <row r="34" spans="2:25" x14ac:dyDescent="0.35">
      <c r="P34" s="3">
        <v>2272865.1999999993</v>
      </c>
      <c r="Q34" s="3">
        <v>2272865.1999999993</v>
      </c>
      <c r="R34" s="3">
        <v>2272865.1999999993</v>
      </c>
      <c r="S34" s="3">
        <v>2272865.1999999993</v>
      </c>
      <c r="T34" s="3">
        <v>2272865.1999999993</v>
      </c>
      <c r="U34" s="3">
        <v>2272865.1999999993</v>
      </c>
      <c r="V34" s="3">
        <v>2272865.1999999993</v>
      </c>
      <c r="W34" s="3">
        <v>2272865.1999999993</v>
      </c>
      <c r="X34" s="3">
        <v>2272865.1999999993</v>
      </c>
      <c r="Y34" s="3">
        <v>2272865.1999999993</v>
      </c>
    </row>
    <row r="35" spans="2:25" x14ac:dyDescent="0.35">
      <c r="P35" s="3">
        <v>2253113.8799999994</v>
      </c>
      <c r="Q35" s="3">
        <v>2253113.8799999994</v>
      </c>
      <c r="R35" s="3">
        <v>2253113.8799999994</v>
      </c>
      <c r="S35" s="3">
        <v>2253113.8799999994</v>
      </c>
      <c r="T35" s="3">
        <v>2253113.8799999994</v>
      </c>
      <c r="U35" s="3">
        <v>2253113.8799999994</v>
      </c>
      <c r="V35" s="3">
        <v>2253113.8799999994</v>
      </c>
      <c r="W35" s="3">
        <v>2253113.8799999994</v>
      </c>
      <c r="X35" s="3">
        <v>2253113.8799999994</v>
      </c>
      <c r="Y35" s="3">
        <v>2253113.8799999994</v>
      </c>
    </row>
    <row r="37" spans="2:25" x14ac:dyDescent="0.35">
      <c r="P37">
        <f t="array" ref="P37:P46">MMULT(P15:Y24,P26:Y35)</f>
        <v>4.97792693660449</v>
      </c>
    </row>
    <row r="38" spans="2:25" x14ac:dyDescent="0.35">
      <c r="P38">
        <v>0.56185390937162083</v>
      </c>
    </row>
    <row r="39" spans="2:25" x14ac:dyDescent="0.35">
      <c r="P39">
        <v>0.38448459780647681</v>
      </c>
    </row>
    <row r="40" spans="2:25" x14ac:dyDescent="0.35">
      <c r="P40">
        <v>2.7832325812596537E-2</v>
      </c>
    </row>
    <row r="41" spans="2:25" x14ac:dyDescent="0.35">
      <c r="P41">
        <v>-9.8553422850500283E-3</v>
      </c>
    </row>
    <row r="42" spans="2:25" x14ac:dyDescent="0.35">
      <c r="P42">
        <v>-0.22229186844924698</v>
      </c>
    </row>
    <row r="43" spans="2:25" x14ac:dyDescent="0.35">
      <c r="P43">
        <v>2.6269454397606751E-2</v>
      </c>
    </row>
    <row r="44" spans="2:25" x14ac:dyDescent="0.35">
      <c r="P44">
        <v>-0.22304207289562328</v>
      </c>
    </row>
    <row r="45" spans="2:25" x14ac:dyDescent="0.35">
      <c r="P45">
        <v>0.21052444148517679</v>
      </c>
    </row>
    <row r="46" spans="2:25" x14ac:dyDescent="0.35">
      <c r="P46">
        <v>0.16361257342578028</v>
      </c>
    </row>
    <row r="48" spans="2:25" x14ac:dyDescent="0.35">
      <c r="P48" s="7">
        <f t="array" ref="P48:Y57">MMULT(P3:Y12,P15:Y24)</f>
        <v>1.0000000000000568</v>
      </c>
      <c r="Q48" s="7">
        <v>-3.5527136788005009E-15</v>
      </c>
      <c r="R48" s="7">
        <v>3.5527136788005009E-15</v>
      </c>
      <c r="S48" s="7">
        <v>1.7763568394002505E-15</v>
      </c>
      <c r="T48" s="7">
        <v>-5.773159728050814E-15</v>
      </c>
      <c r="U48" s="7">
        <v>-1.0658141036401503E-14</v>
      </c>
      <c r="V48" s="7">
        <v>1.7763568394002505E-15</v>
      </c>
      <c r="W48" s="7">
        <v>3.5527136788005009E-15</v>
      </c>
      <c r="X48" s="7">
        <v>0</v>
      </c>
      <c r="Y48" s="7">
        <v>-7.1054273576010019E-15</v>
      </c>
    </row>
    <row r="49" spans="14:25" x14ac:dyDescent="0.35">
      <c r="P49" s="7">
        <v>7.2759576141834259E-12</v>
      </c>
      <c r="Q49" s="7">
        <v>0.99999999999909051</v>
      </c>
      <c r="R49" s="7">
        <v>4.5474735088646412E-13</v>
      </c>
      <c r="S49" s="7">
        <v>4.5474735088646412E-13</v>
      </c>
      <c r="T49" s="7">
        <v>1.1368683772161603E-12</v>
      </c>
      <c r="U49" s="7">
        <v>0</v>
      </c>
      <c r="V49" s="7">
        <v>-4.5474735088646412E-13</v>
      </c>
      <c r="W49" s="7">
        <v>0</v>
      </c>
      <c r="X49" s="7">
        <v>0</v>
      </c>
      <c r="Y49" s="7">
        <v>0</v>
      </c>
    </row>
    <row r="50" spans="14:25" x14ac:dyDescent="0.35">
      <c r="P50" s="7">
        <v>-7.2759576141834259E-12</v>
      </c>
      <c r="Q50" s="7">
        <v>1.8189894035458565E-12</v>
      </c>
      <c r="R50" s="7">
        <v>0.99999999999681677</v>
      </c>
      <c r="S50" s="7">
        <v>2.2737367544323206E-12</v>
      </c>
      <c r="T50" s="7">
        <v>-2.6147972675971687E-12</v>
      </c>
      <c r="U50" s="7">
        <v>0</v>
      </c>
      <c r="V50" s="7">
        <v>0</v>
      </c>
      <c r="W50" s="7">
        <v>-1.8189894035458565E-12</v>
      </c>
      <c r="X50" s="7">
        <v>3.637978807091713E-12</v>
      </c>
      <c r="Y50" s="7">
        <v>0</v>
      </c>
    </row>
    <row r="51" spans="14:25" x14ac:dyDescent="0.35">
      <c r="P51" s="7">
        <v>-7.2759576141834259E-12</v>
      </c>
      <c r="Q51" s="7">
        <v>0</v>
      </c>
      <c r="R51" s="7">
        <v>9.0949470177292824E-13</v>
      </c>
      <c r="S51" s="7">
        <v>0.99999999999818101</v>
      </c>
      <c r="T51" s="7">
        <v>7.9580786405131221E-13</v>
      </c>
      <c r="U51" s="7">
        <v>-2.7284841053187847E-12</v>
      </c>
      <c r="V51" s="7">
        <v>2.2737367544323206E-12</v>
      </c>
      <c r="W51" s="7">
        <v>9.0949470177292824E-13</v>
      </c>
      <c r="X51" s="7">
        <v>3.637978807091713E-12</v>
      </c>
      <c r="Y51" s="7">
        <v>-1.8189894035458565E-12</v>
      </c>
    </row>
    <row r="52" spans="14:25" x14ac:dyDescent="0.35">
      <c r="O52" t="s">
        <v>47</v>
      </c>
      <c r="P52" s="7">
        <v>-1.4551915228366852E-11</v>
      </c>
      <c r="Q52" s="7">
        <v>2.2737367544323206E-12</v>
      </c>
      <c r="R52" s="7">
        <v>-2.2737367544323206E-12</v>
      </c>
      <c r="S52" s="7">
        <v>1.3642420526593924E-12</v>
      </c>
      <c r="T52" s="7">
        <v>0.99999999999943157</v>
      </c>
      <c r="U52" s="7">
        <v>4.5474735088646412E-13</v>
      </c>
      <c r="V52" s="7">
        <v>0</v>
      </c>
      <c r="W52" s="7">
        <v>-9.0949470177292824E-13</v>
      </c>
      <c r="X52" s="7">
        <v>7.2759576141834259E-12</v>
      </c>
      <c r="Y52" s="7">
        <v>-3.637978807091713E-12</v>
      </c>
    </row>
    <row r="53" spans="14:25" x14ac:dyDescent="0.35">
      <c r="P53" s="7">
        <v>2.9103830456733704E-11</v>
      </c>
      <c r="Q53" s="7">
        <v>-4.5474735088646412E-13</v>
      </c>
      <c r="R53" s="7">
        <v>4.5474735088646412E-13</v>
      </c>
      <c r="S53" s="7">
        <v>-4.5474735088646412E-13</v>
      </c>
      <c r="T53" s="7">
        <v>-1.2505552149377763E-12</v>
      </c>
      <c r="U53" s="7">
        <v>1.0000000000004547</v>
      </c>
      <c r="V53" s="7">
        <v>0</v>
      </c>
      <c r="W53" s="7">
        <v>-1.8189894035458565E-12</v>
      </c>
      <c r="X53" s="7">
        <v>0</v>
      </c>
      <c r="Y53" s="7">
        <v>1.8189894035458565E-12</v>
      </c>
    </row>
    <row r="54" spans="14:25" x14ac:dyDescent="0.35">
      <c r="P54" s="7">
        <v>2.9103830456733704E-11</v>
      </c>
      <c r="Q54" s="7">
        <v>4.5474735088646412E-13</v>
      </c>
      <c r="R54" s="7">
        <v>-1.3642420526593924E-12</v>
      </c>
      <c r="S54" s="7">
        <v>1.3642420526593924E-12</v>
      </c>
      <c r="T54" s="7">
        <v>-2.5011104298755527E-12</v>
      </c>
      <c r="U54" s="7">
        <v>2.2737367544323206E-12</v>
      </c>
      <c r="V54" s="7">
        <v>0.99999999999772626</v>
      </c>
      <c r="W54" s="7">
        <v>3.637978807091713E-12</v>
      </c>
      <c r="X54" s="7">
        <v>-3.637978807091713E-12</v>
      </c>
      <c r="Y54" s="7">
        <v>3.637978807091713E-12</v>
      </c>
    </row>
    <row r="55" spans="14:25" x14ac:dyDescent="0.35">
      <c r="P55" s="7">
        <v>1.4551915228366852E-11</v>
      </c>
      <c r="Q55" s="7">
        <v>-1.3642420526593924E-12</v>
      </c>
      <c r="R55" s="7">
        <v>2.2737367544323206E-12</v>
      </c>
      <c r="S55" s="7">
        <v>0</v>
      </c>
      <c r="T55" s="7">
        <v>-1.0231815394945443E-12</v>
      </c>
      <c r="U55" s="7">
        <v>-2.2737367544323206E-12</v>
      </c>
      <c r="V55" s="7">
        <v>9.0949470177292824E-13</v>
      </c>
      <c r="W55" s="7">
        <v>1.0000000000027285</v>
      </c>
      <c r="X55" s="7">
        <v>3.637978807091713E-12</v>
      </c>
      <c r="Y55" s="7">
        <v>1.8189894035458565E-12</v>
      </c>
    </row>
    <row r="56" spans="14:25" x14ac:dyDescent="0.35">
      <c r="P56" s="7">
        <v>7.2759576141834259E-12</v>
      </c>
      <c r="Q56" s="7">
        <v>-4.5474735088646412E-13</v>
      </c>
      <c r="R56" s="7">
        <v>-4.5474735088646412E-13</v>
      </c>
      <c r="S56" s="7">
        <v>1.8189894035458565E-12</v>
      </c>
      <c r="T56" s="7">
        <v>-1.4779288903810084E-12</v>
      </c>
      <c r="U56" s="7">
        <v>4.5474735088646412E-13</v>
      </c>
      <c r="V56" s="7">
        <v>2.2737367544323206E-12</v>
      </c>
      <c r="W56" s="7">
        <v>4.5474735088646412E-12</v>
      </c>
      <c r="X56" s="7">
        <v>1</v>
      </c>
      <c r="Y56" s="7">
        <v>-3.637978807091713E-12</v>
      </c>
    </row>
    <row r="57" spans="14:25" x14ac:dyDescent="0.35">
      <c r="P57" s="7">
        <v>7.2759576141834259E-12</v>
      </c>
      <c r="Q57" s="7">
        <v>0</v>
      </c>
      <c r="R57" s="7">
        <v>-1.3642420526593924E-12</v>
      </c>
      <c r="S57" s="7">
        <v>1.3642420526593924E-12</v>
      </c>
      <c r="T57" s="7">
        <v>-3.4106051316484809E-13</v>
      </c>
      <c r="U57" s="7">
        <v>0</v>
      </c>
      <c r="V57" s="7">
        <v>-9.0949470177292824E-13</v>
      </c>
      <c r="W57" s="7">
        <v>1.8189894035458565E-12</v>
      </c>
      <c r="X57" s="7">
        <v>-3.637978807091713E-12</v>
      </c>
      <c r="Y57" s="7">
        <v>0.99999999999818101</v>
      </c>
    </row>
    <row r="59" spans="14:25" x14ac:dyDescent="0.35">
      <c r="P59" s="7">
        <f>$O$60*P48</f>
        <v>2.0000000000001137E-3</v>
      </c>
      <c r="Q59" s="7">
        <f t="shared" ref="Q59:Y59" si="0">$O$60*Q48</f>
        <v>-7.105427357601002E-18</v>
      </c>
      <c r="R59" s="7">
        <f t="shared" si="0"/>
        <v>7.105427357601002E-18</v>
      </c>
      <c r="S59" s="7">
        <f t="shared" si="0"/>
        <v>3.552713678800501E-18</v>
      </c>
      <c r="T59" s="7">
        <f t="shared" si="0"/>
        <v>-1.1546319456101629E-17</v>
      </c>
      <c r="U59" s="7">
        <f t="shared" si="0"/>
        <v>-2.1316282072803006E-17</v>
      </c>
      <c r="V59" s="7">
        <f t="shared" si="0"/>
        <v>3.552713678800501E-18</v>
      </c>
      <c r="W59" s="7">
        <f t="shared" si="0"/>
        <v>7.105427357601002E-18</v>
      </c>
      <c r="X59" s="7">
        <f t="shared" si="0"/>
        <v>0</v>
      </c>
      <c r="Y59" s="7">
        <f t="shared" si="0"/>
        <v>-1.4210854715202004E-17</v>
      </c>
    </row>
    <row r="60" spans="14:25" x14ac:dyDescent="0.35">
      <c r="N60" s="1" t="s">
        <v>49</v>
      </c>
      <c r="O60" s="8">
        <v>2E-3</v>
      </c>
      <c r="P60" s="7">
        <f t="shared" ref="P60:Y60" si="1">$O$60*P49</f>
        <v>1.4551915228366852E-14</v>
      </c>
      <c r="Q60" s="7">
        <f t="shared" si="1"/>
        <v>1.9999999999981812E-3</v>
      </c>
      <c r="R60" s="7">
        <f t="shared" si="1"/>
        <v>9.0949470177292826E-16</v>
      </c>
      <c r="S60" s="7">
        <f t="shared" si="1"/>
        <v>9.0949470177292826E-16</v>
      </c>
      <c r="T60" s="7">
        <f t="shared" si="1"/>
        <v>2.2737367544323206E-15</v>
      </c>
      <c r="U60" s="7">
        <f t="shared" si="1"/>
        <v>0</v>
      </c>
      <c r="V60" s="7">
        <f t="shared" si="1"/>
        <v>-9.0949470177292826E-16</v>
      </c>
      <c r="W60" s="7">
        <f t="shared" si="1"/>
        <v>0</v>
      </c>
      <c r="X60" s="7">
        <f t="shared" si="1"/>
        <v>0</v>
      </c>
      <c r="Y60" s="7">
        <f t="shared" si="1"/>
        <v>0</v>
      </c>
    </row>
    <row r="61" spans="14:25" x14ac:dyDescent="0.35">
      <c r="P61" s="7">
        <f t="shared" ref="P61:Y61" si="2">$O$60*P50</f>
        <v>-1.4551915228366852E-14</v>
      </c>
      <c r="Q61" s="7">
        <f t="shared" si="2"/>
        <v>3.637978807091713E-15</v>
      </c>
      <c r="R61" s="7">
        <f t="shared" si="2"/>
        <v>1.9999999999936336E-3</v>
      </c>
      <c r="S61" s="7">
        <f t="shared" si="2"/>
        <v>4.5474735088646413E-15</v>
      </c>
      <c r="T61" s="7">
        <f t="shared" si="2"/>
        <v>-5.2295945351943373E-15</v>
      </c>
      <c r="U61" s="7">
        <f t="shared" si="2"/>
        <v>0</v>
      </c>
      <c r="V61" s="7">
        <f t="shared" si="2"/>
        <v>0</v>
      </c>
      <c r="W61" s="7">
        <f t="shared" si="2"/>
        <v>-3.637978807091713E-15</v>
      </c>
      <c r="X61" s="7">
        <f t="shared" si="2"/>
        <v>7.2759576141834261E-15</v>
      </c>
      <c r="Y61" s="7">
        <f t="shared" si="2"/>
        <v>0</v>
      </c>
    </row>
    <row r="62" spans="14:25" x14ac:dyDescent="0.35">
      <c r="P62" s="7">
        <f t="shared" ref="P62:Y62" si="3">$O$60*P51</f>
        <v>-1.4551915228366852E-14</v>
      </c>
      <c r="Q62" s="7">
        <f t="shared" si="3"/>
        <v>0</v>
      </c>
      <c r="R62" s="7">
        <f t="shared" si="3"/>
        <v>1.8189894035458565E-15</v>
      </c>
      <c r="S62" s="7">
        <f t="shared" si="3"/>
        <v>1.9999999999963619E-3</v>
      </c>
      <c r="T62" s="7">
        <f t="shared" si="3"/>
        <v>1.5916157281026244E-15</v>
      </c>
      <c r="U62" s="7">
        <f t="shared" si="3"/>
        <v>-5.4569682106375695E-15</v>
      </c>
      <c r="V62" s="7">
        <f t="shared" si="3"/>
        <v>4.5474735088646413E-15</v>
      </c>
      <c r="W62" s="7">
        <f t="shared" si="3"/>
        <v>1.8189894035458565E-15</v>
      </c>
      <c r="X62" s="7">
        <f t="shared" si="3"/>
        <v>7.2759576141834261E-15</v>
      </c>
      <c r="Y62" s="7">
        <f t="shared" si="3"/>
        <v>-3.637978807091713E-15</v>
      </c>
    </row>
    <row r="63" spans="14:25" x14ac:dyDescent="0.35">
      <c r="O63" t="s">
        <v>48</v>
      </c>
      <c r="P63" s="7">
        <f t="shared" ref="P63:Y63" si="4">$O$60*P52</f>
        <v>-2.9103830456733704E-14</v>
      </c>
      <c r="Q63" s="7">
        <f t="shared" si="4"/>
        <v>4.5474735088646413E-15</v>
      </c>
      <c r="R63" s="7">
        <f t="shared" si="4"/>
        <v>-4.5474735088646413E-15</v>
      </c>
      <c r="S63" s="7">
        <f t="shared" si="4"/>
        <v>2.7284841053187848E-15</v>
      </c>
      <c r="T63" s="7">
        <f t="shared" si="4"/>
        <v>1.9999999999988634E-3</v>
      </c>
      <c r="U63" s="7">
        <f t="shared" si="4"/>
        <v>9.0949470177292826E-16</v>
      </c>
      <c r="V63" s="7">
        <f t="shared" si="4"/>
        <v>0</v>
      </c>
      <c r="W63" s="7">
        <f t="shared" si="4"/>
        <v>-1.8189894035458565E-15</v>
      </c>
      <c r="X63" s="7">
        <f t="shared" si="4"/>
        <v>1.4551915228366852E-14</v>
      </c>
      <c r="Y63" s="7">
        <f t="shared" si="4"/>
        <v>-7.2759576141834261E-15</v>
      </c>
    </row>
    <row r="64" spans="14:25" x14ac:dyDescent="0.35">
      <c r="P64" s="7">
        <f t="shared" ref="P64:Y64" si="5">$O$60*P53</f>
        <v>5.8207660913467408E-14</v>
      </c>
      <c r="Q64" s="7">
        <f t="shared" si="5"/>
        <v>-9.0949470177292826E-16</v>
      </c>
      <c r="R64" s="7">
        <f t="shared" si="5"/>
        <v>9.0949470177292826E-16</v>
      </c>
      <c r="S64" s="7">
        <f t="shared" si="5"/>
        <v>-9.0949470177292826E-16</v>
      </c>
      <c r="T64" s="7">
        <f t="shared" si="5"/>
        <v>-2.5011104298755525E-15</v>
      </c>
      <c r="U64" s="7">
        <f t="shared" si="5"/>
        <v>2.0000000000009095E-3</v>
      </c>
      <c r="V64" s="7">
        <f t="shared" si="5"/>
        <v>0</v>
      </c>
      <c r="W64" s="7">
        <f t="shared" si="5"/>
        <v>-3.637978807091713E-15</v>
      </c>
      <c r="X64" s="7">
        <f t="shared" si="5"/>
        <v>0</v>
      </c>
      <c r="Y64" s="7">
        <f t="shared" si="5"/>
        <v>3.637978807091713E-15</v>
      </c>
    </row>
    <row r="65" spans="15:25" x14ac:dyDescent="0.35">
      <c r="P65" s="7">
        <f t="shared" ref="P65:Y65" si="6">$O$60*P54</f>
        <v>5.8207660913467408E-14</v>
      </c>
      <c r="Q65" s="7">
        <f t="shared" si="6"/>
        <v>9.0949470177292826E-16</v>
      </c>
      <c r="R65" s="7">
        <f t="shared" si="6"/>
        <v>-2.7284841053187848E-15</v>
      </c>
      <c r="S65" s="7">
        <f t="shared" si="6"/>
        <v>2.7284841053187848E-15</v>
      </c>
      <c r="T65" s="7">
        <f t="shared" si="6"/>
        <v>-5.002220859751105E-15</v>
      </c>
      <c r="U65" s="7">
        <f t="shared" si="6"/>
        <v>4.5474735088646413E-15</v>
      </c>
      <c r="V65" s="7">
        <f t="shared" si="6"/>
        <v>1.9999999999954525E-3</v>
      </c>
      <c r="W65" s="7">
        <f t="shared" si="6"/>
        <v>7.2759576141834261E-15</v>
      </c>
      <c r="X65" s="7">
        <f t="shared" si="6"/>
        <v>-7.2759576141834261E-15</v>
      </c>
      <c r="Y65" s="7">
        <f t="shared" si="6"/>
        <v>7.2759576141834261E-15</v>
      </c>
    </row>
    <row r="66" spans="15:25" x14ac:dyDescent="0.35">
      <c r="P66" s="7">
        <f t="shared" ref="P66:Y66" si="7">$O$60*P55</f>
        <v>2.9103830456733704E-14</v>
      </c>
      <c r="Q66" s="7">
        <f t="shared" si="7"/>
        <v>-2.7284841053187848E-15</v>
      </c>
      <c r="R66" s="7">
        <f t="shared" si="7"/>
        <v>4.5474735088646413E-15</v>
      </c>
      <c r="S66" s="7">
        <f t="shared" si="7"/>
        <v>0</v>
      </c>
      <c r="T66" s="7">
        <f t="shared" si="7"/>
        <v>-2.0463630789890888E-15</v>
      </c>
      <c r="U66" s="7">
        <f t="shared" si="7"/>
        <v>-4.5474735088646413E-15</v>
      </c>
      <c r="V66" s="7">
        <f t="shared" si="7"/>
        <v>1.8189894035458565E-15</v>
      </c>
      <c r="W66" s="7">
        <f t="shared" si="7"/>
        <v>2.000000000005457E-3</v>
      </c>
      <c r="X66" s="7">
        <f t="shared" si="7"/>
        <v>7.2759576141834261E-15</v>
      </c>
      <c r="Y66" s="7">
        <f t="shared" si="7"/>
        <v>3.637978807091713E-15</v>
      </c>
    </row>
    <row r="67" spans="15:25" x14ac:dyDescent="0.35">
      <c r="P67" s="7">
        <f t="shared" ref="P67:Y68" si="8">$O$60*P56</f>
        <v>1.4551915228366852E-14</v>
      </c>
      <c r="Q67" s="7">
        <f t="shared" si="8"/>
        <v>-9.0949470177292826E-16</v>
      </c>
      <c r="R67" s="7">
        <f t="shared" si="8"/>
        <v>-9.0949470177292826E-16</v>
      </c>
      <c r="S67" s="7">
        <f t="shared" si="8"/>
        <v>3.637978807091713E-15</v>
      </c>
      <c r="T67" s="7">
        <f t="shared" si="8"/>
        <v>-2.955857780762017E-15</v>
      </c>
      <c r="U67" s="7">
        <f t="shared" si="8"/>
        <v>9.0949470177292826E-16</v>
      </c>
      <c r="V67" s="7">
        <f t="shared" si="8"/>
        <v>4.5474735088646413E-15</v>
      </c>
      <c r="W67" s="7">
        <f t="shared" si="8"/>
        <v>9.0949470177292826E-15</v>
      </c>
      <c r="X67" s="7">
        <f t="shared" si="8"/>
        <v>2E-3</v>
      </c>
      <c r="Y67" s="7">
        <f t="shared" si="8"/>
        <v>-7.2759576141834261E-15</v>
      </c>
    </row>
    <row r="68" spans="15:25" x14ac:dyDescent="0.35">
      <c r="P68" s="7">
        <f t="shared" si="8"/>
        <v>1.4551915228366852E-14</v>
      </c>
      <c r="Q68" s="7">
        <f t="shared" si="8"/>
        <v>0</v>
      </c>
      <c r="R68" s="7">
        <f t="shared" si="8"/>
        <v>-2.7284841053187848E-15</v>
      </c>
      <c r="S68" s="7">
        <f t="shared" si="8"/>
        <v>2.7284841053187848E-15</v>
      </c>
      <c r="T68" s="7">
        <f t="shared" si="8"/>
        <v>-6.8212102632969619E-16</v>
      </c>
      <c r="U68" s="7">
        <f t="shared" si="8"/>
        <v>0</v>
      </c>
      <c r="V68" s="7">
        <f t="shared" si="8"/>
        <v>-1.8189894035458565E-15</v>
      </c>
      <c r="W68" s="7">
        <f t="shared" si="8"/>
        <v>3.637978807091713E-15</v>
      </c>
      <c r="X68" s="7">
        <f t="shared" si="8"/>
        <v>-7.2759576141834261E-15</v>
      </c>
      <c r="Y68" s="7">
        <f t="shared" si="8"/>
        <v>1.9999999999963619E-3</v>
      </c>
    </row>
    <row r="70" spans="15:25" x14ac:dyDescent="0.35">
      <c r="P70" s="7">
        <f>P59+P3</f>
        <v>30.001999999999999</v>
      </c>
      <c r="Q70" s="7">
        <f t="shared" ref="Q70:Y70" si="9">Q59+Q3</f>
        <v>8800</v>
      </c>
      <c r="R70" s="7">
        <f t="shared" si="9"/>
        <v>8731.1</v>
      </c>
      <c r="S70" s="7">
        <f t="shared" si="9"/>
        <v>8668.6</v>
      </c>
      <c r="T70" s="7">
        <f t="shared" si="9"/>
        <v>8604.6</v>
      </c>
      <c r="U70" s="7">
        <f t="shared" si="9"/>
        <v>8536.9000000000015</v>
      </c>
      <c r="V70" s="7">
        <f t="shared" si="9"/>
        <v>8465.4000000000015</v>
      </c>
      <c r="W70" s="7">
        <f t="shared" si="9"/>
        <v>8385.7000000000025</v>
      </c>
      <c r="X70" s="7">
        <f t="shared" si="9"/>
        <v>8313.4000000000015</v>
      </c>
      <c r="Y70" s="7">
        <f t="shared" si="9"/>
        <v>8240.2000000000007</v>
      </c>
    </row>
    <row r="71" spans="15:25" x14ac:dyDescent="0.35">
      <c r="P71" s="7">
        <f t="shared" ref="P71:Y71" si="10">P60+P4</f>
        <v>8800</v>
      </c>
      <c r="Q71" s="7">
        <f t="shared" si="10"/>
        <v>2595020.0019999994</v>
      </c>
      <c r="R71" s="7">
        <f t="shared" si="10"/>
        <v>2574738.0199999996</v>
      </c>
      <c r="S71" s="7">
        <f t="shared" si="10"/>
        <v>2556415.5599999996</v>
      </c>
      <c r="T71" s="7">
        <f t="shared" si="10"/>
        <v>2537451.0100000002</v>
      </c>
      <c r="U71" s="7">
        <f t="shared" si="10"/>
        <v>2517271.1999999997</v>
      </c>
      <c r="V71" s="7">
        <f t="shared" si="10"/>
        <v>2496115.89</v>
      </c>
      <c r="W71" s="7">
        <f t="shared" si="10"/>
        <v>2472357.4899999993</v>
      </c>
      <c r="X71" s="7">
        <f t="shared" si="10"/>
        <v>2451185.8600000003</v>
      </c>
      <c r="Y71" s="7">
        <f t="shared" si="10"/>
        <v>2429851.2600000007</v>
      </c>
    </row>
    <row r="72" spans="15:25" x14ac:dyDescent="0.35">
      <c r="P72" s="7">
        <f t="shared" ref="P72:Y72" si="11">P61+P5</f>
        <v>8731.1</v>
      </c>
      <c r="Q72" s="7">
        <f t="shared" si="11"/>
        <v>2574738.0199999996</v>
      </c>
      <c r="R72" s="7">
        <f t="shared" si="11"/>
        <v>2555009.7719999989</v>
      </c>
      <c r="S72" s="7">
        <f t="shared" si="11"/>
        <v>2536806.5099999993</v>
      </c>
      <c r="T72" s="7">
        <f t="shared" si="11"/>
        <v>2517983.0699999994</v>
      </c>
      <c r="U72" s="7">
        <f t="shared" si="11"/>
        <v>2498009.6800000002</v>
      </c>
      <c r="V72" s="7">
        <f t="shared" si="11"/>
        <v>2476905.6799999997</v>
      </c>
      <c r="W72" s="7">
        <f t="shared" si="11"/>
        <v>2453293.71</v>
      </c>
      <c r="X72" s="7">
        <f t="shared" si="11"/>
        <v>2432276.4399999995</v>
      </c>
      <c r="Y72" s="7">
        <f t="shared" si="11"/>
        <v>2411005.41</v>
      </c>
    </row>
    <row r="73" spans="15:25" x14ac:dyDescent="0.35">
      <c r="P73" s="7">
        <f t="shared" ref="P73:Y73" si="12">P62+P6</f>
        <v>8668.6</v>
      </c>
      <c r="Q73" s="7">
        <f t="shared" si="12"/>
        <v>2556415.5599999996</v>
      </c>
      <c r="R73" s="7">
        <f t="shared" si="12"/>
        <v>2536806.5099999993</v>
      </c>
      <c r="S73" s="7">
        <f t="shared" si="12"/>
        <v>2519116.0219999994</v>
      </c>
      <c r="T73" s="7">
        <f t="shared" si="12"/>
        <v>2500422.6599999992</v>
      </c>
      <c r="U73" s="7">
        <f t="shared" si="12"/>
        <v>2480596.1399999997</v>
      </c>
      <c r="V73" s="7">
        <f t="shared" si="12"/>
        <v>2459694.0800000001</v>
      </c>
      <c r="W73" s="7">
        <f t="shared" si="12"/>
        <v>2436166.6999999993</v>
      </c>
      <c r="X73" s="7">
        <f t="shared" si="12"/>
        <v>2415217.14</v>
      </c>
      <c r="Y73" s="7">
        <f t="shared" si="12"/>
        <v>2394088.3099999996</v>
      </c>
    </row>
    <row r="74" spans="15:25" x14ac:dyDescent="0.35">
      <c r="O74" t="s">
        <v>50</v>
      </c>
      <c r="P74" s="7">
        <f t="shared" ref="P74:Y74" si="13">P63+P7</f>
        <v>8604.6</v>
      </c>
      <c r="Q74" s="7">
        <f t="shared" si="13"/>
        <v>2537451.0100000002</v>
      </c>
      <c r="R74" s="7">
        <f t="shared" si="13"/>
        <v>2517983.0699999994</v>
      </c>
      <c r="S74" s="7">
        <f t="shared" si="13"/>
        <v>2500422.6599999992</v>
      </c>
      <c r="T74" s="7">
        <f t="shared" si="13"/>
        <v>2482239.2219999991</v>
      </c>
      <c r="U74" s="7">
        <f t="shared" si="13"/>
        <v>2462540.69</v>
      </c>
      <c r="V74" s="7">
        <f t="shared" si="13"/>
        <v>2441785.7899999996</v>
      </c>
      <c r="W74" s="7">
        <f t="shared" si="13"/>
        <v>2418450.9100000006</v>
      </c>
      <c r="X74" s="7">
        <f t="shared" si="13"/>
        <v>2397605.87</v>
      </c>
      <c r="Y74" s="7">
        <f t="shared" si="13"/>
        <v>2376547.42</v>
      </c>
    </row>
    <row r="75" spans="15:25" x14ac:dyDescent="0.35">
      <c r="P75" s="7">
        <f t="shared" ref="P75:Y75" si="14">P64+P8</f>
        <v>8536.9000000000015</v>
      </c>
      <c r="Q75" s="7">
        <f t="shared" si="14"/>
        <v>2517271.1999999997</v>
      </c>
      <c r="R75" s="7">
        <f t="shared" si="14"/>
        <v>2498009.6800000002</v>
      </c>
      <c r="S75" s="7">
        <f t="shared" si="14"/>
        <v>2480596.1399999997</v>
      </c>
      <c r="T75" s="7">
        <f t="shared" si="14"/>
        <v>2462540.69</v>
      </c>
      <c r="U75" s="7">
        <f t="shared" si="14"/>
        <v>2443359.1119999993</v>
      </c>
      <c r="V75" s="7">
        <f t="shared" si="14"/>
        <v>2422745.4300000002</v>
      </c>
      <c r="W75" s="7">
        <f t="shared" si="14"/>
        <v>2399561.4300000002</v>
      </c>
      <c r="X75" s="7">
        <f t="shared" si="14"/>
        <v>2378933.6800000002</v>
      </c>
      <c r="Y75" s="7">
        <f t="shared" si="14"/>
        <v>2357989.3000000003</v>
      </c>
    </row>
    <row r="76" spans="15:25" x14ac:dyDescent="0.35">
      <c r="P76" s="7">
        <f t="shared" ref="P76:Y76" si="15">P65+P9</f>
        <v>8465.4000000000015</v>
      </c>
      <c r="Q76" s="7">
        <f t="shared" si="15"/>
        <v>2496115.89</v>
      </c>
      <c r="R76" s="7">
        <f t="shared" si="15"/>
        <v>2476905.6799999997</v>
      </c>
      <c r="S76" s="7">
        <f t="shared" si="15"/>
        <v>2459694.0800000001</v>
      </c>
      <c r="T76" s="7">
        <f t="shared" si="15"/>
        <v>2441785.7899999996</v>
      </c>
      <c r="U76" s="7">
        <f t="shared" si="15"/>
        <v>2422745.4300000002</v>
      </c>
      <c r="V76" s="7">
        <f t="shared" si="15"/>
        <v>2402668.4619999989</v>
      </c>
      <c r="W76" s="7">
        <f t="shared" si="15"/>
        <v>2379642.8200000003</v>
      </c>
      <c r="X76" s="7">
        <f t="shared" si="15"/>
        <v>2359179.3899999997</v>
      </c>
      <c r="Y76" s="7">
        <f t="shared" si="15"/>
        <v>2338463.5699999998</v>
      </c>
    </row>
    <row r="77" spans="15:25" x14ac:dyDescent="0.35">
      <c r="P77" s="7">
        <f t="shared" ref="P77:Y77" si="16">P66+P10</f>
        <v>8385.7000000000025</v>
      </c>
      <c r="Q77" s="7">
        <f t="shared" si="16"/>
        <v>2472357.4899999993</v>
      </c>
      <c r="R77" s="7">
        <f t="shared" si="16"/>
        <v>2453293.71</v>
      </c>
      <c r="S77" s="7">
        <f t="shared" si="16"/>
        <v>2436166.6999999993</v>
      </c>
      <c r="T77" s="7">
        <f t="shared" si="16"/>
        <v>2418450.9100000006</v>
      </c>
      <c r="U77" s="7">
        <f t="shared" si="16"/>
        <v>2399561.4300000002</v>
      </c>
      <c r="V77" s="7">
        <f t="shared" si="16"/>
        <v>2379642.8200000003</v>
      </c>
      <c r="W77" s="7">
        <f t="shared" si="16"/>
        <v>2357135.8519999995</v>
      </c>
      <c r="X77" s="7">
        <f t="shared" si="16"/>
        <v>2336909.44</v>
      </c>
      <c r="Y77" s="7">
        <f t="shared" si="16"/>
        <v>2316376.2199999997</v>
      </c>
    </row>
    <row r="78" spans="15:25" x14ac:dyDescent="0.35">
      <c r="P78" s="7">
        <f t="shared" ref="P78:Y78" si="17">P67+P11</f>
        <v>8313.4000000000015</v>
      </c>
      <c r="Q78" s="7">
        <f t="shared" si="17"/>
        <v>2451185.8600000003</v>
      </c>
      <c r="R78" s="7">
        <f t="shared" si="17"/>
        <v>2432276.4399999995</v>
      </c>
      <c r="S78" s="7">
        <f t="shared" si="17"/>
        <v>2415217.14</v>
      </c>
      <c r="T78" s="7">
        <f t="shared" si="17"/>
        <v>2397605.87</v>
      </c>
      <c r="U78" s="7">
        <f t="shared" si="17"/>
        <v>2378933.6800000002</v>
      </c>
      <c r="V78" s="7">
        <f t="shared" si="17"/>
        <v>2359179.3899999997</v>
      </c>
      <c r="W78" s="7">
        <f t="shared" si="17"/>
        <v>2336909.44</v>
      </c>
      <c r="X78" s="7">
        <f t="shared" si="17"/>
        <v>2317074.4219999993</v>
      </c>
      <c r="Y78" s="7">
        <f t="shared" si="17"/>
        <v>2296768.5699999998</v>
      </c>
    </row>
    <row r="79" spans="15:25" x14ac:dyDescent="0.35">
      <c r="P79" s="7">
        <f t="shared" ref="P79:Y79" si="18">P68+P12</f>
        <v>8240.2000000000007</v>
      </c>
      <c r="Q79" s="7">
        <f t="shared" si="18"/>
        <v>2429851.2600000007</v>
      </c>
      <c r="R79" s="7">
        <f t="shared" si="18"/>
        <v>2411005.41</v>
      </c>
      <c r="S79" s="7">
        <f t="shared" si="18"/>
        <v>2394088.3099999996</v>
      </c>
      <c r="T79" s="7">
        <f t="shared" si="18"/>
        <v>2376547.42</v>
      </c>
      <c r="U79" s="7">
        <f t="shared" si="18"/>
        <v>2357989.3000000003</v>
      </c>
      <c r="V79" s="7">
        <f t="shared" si="18"/>
        <v>2338463.5699999998</v>
      </c>
      <c r="W79" s="7">
        <f t="shared" si="18"/>
        <v>2316376.2199999997</v>
      </c>
      <c r="X79" s="7">
        <f t="shared" si="18"/>
        <v>2296768.5699999998</v>
      </c>
      <c r="Y79" s="7">
        <f t="shared" si="18"/>
        <v>2276858.3419999992</v>
      </c>
    </row>
    <row r="80" spans="15:25" x14ac:dyDescent="0.35"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6:16" x14ac:dyDescent="0.35">
      <c r="P81">
        <f t="array" ref="P81:P90">MMULT(MINVERSE(P70:Y79),P26:Y35)</f>
        <v>4.9116736402284005</v>
      </c>
    </row>
    <row r="82" spans="16:16" x14ac:dyDescent="0.35">
      <c r="P82">
        <v>0.56213749094376908</v>
      </c>
    </row>
    <row r="83" spans="16:16" x14ac:dyDescent="0.35">
      <c r="P83">
        <v>0.38451150540277013</v>
      </c>
    </row>
    <row r="84" spans="16:16" x14ac:dyDescent="0.35">
      <c r="P84">
        <v>2.7771862939516723E-2</v>
      </c>
    </row>
    <row r="85" spans="16:16" x14ac:dyDescent="0.35">
      <c r="P85">
        <v>-1.0054136586177265E-2</v>
      </c>
    </row>
    <row r="86" spans="16:16" x14ac:dyDescent="0.35">
      <c r="P86">
        <v>-0.22221350740892376</v>
      </c>
    </row>
    <row r="87" spans="16:16" x14ac:dyDescent="0.35">
      <c r="P87">
        <v>2.6147286950617854E-2</v>
      </c>
    </row>
    <row r="88" spans="16:16" x14ac:dyDescent="0.35">
      <c r="P88">
        <v>-0.22259834693977609</v>
      </c>
    </row>
    <row r="89" spans="16:16" x14ac:dyDescent="0.35">
      <c r="P89">
        <v>0.21050978694984224</v>
      </c>
    </row>
    <row r="90" spans="16:16" x14ac:dyDescent="0.35">
      <c r="P90">
        <v>0.16339997069735546</v>
      </c>
    </row>
  </sheetData>
  <dataValidations count="2">
    <dataValidation allowBlank="1" showInputMessage="1" showErrorMessage="1" promptTitle="Atenção" prompt="Se lambda=0 então regressão ridge=regressao MQO" sqref="P37:P46"/>
    <dataValidation allowBlank="1" showInputMessage="1" showErrorMessage="1" promptTitle="Regressão Ridge" prompt="Novos parâmetros dos coeficientes com valores de lambda ou k inseridos, sendo lambda ou k &gt; 0 e &lt; 1." sqref="P81:P90"/>
  </dataValidation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E17" sqref="E17"/>
    </sheetView>
  </sheetViews>
  <sheetFormatPr defaultRowHeight="14.5" x14ac:dyDescent="0.35"/>
  <cols>
    <col min="2" max="2" width="20.90625" bestFit="1" customWidth="1"/>
    <col min="3" max="8" width="12.36328125" bestFit="1" customWidth="1"/>
  </cols>
  <sheetData>
    <row r="2" spans="2:8" x14ac:dyDescent="0.35">
      <c r="C2" s="4" t="s">
        <v>42</v>
      </c>
      <c r="D2" s="4"/>
      <c r="E2" s="4"/>
      <c r="F2" s="4"/>
      <c r="G2" s="4"/>
      <c r="H2" s="4"/>
    </row>
    <row r="3" spans="2:8" x14ac:dyDescent="0.35">
      <c r="B3" s="5" t="s">
        <v>51</v>
      </c>
      <c r="C3" s="9">
        <v>0</v>
      </c>
      <c r="D3" s="9">
        <v>2.0000000000000001E-4</v>
      </c>
      <c r="E3" s="9">
        <v>5.9999999999999995E-4</v>
      </c>
      <c r="F3" s="9">
        <v>1E-3</v>
      </c>
      <c r="G3" s="9">
        <v>1.4E-3</v>
      </c>
      <c r="H3" s="9">
        <v>2E-3</v>
      </c>
    </row>
    <row r="4" spans="2:8" x14ac:dyDescent="0.35">
      <c r="B4" s="3" t="str">
        <f t="array" ref="B4:B12">TRANSPOSE('Regressao Ridge'!D3:L3)</f>
        <v>Y</v>
      </c>
      <c r="C4" s="3">
        <f>'Regressao Ridge'!P38</f>
        <v>0.56185390937162083</v>
      </c>
      <c r="D4" s="3">
        <v>0.56188261324496125</v>
      </c>
      <c r="E4" s="3">
        <v>0.56193978828514446</v>
      </c>
      <c r="F4" s="3">
        <v>0.56199665523809017</v>
      </c>
      <c r="G4" s="3">
        <v>0.562053216615368</v>
      </c>
      <c r="H4" s="3">
        <v>0.56213749094376908</v>
      </c>
    </row>
    <row r="5" spans="2:8" x14ac:dyDescent="0.35">
      <c r="B5" s="3" t="str">
        <v>Yt-1</v>
      </c>
      <c r="C5" s="3">
        <f>'Regressao Ridge'!P39</f>
        <v>0.38448459780647681</v>
      </c>
      <c r="D5" s="3">
        <v>0.3844873214547988</v>
      </c>
      <c r="E5" s="3">
        <v>0.38449274669847</v>
      </c>
      <c r="F5" s="3">
        <v>0.38449814257592152</v>
      </c>
      <c r="G5" s="3">
        <v>0.3845035093286242</v>
      </c>
      <c r="H5" s="3">
        <v>0.38451150540277013</v>
      </c>
    </row>
    <row r="6" spans="2:8" x14ac:dyDescent="0.35">
      <c r="B6" s="3" t="str">
        <v>Yt-2</v>
      </c>
      <c r="C6" s="3">
        <f>'Regressao Ridge'!P40</f>
        <v>2.7832325812596537E-2</v>
      </c>
      <c r="D6" s="3">
        <v>2.7826204529901588E-2</v>
      </c>
      <c r="E6" s="3">
        <v>2.7814012422822998E-2</v>
      </c>
      <c r="F6" s="3">
        <v>2.7801887148598325E-2</v>
      </c>
      <c r="G6" s="3">
        <v>2.7789828203367506E-2</v>
      </c>
      <c r="H6" s="3">
        <v>2.7771862939516723E-2</v>
      </c>
    </row>
    <row r="7" spans="2:8" x14ac:dyDescent="0.35">
      <c r="B7" s="3" t="str">
        <v>Yt-3</v>
      </c>
      <c r="C7" s="3">
        <f>'Regressao Ridge'!P41</f>
        <v>-9.8553422850500283E-3</v>
      </c>
      <c r="D7" s="3">
        <v>-9.8754605345447999E-3</v>
      </c>
      <c r="E7" s="3">
        <v>-9.9155362534020242E-3</v>
      </c>
      <c r="F7" s="3">
        <v>-9.9553991642551409E-3</v>
      </c>
      <c r="G7" s="3">
        <v>-9.9950509965083256E-3</v>
      </c>
      <c r="H7" s="3">
        <v>-1.0054136586177265E-2</v>
      </c>
    </row>
    <row r="8" spans="2:8" x14ac:dyDescent="0.35">
      <c r="B8" s="3" t="str">
        <v>Yt-4</v>
      </c>
      <c r="C8" s="3">
        <f>'Regressao Ridge'!P42</f>
        <v>-0.22229186844924698</v>
      </c>
      <c r="D8" s="3">
        <v>-0.22228394162311815</v>
      </c>
      <c r="E8" s="3">
        <v>-0.22226814912392001</v>
      </c>
      <c r="F8" s="3">
        <v>-0.22225243742013845</v>
      </c>
      <c r="G8" s="3">
        <v>-0.22223680584374961</v>
      </c>
      <c r="H8" s="3">
        <v>-0.22221350740892376</v>
      </c>
    </row>
    <row r="9" spans="2:8" x14ac:dyDescent="0.35">
      <c r="B9" s="3" t="str">
        <v>Yt-5</v>
      </c>
      <c r="C9" s="3">
        <f>'Regressao Ridge'!P43</f>
        <v>2.6269454397606751E-2</v>
      </c>
      <c r="D9" s="3">
        <v>2.6257094707034412E-2</v>
      </c>
      <c r="E9" s="3">
        <v>2.623247155588615E-2</v>
      </c>
      <c r="F9" s="3">
        <v>2.6207975765828451E-2</v>
      </c>
      <c r="G9" s="3">
        <v>2.6183606343238353E-2</v>
      </c>
      <c r="H9" s="3">
        <v>2.6147286950617854E-2</v>
      </c>
    </row>
    <row r="10" spans="2:8" x14ac:dyDescent="0.35">
      <c r="B10" s="3" t="str">
        <v>Yt-6</v>
      </c>
      <c r="C10" s="3">
        <f>'Regressao Ridge'!P44</f>
        <v>-0.22304207289562328</v>
      </c>
      <c r="D10" s="3">
        <v>-0.22299717186160706</v>
      </c>
      <c r="E10" s="3">
        <v>-0.22290772541327897</v>
      </c>
      <c r="F10" s="3">
        <v>-0.2228187499104024</v>
      </c>
      <c r="G10" s="3">
        <v>-0.22273024159767374</v>
      </c>
      <c r="H10" s="3">
        <v>-0.22259834693977609</v>
      </c>
    </row>
    <row r="11" spans="2:8" x14ac:dyDescent="0.35">
      <c r="B11" s="3" t="str">
        <v>Yt-7</v>
      </c>
      <c r="C11" s="3">
        <f>'Regressao Ridge'!P45</f>
        <v>0.21052444148517679</v>
      </c>
      <c r="D11" s="3">
        <v>0.21052296873676823</v>
      </c>
      <c r="E11" s="3">
        <v>0.2105200281512225</v>
      </c>
      <c r="F11" s="3">
        <v>0.21051709407038288</v>
      </c>
      <c r="G11" s="3">
        <v>0.21051416643240373</v>
      </c>
      <c r="H11" s="3">
        <v>0.21050978694984224</v>
      </c>
    </row>
    <row r="12" spans="2:8" x14ac:dyDescent="0.35">
      <c r="B12" s="3" t="str">
        <v>Yt-8</v>
      </c>
      <c r="C12" s="3">
        <f>'Regressao Ridge'!P46</f>
        <v>0.16361257342578028</v>
      </c>
      <c r="D12" s="3">
        <v>0.16359105087758508</v>
      </c>
      <c r="E12" s="3">
        <v>0.16354818226500356</v>
      </c>
      <c r="F12" s="3">
        <v>0.1635055474107503</v>
      </c>
      <c r="G12" s="3">
        <v>0.16346314443399024</v>
      </c>
      <c r="H12" s="3">
        <v>0.16339997069735546</v>
      </c>
    </row>
    <row r="13" spans="2:8" x14ac:dyDescent="0.35">
      <c r="B13" s="10" t="s">
        <v>43</v>
      </c>
      <c r="C13" s="11">
        <f>SUM(C4:C12)</f>
        <v>0.91938801866933773</v>
      </c>
      <c r="D13" s="11">
        <f>SUM(D4:D12)</f>
        <v>0.91941067953177935</v>
      </c>
      <c r="E13" s="11">
        <f>SUM(E4:E12)</f>
        <v>0.91945581858794867</v>
      </c>
      <c r="F13" s="11">
        <f>SUM(F4:F12)</f>
        <v>0.91950071571477565</v>
      </c>
      <c r="G13" s="11">
        <f>SUM(G4:G12)</f>
        <v>0.91954537291906036</v>
      </c>
      <c r="H13" s="11">
        <f>SUM(H4:H12)</f>
        <v>0.91961191294899436</v>
      </c>
    </row>
  </sheetData>
  <mergeCells count="1">
    <mergeCell ref="C2:H2"/>
  </mergeCells>
  <pageMargins left="0.511811024" right="0.511811024" top="0.78740157499999996" bottom="0.78740157499999996" header="0.31496062000000002" footer="0.31496062000000002"/>
  <ignoredErrors>
    <ignoredError sqref="D13 E13:H1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78"/>
  <sheetViews>
    <sheetView zoomScale="70" zoomScaleNormal="70" workbookViewId="0">
      <selection activeCell="N16" sqref="N16"/>
    </sheetView>
  </sheetViews>
  <sheetFormatPr defaultRowHeight="14.5" x14ac:dyDescent="0.35"/>
  <sheetData>
    <row r="2" spans="2:11" x14ac:dyDescent="0.35">
      <c r="B2" t="s">
        <v>60</v>
      </c>
    </row>
    <row r="5" spans="2:11" x14ac:dyDescent="0.35">
      <c r="B5" s="6" t="str">
        <f>'Regressao Ridge'!B3</f>
        <v>C</v>
      </c>
      <c r="C5" s="6"/>
      <c r="D5" s="6" t="str">
        <f>'Regressao Ridge'!D3</f>
        <v>Y</v>
      </c>
      <c r="E5" s="6" t="str">
        <f>'Regressao Ridge'!E3</f>
        <v>Yt-1</v>
      </c>
      <c r="F5" s="6" t="str">
        <f>'Regressao Ridge'!F3</f>
        <v>Yt-2</v>
      </c>
      <c r="G5" s="6" t="str">
        <f>'Regressao Ridge'!G3</f>
        <v>Yt-3</v>
      </c>
      <c r="H5" s="6" t="str">
        <f>'Regressao Ridge'!H3</f>
        <v>Yt-4</v>
      </c>
    </row>
    <row r="6" spans="2:11" x14ac:dyDescent="0.35">
      <c r="B6">
        <f>'Regressao Ridge'!B4</f>
        <v>233.4</v>
      </c>
      <c r="C6">
        <f>'Regressao Ridge'!C4</f>
        <v>1</v>
      </c>
      <c r="D6">
        <f>'Regressao Ridge'!D4</f>
        <v>254.4</v>
      </c>
      <c r="E6">
        <f>'Regressao Ridge'!E4</f>
        <v>255.9</v>
      </c>
      <c r="F6">
        <f>'Regressao Ridge'!F4</f>
        <v>255.9</v>
      </c>
      <c r="G6">
        <f>'Regressao Ridge'!G4</f>
        <v>256.10000000000002</v>
      </c>
      <c r="H6">
        <f>'Regressao Ridge'!H4</f>
        <v>253.3</v>
      </c>
      <c r="K6" t="s">
        <v>44</v>
      </c>
    </row>
    <row r="7" spans="2:11" x14ac:dyDescent="0.35">
      <c r="B7">
        <f>'Regressao Ridge'!B5</f>
        <v>236.4</v>
      </c>
      <c r="C7">
        <f>'Regressao Ridge'!C5</f>
        <v>1</v>
      </c>
      <c r="D7">
        <f>'Regressao Ridge'!D5</f>
        <v>254.4</v>
      </c>
      <c r="E7">
        <f>'Regressao Ridge'!E5</f>
        <v>254.4</v>
      </c>
      <c r="F7">
        <f>'Regressao Ridge'!F5</f>
        <v>255.9</v>
      </c>
      <c r="G7">
        <f>'Regressao Ridge'!G5</f>
        <v>255.9</v>
      </c>
      <c r="H7">
        <f>'Regressao Ridge'!H5</f>
        <v>256.10000000000002</v>
      </c>
    </row>
    <row r="8" spans="2:11" x14ac:dyDescent="0.35">
      <c r="B8">
        <f>'Regressao Ridge'!B6</f>
        <v>239</v>
      </c>
      <c r="C8">
        <f>'Regressao Ridge'!C6</f>
        <v>1</v>
      </c>
      <c r="D8">
        <f>'Regressao Ridge'!D6</f>
        <v>257</v>
      </c>
      <c r="E8">
        <f>'Regressao Ridge'!E6</f>
        <v>254.4</v>
      </c>
      <c r="F8">
        <f>'Regressao Ridge'!F6</f>
        <v>254.4</v>
      </c>
      <c r="G8">
        <f>'Regressao Ridge'!G6</f>
        <v>255.9</v>
      </c>
      <c r="H8">
        <f>'Regressao Ridge'!H6</f>
        <v>255.9</v>
      </c>
    </row>
    <row r="9" spans="2:11" x14ac:dyDescent="0.35">
      <c r="B9">
        <f>'Regressao Ridge'!B7</f>
        <v>243.2</v>
      </c>
      <c r="C9">
        <f>'Regressao Ridge'!C7</f>
        <v>1</v>
      </c>
      <c r="D9">
        <f>'Regressao Ridge'!D7</f>
        <v>260.89999999999998</v>
      </c>
      <c r="E9">
        <f>'Regressao Ridge'!E7</f>
        <v>257</v>
      </c>
      <c r="F9">
        <f>'Regressao Ridge'!F7</f>
        <v>254.4</v>
      </c>
      <c r="G9">
        <f>'Regressao Ridge'!G7</f>
        <v>254.4</v>
      </c>
      <c r="H9">
        <f>'Regressao Ridge'!H7</f>
        <v>255.9</v>
      </c>
    </row>
    <row r="10" spans="2:11" x14ac:dyDescent="0.35">
      <c r="B10">
        <f>'Regressao Ridge'!B8</f>
        <v>248.7</v>
      </c>
      <c r="C10">
        <f>'Regressao Ridge'!C8</f>
        <v>1</v>
      </c>
      <c r="D10">
        <f>'Regressao Ridge'!D8</f>
        <v>263</v>
      </c>
      <c r="E10">
        <f>'Regressao Ridge'!E8</f>
        <v>260.89999999999998</v>
      </c>
      <c r="F10">
        <f>'Regressao Ridge'!F8</f>
        <v>257</v>
      </c>
      <c r="G10">
        <f>'Regressao Ridge'!G8</f>
        <v>254.4</v>
      </c>
      <c r="H10">
        <f>'Regressao Ridge'!H8</f>
        <v>254.4</v>
      </c>
    </row>
    <row r="11" spans="2:11" x14ac:dyDescent="0.35">
      <c r="B11">
        <f>'Regressao Ridge'!B9</f>
        <v>253.7</v>
      </c>
      <c r="C11">
        <f>'Regressao Ridge'!C9</f>
        <v>1</v>
      </c>
      <c r="D11">
        <f>'Regressao Ridge'!D9</f>
        <v>271.5</v>
      </c>
      <c r="E11">
        <f>'Regressao Ridge'!E9</f>
        <v>263</v>
      </c>
      <c r="F11">
        <f>'Regressao Ridge'!F9</f>
        <v>260.89999999999998</v>
      </c>
      <c r="G11">
        <f>'Regressao Ridge'!G9</f>
        <v>257</v>
      </c>
      <c r="H11">
        <f>'Regressao Ridge'!H9</f>
        <v>254.4</v>
      </c>
    </row>
    <row r="12" spans="2:11" x14ac:dyDescent="0.35">
      <c r="B12">
        <f>'Regressao Ridge'!B10</f>
        <v>259.89999999999998</v>
      </c>
      <c r="C12">
        <f>'Regressao Ridge'!C10</f>
        <v>1</v>
      </c>
      <c r="D12">
        <f>'Regressao Ridge'!D10</f>
        <v>276.5</v>
      </c>
      <c r="E12">
        <f>'Regressao Ridge'!E10</f>
        <v>271.5</v>
      </c>
      <c r="F12">
        <f>'Regressao Ridge'!F10</f>
        <v>263</v>
      </c>
      <c r="G12">
        <f>'Regressao Ridge'!G10</f>
        <v>260.89999999999998</v>
      </c>
      <c r="H12">
        <f>'Regressao Ridge'!H10</f>
        <v>257</v>
      </c>
    </row>
    <row r="13" spans="2:11" x14ac:dyDescent="0.35">
      <c r="B13">
        <f>'Regressao Ridge'!B11</f>
        <v>261.8</v>
      </c>
      <c r="C13">
        <f>'Regressao Ridge'!C11</f>
        <v>1</v>
      </c>
      <c r="D13">
        <f>'Regressao Ridge'!D11</f>
        <v>281.39999999999998</v>
      </c>
      <c r="E13">
        <f>'Regressao Ridge'!E11</f>
        <v>276.5</v>
      </c>
      <c r="F13">
        <f>'Regressao Ridge'!F11</f>
        <v>271.5</v>
      </c>
      <c r="G13">
        <f>'Regressao Ridge'!G11</f>
        <v>263</v>
      </c>
      <c r="H13">
        <f>'Regressao Ridge'!H11</f>
        <v>260.89999999999998</v>
      </c>
    </row>
    <row r="14" spans="2:11" x14ac:dyDescent="0.35">
      <c r="B14">
        <f>'Regressao Ridge'!B12</f>
        <v>263.2</v>
      </c>
      <c r="C14">
        <f>'Regressao Ridge'!C12</f>
        <v>1</v>
      </c>
      <c r="D14">
        <f>'Regressao Ridge'!D12</f>
        <v>282</v>
      </c>
      <c r="E14">
        <f>'Regressao Ridge'!E12</f>
        <v>281.39999999999998</v>
      </c>
      <c r="F14">
        <f>'Regressao Ridge'!F12</f>
        <v>276.5</v>
      </c>
      <c r="G14">
        <f>'Regressao Ridge'!G12</f>
        <v>271.5</v>
      </c>
      <c r="H14">
        <f>'Regressao Ridge'!H12</f>
        <v>263</v>
      </c>
    </row>
    <row r="15" spans="2:11" x14ac:dyDescent="0.35">
      <c r="B15">
        <f>'Regressao Ridge'!B13</f>
        <v>263.7</v>
      </c>
      <c r="C15">
        <f>'Regressao Ridge'!C13</f>
        <v>1</v>
      </c>
      <c r="D15">
        <f>'Regressao Ridge'!D13</f>
        <v>286.2</v>
      </c>
      <c r="E15">
        <f>'Regressao Ridge'!E13</f>
        <v>282</v>
      </c>
      <c r="F15">
        <f>'Regressao Ridge'!F13</f>
        <v>281.39999999999998</v>
      </c>
      <c r="G15">
        <f>'Regressao Ridge'!G13</f>
        <v>276.5</v>
      </c>
      <c r="H15">
        <f>'Regressao Ridge'!H13</f>
        <v>271.5</v>
      </c>
    </row>
    <row r="16" spans="2:11" x14ac:dyDescent="0.35">
      <c r="B16">
        <f>'Regressao Ridge'!B14</f>
        <v>263.39999999999998</v>
      </c>
      <c r="C16">
        <f>'Regressao Ridge'!C14</f>
        <v>1</v>
      </c>
      <c r="D16">
        <f>'Regressao Ridge'!D14</f>
        <v>287.7</v>
      </c>
      <c r="E16">
        <f>'Regressao Ridge'!E14</f>
        <v>286.2</v>
      </c>
      <c r="F16">
        <f>'Regressao Ridge'!F14</f>
        <v>282</v>
      </c>
      <c r="G16">
        <f>'Regressao Ridge'!G14</f>
        <v>281.39999999999998</v>
      </c>
      <c r="H16">
        <f>'Regressao Ridge'!H14</f>
        <v>276.5</v>
      </c>
    </row>
    <row r="17" spans="2:11" ht="16.5" x14ac:dyDescent="0.35">
      <c r="B17">
        <f>'Regressao Ridge'!B15</f>
        <v>266.89999999999998</v>
      </c>
      <c r="C17">
        <f>'Regressao Ridge'!C15</f>
        <v>1</v>
      </c>
      <c r="D17">
        <f>'Regressao Ridge'!D15</f>
        <v>291</v>
      </c>
      <c r="E17">
        <f>'Regressao Ridge'!E15</f>
        <v>287.7</v>
      </c>
      <c r="F17">
        <f>'Regressao Ridge'!F15</f>
        <v>286.2</v>
      </c>
      <c r="G17">
        <f>'Regressao Ridge'!G15</f>
        <v>282</v>
      </c>
      <c r="H17">
        <f>'Regressao Ridge'!H15</f>
        <v>281.39999999999998</v>
      </c>
      <c r="K17" t="s">
        <v>45</v>
      </c>
    </row>
    <row r="18" spans="2:11" x14ac:dyDescent="0.35">
      <c r="B18">
        <f>'Regressao Ridge'!B16</f>
        <v>268.89999999999998</v>
      </c>
      <c r="C18">
        <f>'Regressao Ridge'!C16</f>
        <v>1</v>
      </c>
      <c r="D18">
        <f>'Regressao Ridge'!D16</f>
        <v>291.10000000000002</v>
      </c>
      <c r="E18">
        <f>'Regressao Ridge'!E16</f>
        <v>291</v>
      </c>
      <c r="F18">
        <f>'Regressao Ridge'!F16</f>
        <v>287.7</v>
      </c>
      <c r="G18">
        <f>'Regressao Ridge'!G16</f>
        <v>286.2</v>
      </c>
      <c r="H18">
        <f>'Regressao Ridge'!H16</f>
        <v>282</v>
      </c>
    </row>
    <row r="19" spans="2:11" x14ac:dyDescent="0.35">
      <c r="B19">
        <f>'Regressao Ridge'!B17</f>
        <v>270.39999999999998</v>
      </c>
      <c r="C19">
        <f>'Regressao Ridge'!C17</f>
        <v>1</v>
      </c>
      <c r="D19">
        <f>'Regressao Ridge'!D17</f>
        <v>294.60000000000002</v>
      </c>
      <c r="E19">
        <f>'Regressao Ridge'!E17</f>
        <v>291.10000000000002</v>
      </c>
      <c r="F19">
        <f>'Regressao Ridge'!F17</f>
        <v>291</v>
      </c>
      <c r="G19">
        <f>'Regressao Ridge'!G17</f>
        <v>287.7</v>
      </c>
      <c r="H19">
        <f>'Regressao Ridge'!H17</f>
        <v>286.2</v>
      </c>
    </row>
    <row r="20" spans="2:11" x14ac:dyDescent="0.35">
      <c r="B20">
        <f>'Regressao Ridge'!B18</f>
        <v>273.39999999999998</v>
      </c>
      <c r="C20">
        <f>'Regressao Ridge'!C18</f>
        <v>1</v>
      </c>
      <c r="D20">
        <f>'Regressao Ridge'!D18</f>
        <v>296.10000000000002</v>
      </c>
      <c r="E20">
        <f>'Regressao Ridge'!E18</f>
        <v>294.60000000000002</v>
      </c>
      <c r="F20">
        <f>'Regressao Ridge'!F18</f>
        <v>291.10000000000002</v>
      </c>
      <c r="G20">
        <f>'Regressao Ridge'!G18</f>
        <v>291</v>
      </c>
      <c r="H20">
        <f>'Regressao Ridge'!H18</f>
        <v>287.7</v>
      </c>
    </row>
    <row r="21" spans="2:11" x14ac:dyDescent="0.35">
      <c r="B21">
        <f>'Regressao Ridge'!B19</f>
        <v>272.10000000000002</v>
      </c>
      <c r="C21">
        <f>'Regressao Ridge'!C19</f>
        <v>1</v>
      </c>
      <c r="D21">
        <f>'Regressao Ridge'!D19</f>
        <v>293.3</v>
      </c>
      <c r="E21">
        <f>'Regressao Ridge'!E19</f>
        <v>296.10000000000002</v>
      </c>
      <c r="F21">
        <f>'Regressao Ridge'!F19</f>
        <v>294.60000000000002</v>
      </c>
      <c r="G21">
        <f>'Regressao Ridge'!G19</f>
        <v>291.10000000000002</v>
      </c>
      <c r="H21">
        <f>'Regressao Ridge'!H19</f>
        <v>291</v>
      </c>
    </row>
    <row r="22" spans="2:11" x14ac:dyDescent="0.35">
      <c r="B22">
        <f>'Regressao Ridge'!B20</f>
        <v>268.89999999999998</v>
      </c>
      <c r="C22">
        <f>'Regressao Ridge'!C20</f>
        <v>1</v>
      </c>
      <c r="D22">
        <f>'Regressao Ridge'!D20</f>
        <v>291.3</v>
      </c>
      <c r="E22">
        <f>'Regressao Ridge'!E20</f>
        <v>293.3</v>
      </c>
      <c r="F22">
        <f>'Regressao Ridge'!F20</f>
        <v>296.10000000000002</v>
      </c>
      <c r="G22">
        <f>'Regressao Ridge'!G20</f>
        <v>294.60000000000002</v>
      </c>
      <c r="H22">
        <f>'Regressao Ridge'!H20</f>
        <v>291.10000000000002</v>
      </c>
    </row>
    <row r="23" spans="2:11" x14ac:dyDescent="0.35">
      <c r="B23">
        <f>'Regressao Ridge'!B21</f>
        <v>270.89999999999998</v>
      </c>
      <c r="C23">
        <f>'Regressao Ridge'!C21</f>
        <v>1</v>
      </c>
      <c r="D23">
        <f>'Regressao Ridge'!D21</f>
        <v>292.60000000000002</v>
      </c>
      <c r="E23">
        <f>'Regressao Ridge'!E21</f>
        <v>291.3</v>
      </c>
      <c r="F23">
        <f>'Regressao Ridge'!F21</f>
        <v>293.3</v>
      </c>
      <c r="G23">
        <f>'Regressao Ridge'!G21</f>
        <v>296.10000000000002</v>
      </c>
      <c r="H23">
        <f>'Regressao Ridge'!H21</f>
        <v>294.60000000000002</v>
      </c>
    </row>
    <row r="24" spans="2:11" x14ac:dyDescent="0.35">
      <c r="B24">
        <f>'Regressao Ridge'!B22</f>
        <v>274.39999999999998</v>
      </c>
      <c r="C24">
        <f>'Regressao Ridge'!C22</f>
        <v>1</v>
      </c>
      <c r="D24">
        <f>'Regressao Ridge'!D22</f>
        <v>299.89999999999998</v>
      </c>
      <c r="E24">
        <f>'Regressao Ridge'!E22</f>
        <v>292.60000000000002</v>
      </c>
      <c r="F24">
        <f>'Regressao Ridge'!F22</f>
        <v>291.3</v>
      </c>
      <c r="G24">
        <f>'Regressao Ridge'!G22</f>
        <v>293.3</v>
      </c>
      <c r="H24">
        <f>'Regressao Ridge'!H22</f>
        <v>296.10000000000002</v>
      </c>
    </row>
    <row r="25" spans="2:11" x14ac:dyDescent="0.35">
      <c r="B25">
        <f>'Regressao Ridge'!B23</f>
        <v>278.7</v>
      </c>
      <c r="C25">
        <f>'Regressao Ridge'!C23</f>
        <v>1</v>
      </c>
      <c r="D25">
        <f>'Regressao Ridge'!D23</f>
        <v>302.10000000000002</v>
      </c>
      <c r="E25">
        <f>'Regressao Ridge'!E23</f>
        <v>299.89999999999998</v>
      </c>
      <c r="F25">
        <f>'Regressao Ridge'!F23</f>
        <v>292.60000000000002</v>
      </c>
      <c r="G25">
        <f>'Regressao Ridge'!G23</f>
        <v>291.3</v>
      </c>
      <c r="H25">
        <f>'Regressao Ridge'!H23</f>
        <v>293.3</v>
      </c>
    </row>
    <row r="26" spans="2:11" x14ac:dyDescent="0.35">
      <c r="B26">
        <f>'Regressao Ridge'!B24</f>
        <v>283.8</v>
      </c>
      <c r="C26">
        <f>'Regressao Ridge'!C24</f>
        <v>1</v>
      </c>
      <c r="D26">
        <f>'Regressao Ridge'!D24</f>
        <v>305.89999999999998</v>
      </c>
      <c r="E26">
        <f>'Regressao Ridge'!E24</f>
        <v>302.10000000000002</v>
      </c>
      <c r="F26">
        <f>'Regressao Ridge'!F24</f>
        <v>299.89999999999998</v>
      </c>
      <c r="G26">
        <f>'Regressao Ridge'!G24</f>
        <v>292.60000000000002</v>
      </c>
      <c r="H26">
        <f>'Regressao Ridge'!H24</f>
        <v>291.3</v>
      </c>
    </row>
    <row r="27" spans="2:11" x14ac:dyDescent="0.35">
      <c r="B27">
        <f>'Regressao Ridge'!B25</f>
        <v>289.7</v>
      </c>
      <c r="C27">
        <f>'Regressao Ridge'!C25</f>
        <v>1</v>
      </c>
      <c r="D27">
        <f>'Regressao Ridge'!D25</f>
        <v>312.5</v>
      </c>
      <c r="E27">
        <f>'Regressao Ridge'!E25</f>
        <v>305.89999999999998</v>
      </c>
      <c r="F27">
        <f>'Regressao Ridge'!F25</f>
        <v>302.10000000000002</v>
      </c>
      <c r="G27">
        <f>'Regressao Ridge'!G25</f>
        <v>299.89999999999998</v>
      </c>
      <c r="H27">
        <f>'Regressao Ridge'!H25</f>
        <v>292.60000000000002</v>
      </c>
    </row>
    <row r="28" spans="2:11" x14ac:dyDescent="0.35">
      <c r="B28">
        <f>'Regressao Ridge'!B26</f>
        <v>290.8</v>
      </c>
      <c r="C28">
        <f>'Regressao Ridge'!C26</f>
        <v>1</v>
      </c>
      <c r="D28">
        <f>'Regressao Ridge'!D26</f>
        <v>311.3</v>
      </c>
      <c r="E28">
        <f>'Regressao Ridge'!E26</f>
        <v>312.5</v>
      </c>
      <c r="F28">
        <f>'Regressao Ridge'!F26</f>
        <v>305.89999999999998</v>
      </c>
      <c r="G28">
        <f>'Regressao Ridge'!G26</f>
        <v>302.10000000000002</v>
      </c>
      <c r="H28">
        <f>'Regressao Ridge'!H26</f>
        <v>299.89999999999998</v>
      </c>
    </row>
    <row r="29" spans="2:11" x14ac:dyDescent="0.35">
      <c r="B29">
        <f>'Regressao Ridge'!B27</f>
        <v>292.8</v>
      </c>
      <c r="C29">
        <f>'Regressao Ridge'!C27</f>
        <v>1</v>
      </c>
      <c r="D29">
        <f>'Regressao Ridge'!D27</f>
        <v>313.2</v>
      </c>
      <c r="E29">
        <f>'Regressao Ridge'!E27</f>
        <v>311.3</v>
      </c>
      <c r="F29">
        <f>'Regressao Ridge'!F27</f>
        <v>312.5</v>
      </c>
      <c r="G29">
        <f>'Regressao Ridge'!G27</f>
        <v>305.89999999999998</v>
      </c>
      <c r="H29">
        <f>'Regressao Ridge'!H27</f>
        <v>302.10000000000002</v>
      </c>
      <c r="K29" t="s">
        <v>46</v>
      </c>
    </row>
    <row r="30" spans="2:11" x14ac:dyDescent="0.35">
      <c r="B30">
        <f>'Regressao Ridge'!B28</f>
        <v>295.39999999999998</v>
      </c>
      <c r="C30">
        <f>'Regressao Ridge'!C28</f>
        <v>1</v>
      </c>
      <c r="D30">
        <f>'Regressao Ridge'!D28</f>
        <v>325.5</v>
      </c>
      <c r="E30">
        <f>'Regressao Ridge'!E28</f>
        <v>313.2</v>
      </c>
      <c r="F30">
        <f>'Regressao Ridge'!F28</f>
        <v>311.3</v>
      </c>
      <c r="G30">
        <f>'Regressao Ridge'!G28</f>
        <v>312.5</v>
      </c>
      <c r="H30">
        <f>'Regressao Ridge'!H28</f>
        <v>305.89999999999998</v>
      </c>
    </row>
    <row r="31" spans="2:11" x14ac:dyDescent="0.35">
      <c r="B31">
        <f>'Regressao Ridge'!B29</f>
        <v>299.5</v>
      </c>
      <c r="C31">
        <f>'Regressao Ridge'!C29</f>
        <v>1</v>
      </c>
      <c r="D31">
        <f>'Regressao Ridge'!D29</f>
        <v>320.3</v>
      </c>
      <c r="E31">
        <f>'Regressao Ridge'!E29</f>
        <v>325.5</v>
      </c>
      <c r="F31">
        <f>'Regressao Ridge'!F29</f>
        <v>313.2</v>
      </c>
      <c r="G31">
        <f>'Regressao Ridge'!G29</f>
        <v>311.3</v>
      </c>
      <c r="H31">
        <f>'Regressao Ridge'!H29</f>
        <v>312.5</v>
      </c>
    </row>
    <row r="32" spans="2:11" x14ac:dyDescent="0.35">
      <c r="B32">
        <f>'Regressao Ridge'!B30</f>
        <v>298.60000000000002</v>
      </c>
      <c r="C32">
        <f>'Regressao Ridge'!C30</f>
        <v>1</v>
      </c>
      <c r="D32">
        <f>'Regressao Ridge'!D30</f>
        <v>321</v>
      </c>
      <c r="E32">
        <f>'Regressao Ridge'!E30</f>
        <v>320.3</v>
      </c>
      <c r="F32">
        <f>'Regressao Ridge'!F30</f>
        <v>325.5</v>
      </c>
      <c r="G32">
        <f>'Regressao Ridge'!G30</f>
        <v>313.2</v>
      </c>
      <c r="H32">
        <f>'Regressao Ridge'!H30</f>
        <v>311.3</v>
      </c>
    </row>
    <row r="33" spans="2:11" x14ac:dyDescent="0.35">
      <c r="B33">
        <f>'Regressao Ridge'!B31</f>
        <v>299.60000000000002</v>
      </c>
      <c r="C33">
        <f>'Regressao Ridge'!C31</f>
        <v>1</v>
      </c>
      <c r="D33">
        <f>'Regressao Ridge'!D31</f>
        <v>320.10000000000002</v>
      </c>
      <c r="E33">
        <f>'Regressao Ridge'!E31</f>
        <v>321</v>
      </c>
      <c r="F33">
        <f>'Regressao Ridge'!F31</f>
        <v>320.3</v>
      </c>
      <c r="G33">
        <f>'Regressao Ridge'!G31</f>
        <v>325.5</v>
      </c>
      <c r="H33">
        <f>'Regressao Ridge'!H31</f>
        <v>313.2</v>
      </c>
    </row>
    <row r="34" spans="2:11" x14ac:dyDescent="0.35">
      <c r="B34">
        <f>'Regressao Ridge'!B32</f>
        <v>297</v>
      </c>
      <c r="C34">
        <f>'Regressao Ridge'!C32</f>
        <v>1</v>
      </c>
      <c r="D34">
        <f>'Regressao Ridge'!D32</f>
        <v>318.39999999999998</v>
      </c>
      <c r="E34">
        <f>'Regressao Ridge'!E32</f>
        <v>320.10000000000002</v>
      </c>
      <c r="F34">
        <f>'Regressao Ridge'!F32</f>
        <v>321</v>
      </c>
      <c r="G34">
        <f>'Regressao Ridge'!G32</f>
        <v>320.3</v>
      </c>
      <c r="H34">
        <f>'Regressao Ridge'!H32</f>
        <v>325.5</v>
      </c>
    </row>
    <row r="35" spans="2:11" x14ac:dyDescent="0.35">
      <c r="B35">
        <f>'Regressao Ridge'!B33</f>
        <v>301.60000000000002</v>
      </c>
      <c r="C35">
        <f>'Regressao Ridge'!C33</f>
        <v>1</v>
      </c>
      <c r="D35">
        <f>'Regressao Ridge'!D33</f>
        <v>324.8</v>
      </c>
      <c r="E35">
        <f>'Regressao Ridge'!E33</f>
        <v>318.39999999999998</v>
      </c>
      <c r="F35">
        <f>'Regressao Ridge'!F33</f>
        <v>320.10000000000002</v>
      </c>
      <c r="G35">
        <f>'Regressao Ridge'!G33</f>
        <v>321</v>
      </c>
      <c r="H35">
        <f>'Regressao Ridge'!H33</f>
        <v>320.3</v>
      </c>
    </row>
    <row r="46" spans="2:11" x14ac:dyDescent="0.35">
      <c r="K46" t="s">
        <v>47</v>
      </c>
    </row>
    <row r="54" spans="10:11" x14ac:dyDescent="0.35">
      <c r="J54" s="1" t="s">
        <v>49</v>
      </c>
      <c r="K54" s="8">
        <v>2E-3</v>
      </c>
    </row>
    <row r="57" spans="10:11" x14ac:dyDescent="0.35">
      <c r="K57" t="s">
        <v>48</v>
      </c>
    </row>
    <row r="78" spans="11:11" x14ac:dyDescent="0.35">
      <c r="K78" t="s">
        <v>50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Regressao Ridge</vt:lpstr>
      <vt:lpstr>lambdas</vt:lpstr>
      <vt:lpstr>Exercício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2020-09-09T16:32:25Z</dcterms:created>
  <dcterms:modified xsi:type="dcterms:W3CDTF">2020-09-10T16:59:37Z</dcterms:modified>
</cp:coreProperties>
</file>