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/>
  <bookViews>
    <workbookView activeTab="0" xWindow="240" yWindow="60" windowWidth="19440" windowHeight="15000" tabRatio="500"/>
  </bookViews>
  <sheets>
    <sheet name="Sheet4" sheetId="1" r:id="rId4"/>
  </sheets>
  <calcPr/>
  <extLst>
    <ext uri="smNativeData">
      <pm:revision xmlns:pm="smNativeData" day="1698576804" val="976" rev="124" revOS="4" revMin="124" revMax="0"/>
      <pm:docPrefs xmlns:pm="smNativeData" id="1698576804" fixedDigits="0" showNotice="1" showFrameBounds="1" autoChart="1" recalcOnPrint="1" recalcOnCopy="1" finalRounding="1" compatTextArt="1" tab="567" useDefinedPrintRange="1" printArea="currentSheet"/>
      <pm:compatibility xmlns:pm="smNativeData" id="1698576804" overlapCells="1"/>
      <pm:defCurrency xmlns:pm="smNativeData" id="1698576804"/>
    </ext>
  </extLst>
</workbook>
</file>

<file path=xl/sharedStrings.xml><?xml version="1.0" encoding="utf-8"?>
<sst xmlns="http://schemas.openxmlformats.org/spreadsheetml/2006/main" count="50" uniqueCount="39">
  <si>
    <t>n</t>
  </si>
  <si>
    <t>X1</t>
  </si>
  <si>
    <t>X2</t>
  </si>
  <si>
    <t>Y</t>
  </si>
  <si>
    <t>|X1-X1cp|</t>
  </si>
  <si>
    <t>(X1-X1cp)^2</t>
  </si>
  <si>
    <t>X1^2</t>
  </si>
  <si>
    <t>AV(X1^2)=</t>
  </si>
  <si>
    <t>Ср.Знач^2</t>
  </si>
  <si>
    <t>Сумм</t>
  </si>
  <si>
    <t>Ср.Знач</t>
  </si>
  <si>
    <t>Корреляция:</t>
  </si>
  <si>
    <t>s^2</t>
  </si>
  <si>
    <t>SUMMARY OUTPUT</t>
  </si>
  <si>
    <t>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</si>
  <si>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</si>
  <si>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</si>
  <si>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</si>
  <si>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</si>
  <si>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</si>
  <si>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</si>
  <si>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</si>
  <si>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</si>
  <si>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</si>
  <si>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</si>
  <si>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</si>
  <si>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</si>
  <si>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</si>
  <si>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</si>
  <si>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</si>
  <si>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</si>
  <si>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</si>
  <si>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</si>
  <si>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</si>
  <si>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</si>
  <si>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</si>
  <si>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</si>
  <si>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</si>
  <si>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&lt;0,05</t>
  </si>
</sst>
</file>

<file path=xl/styles.xml><?xml version="1.0" encoding="utf-8"?>
<styleSheet xmlns="http://schemas.openxmlformats.org/spreadsheetml/2006/main">
  <numFmts count="8">
    <numFmt numFmtId="5" formatCode="#,##0\ &quot;₽&quot;;\-#,##0\ &quot;₽&quot;"/>
    <numFmt numFmtId="6" formatCode="#,##0\ &quot;₽&quot;;[Red]\-#,##0\ &quot;₽&quot;"/>
    <numFmt numFmtId="7" formatCode="#,##0.00\ &quot;₽&quot;;\-#,##0.00\ &quot;₽&quot;"/>
    <numFmt numFmtId="8" formatCode="#,##0.00\ &quot;₽&quot;;[Red]\-#,##0.00\ &quot;₽&quot;"/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3">
    <font>
      <name val="Calibri"/>
      <charset val="204"/>
      <family val="2"/>
      <color rgb="FF000000"/>
      <sz val="11"/>
      <extLst>
        <ext uri="smNativeData">
          <pm:charSpec xmlns:pm="smNativeData" id="1698576804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charset val="204"/>
      <family val="2"/>
      <color rgb="FF000000"/>
      <sz val="10"/>
      <extLst>
        <ext uri="smNativeData">
          <pm:charSpec xmlns:pm="smNativeData" id="1698576804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Calibri"/>
      <charset val="204"/>
      <family val="2"/>
      <i/>
      <color rgb="FF000000"/>
      <sz val="11"/>
      <extLst>
        <ext uri="smNativeData">
          <pm:charSpec xmlns:pm="smNativeData" id="1698576804" ulstyle="none" kern="1">
            <pm:latin face="Calibri" sz="220" lang="default" i="1"/>
            <pm:cs face="Times New Roman" sz="220" lang="default" i="1"/>
            <pm:ea face="SimSun" sz="220" lang="default" i="1"/>
          </pm:charSpec>
        </ext>
      </extLst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98576804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000000"/>
      </bottom>
      <extLst>
        <ext uri="smNativeData">
          <pm:border xmlns:pm="smNativeData" id="1698576804"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thin">
        <color rgb="FF000000"/>
      </bottom>
      <extLst>
        <ext uri="smNativeData">
          <pm:border xmlns:pm="smNativeData" id="1698576804">
            <pm:line position="top" type="1" style="0" width="30" dist="20" width2="20" rgb="000000"/>
            <pm:line position="bottom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 customBuiltin="1"/>
  </cellStyles>
  <tableStyles count="0"/>
  <extLst>
    <ext uri="smNativeData">
      <pm:charStyles xmlns:pm="smNativeData" id="1698576804" count="1">
        <pm:charStyle name="Обычный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35"/>
  <sheetViews>
    <sheetView tabSelected="1" view="normal" zoomScale="145" workbookViewId="0">
      <selection activeCell="A1" sqref="A1"/>
    </sheetView>
  </sheetViews>
  <sheetFormatPr defaultRowHeight="15.40"/>
  <cols>
    <col min="1" max="5" width="9.142857" customWidth="1" style="1"/>
    <col min="6" max="6" width="14.428571" customWidth="1" style="1"/>
    <col min="7" max="7" width="16.428571" customWidth="1" style="1"/>
    <col min="8" max="8" width="14.571429" customWidth="1" style="1"/>
    <col min="9" max="10" width="9.142857" customWidth="1" style="1"/>
    <col min="11" max="11" width="13.428571" customWidth="1" style="1"/>
    <col min="12" max="12" width="12.000000" customWidth="1" style="1"/>
    <col min="13" max="13" width="12.714286" customWidth="1" style="1"/>
    <col min="14" max="14" width="12.571429" customWidth="1" style="1"/>
    <col min="15" max="16384" width="9.142857" customWidth="1" style="1"/>
  </cols>
  <sheetData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</v>
      </c>
      <c r="H2" s="1" t="s">
        <v>5</v>
      </c>
      <c r="J2" s="1" t="s">
        <v>6</v>
      </c>
      <c r="K2" s="1" t="s">
        <v>7</v>
      </c>
      <c r="L2" s="1">
        <f>AVERAGE(J3:J12)</f>
        <v>90.7999999999999972</v>
      </c>
      <c r="M2" s="1">
        <f>L2-L3</f>
        <v>2.43999999999999995</v>
      </c>
    </row>
    <row r="3" spans="1:12">
      <c r="A3" s="1" t="n">
        <v>1</v>
      </c>
      <c r="B3" s="1" t="n">
        <v>8</v>
      </c>
      <c r="C3" s="1" t="n">
        <v>5</v>
      </c>
      <c r="D3" s="1" t="n">
        <v>5</v>
      </c>
      <c r="E3" s="1">
        <f>ABS(B3-$B$14)</f>
        <v>1.39999999999999991</v>
      </c>
      <c r="F3" s="1">
        <f>E3^2</f>
        <v>1.95999999999999996</v>
      </c>
      <c r="G3" s="1">
        <f>ABS(C3-$C$14)</f>
        <v>1.30000000000000004</v>
      </c>
      <c r="H3" s="1">
        <f>G3^2</f>
        <v>1.68999999999999995</v>
      </c>
      <c r="I3" s="1">
        <f>(D3-$D$14)^2</f>
        <v>3.24000000000000021</v>
      </c>
      <c r="J3" s="1">
        <f>B3^2</f>
        <v>64</v>
      </c>
      <c r="K3" s="1" t="s">
        <v>8</v>
      </c>
      <c r="L3" s="1">
        <f>B14^2</f>
        <v>88.3599999999999994</v>
      </c>
    </row>
    <row r="4" spans="1:10">
      <c r="A4" s="1" t="n">
        <v>2</v>
      </c>
      <c r="B4" s="1" t="n">
        <v>11</v>
      </c>
      <c r="C4" s="1" t="n">
        <v>8</v>
      </c>
      <c r="D4" s="1" t="n">
        <v>10</v>
      </c>
      <c r="E4" s="1">
        <f>ABS(B4-$B$14)</f>
        <v>1.60000000000000009</v>
      </c>
      <c r="F4" s="1">
        <f>E4^2</f>
        <v>2.56000000000000005</v>
      </c>
      <c r="G4" s="1">
        <f>ABS(C4-$C$14)</f>
        <v>1.7</v>
      </c>
      <c r="H4" s="1">
        <f>G4^2</f>
        <v>2.89000000000000021</v>
      </c>
      <c r="I4" s="1">
        <f>(D4-$D$14)^2</f>
        <v>10.2400000000000002</v>
      </c>
      <c r="J4" s="1">
        <f>B4^2</f>
        <v>121</v>
      </c>
    </row>
    <row r="5" spans="1:10">
      <c r="A5" s="1" t="n">
        <v>3</v>
      </c>
      <c r="B5" s="1" t="n">
        <v>12</v>
      </c>
      <c r="C5" s="1" t="n">
        <v>8</v>
      </c>
      <c r="D5" s="1" t="n">
        <v>10</v>
      </c>
      <c r="E5" s="1">
        <f>ABS(B5-$B$14)</f>
        <v>2.60000000000000009</v>
      </c>
      <c r="F5" s="1">
        <f>E5^2</f>
        <v>6.75999999999999979</v>
      </c>
      <c r="G5" s="1">
        <f>ABS(C5-$C$14)</f>
        <v>1.7</v>
      </c>
      <c r="H5" s="1">
        <f>G5^2</f>
        <v>2.89000000000000021</v>
      </c>
      <c r="I5" s="1">
        <f>(D5-$D$14)^2</f>
        <v>10.2400000000000002</v>
      </c>
      <c r="J5" s="1">
        <f>B5^2</f>
        <v>144</v>
      </c>
    </row>
    <row r="6" spans="1:10">
      <c r="A6" s="1" t="n">
        <v>4</v>
      </c>
      <c r="B6" s="1" t="n">
        <v>9</v>
      </c>
      <c r="C6" s="1" t="n">
        <v>5</v>
      </c>
      <c r="D6" s="1" t="n">
        <v>7</v>
      </c>
      <c r="E6" s="1">
        <f>ABS(B6-$B$14)</f>
        <v>0.4</v>
      </c>
      <c r="F6" s="1">
        <f>E6^2</f>
        <v>0.160000000000000009</v>
      </c>
      <c r="G6" s="1">
        <f>ABS(C6-$C$14)</f>
        <v>1.30000000000000004</v>
      </c>
      <c r="H6" s="1">
        <f>G6^2</f>
        <v>1.68999999999999995</v>
      </c>
      <c r="I6" s="1">
        <f>(D6-$D$14)^2</f>
        <v>0.04</v>
      </c>
      <c r="J6" s="1">
        <f>B6^2</f>
        <v>81</v>
      </c>
    </row>
    <row r="7" spans="1:10">
      <c r="A7" s="1" t="n">
        <v>5</v>
      </c>
      <c r="B7" s="1" t="n">
        <v>8</v>
      </c>
      <c r="C7" s="1" t="n">
        <v>7</v>
      </c>
      <c r="D7" s="1" t="n">
        <v>5</v>
      </c>
      <c r="E7" s="1">
        <f>ABS(B7-$B$14)</f>
        <v>1.39999999999999991</v>
      </c>
      <c r="F7" s="1">
        <f>E7^2</f>
        <v>1.95999999999999996</v>
      </c>
      <c r="G7" s="1">
        <f>ABS(C7-$C$14)</f>
        <v>0.7</v>
      </c>
      <c r="H7" s="1">
        <f>G7^2</f>
        <v>0.490000000000000036</v>
      </c>
      <c r="I7" s="1">
        <f>(D7-$D$14)^2</f>
        <v>3.24000000000000021</v>
      </c>
      <c r="J7" s="1">
        <f>B7^2</f>
        <v>64</v>
      </c>
    </row>
    <row r="8" spans="1:10">
      <c r="A8" s="1" t="n">
        <v>6</v>
      </c>
      <c r="B8" s="1" t="n">
        <v>8</v>
      </c>
      <c r="C8" s="1" t="n">
        <v>8</v>
      </c>
      <c r="D8" s="1" t="n">
        <v>6</v>
      </c>
      <c r="E8" s="1">
        <f>ABS(B8-$B$14)</f>
        <v>1.39999999999999991</v>
      </c>
      <c r="F8" s="1">
        <f>E8^2</f>
        <v>1.95999999999999996</v>
      </c>
      <c r="G8" s="1">
        <f>ABS(C8-$C$14)</f>
        <v>1.7</v>
      </c>
      <c r="H8" s="1">
        <f>G8^2</f>
        <v>2.89000000000000021</v>
      </c>
      <c r="I8" s="1">
        <f>(D8-$D$14)^2</f>
        <v>0.640000000000000036</v>
      </c>
      <c r="J8" s="1">
        <f>B8^2</f>
        <v>64</v>
      </c>
    </row>
    <row r="9" spans="1:10">
      <c r="A9" s="1" t="n">
        <v>7</v>
      </c>
      <c r="B9" s="1" t="n">
        <v>9</v>
      </c>
      <c r="C9" s="1" t="n">
        <v>6</v>
      </c>
      <c r="D9" s="1" t="n">
        <v>6</v>
      </c>
      <c r="E9" s="1">
        <f>ABS(B9-$B$14)</f>
        <v>0.4</v>
      </c>
      <c r="F9" s="1">
        <f>E9^2</f>
        <v>0.160000000000000009</v>
      </c>
      <c r="G9" s="1">
        <f>ABS(C9-$C$14)</f>
        <v>0.3</v>
      </c>
      <c r="H9" s="1">
        <f>G9^2</f>
        <v>0.09</v>
      </c>
      <c r="I9" s="1">
        <f>(D9-$D$14)^2</f>
        <v>0.640000000000000036</v>
      </c>
      <c r="J9" s="1">
        <f>B9^2</f>
        <v>81</v>
      </c>
    </row>
    <row r="10" spans="1:10">
      <c r="A10" s="1" t="n">
        <v>8</v>
      </c>
      <c r="B10" s="1" t="n">
        <v>9</v>
      </c>
      <c r="C10" s="1" t="n">
        <v>4</v>
      </c>
      <c r="D10" s="1" t="n">
        <v>5</v>
      </c>
      <c r="E10" s="1">
        <f>ABS(B10-$B$14)</f>
        <v>0.4</v>
      </c>
      <c r="F10" s="1">
        <f>E10^2</f>
        <v>0.160000000000000009</v>
      </c>
      <c r="G10" s="1">
        <f>ABS(C10-$C$14)</f>
        <v>2.29999999999999982</v>
      </c>
      <c r="H10" s="1">
        <f>G10^2</f>
        <v>5.29000000000000004</v>
      </c>
      <c r="I10" s="1">
        <f>(D10-$D$14)^2</f>
        <v>3.24000000000000021</v>
      </c>
      <c r="J10" s="1">
        <f>B10^2</f>
        <v>81</v>
      </c>
    </row>
    <row r="11" spans="1:10">
      <c r="A11" s="1" t="n">
        <v>9</v>
      </c>
      <c r="B11" s="1" t="n">
        <v>8</v>
      </c>
      <c r="C11" s="1" t="n">
        <v>5</v>
      </c>
      <c r="D11" s="1" t="n">
        <v>6</v>
      </c>
      <c r="E11" s="1">
        <f>ABS(B11-$B$14)</f>
        <v>1.39999999999999991</v>
      </c>
      <c r="F11" s="1">
        <f>E11^2</f>
        <v>1.95999999999999996</v>
      </c>
      <c r="G11" s="1">
        <f>ABS(C11-$C$14)</f>
        <v>1.30000000000000004</v>
      </c>
      <c r="H11" s="1">
        <f>G11^2</f>
        <v>1.68999999999999995</v>
      </c>
      <c r="I11" s="1">
        <f>(D11-$D$14)^2</f>
        <v>0.640000000000000036</v>
      </c>
      <c r="J11" s="1">
        <f>B11^2</f>
        <v>64</v>
      </c>
    </row>
    <row r="12" spans="1:10">
      <c r="A12" s="1" t="n">
        <v>10</v>
      </c>
      <c r="B12" s="1" t="n">
        <v>12</v>
      </c>
      <c r="C12" s="1" t="n">
        <v>7</v>
      </c>
      <c r="D12" s="1" t="n">
        <v>8</v>
      </c>
      <c r="E12" s="1">
        <f>ABS(B12-$B$14)</f>
        <v>2.60000000000000009</v>
      </c>
      <c r="F12" s="1">
        <f>E12^2</f>
        <v>6.75999999999999979</v>
      </c>
      <c r="G12" s="1">
        <f>ABS(C12-$C$14)</f>
        <v>0.7</v>
      </c>
      <c r="H12" s="1">
        <f>G12^2</f>
        <v>0.490000000000000036</v>
      </c>
      <c r="I12" s="1">
        <f>(D12-$D$14)^2</f>
        <v>1.43999999999999995</v>
      </c>
      <c r="J12" s="1">
        <f>B12^2</f>
        <v>144</v>
      </c>
    </row>
    <row r="13" spans="1:9">
      <c r="A13" s="1" t="s">
        <v>9</v>
      </c>
      <c r="B13" s="1">
        <f>SUM(B3:B12)</f>
        <v>94</v>
      </c>
      <c r="C13" s="1">
        <f>SUM(C3:C12)</f>
        <v>63</v>
      </c>
      <c r="D13" s="1">
        <f>SUM(D3:D12)</f>
        <v>68</v>
      </c>
      <c r="E13" s="1">
        <f>SUM(E3:E12)</f>
        <v>13.5999999999999996</v>
      </c>
      <c r="F13" s="1">
        <f>SUM(F3:F12)</f>
        <v>24.3999999999999986</v>
      </c>
      <c r="G13" s="1">
        <f>SUM(G3:G12)</f>
        <v>13</v>
      </c>
      <c r="H13" s="1">
        <f>SUM(H3:H12)</f>
        <v>20.1000000000000014</v>
      </c>
      <c r="I13" s="1">
        <f>SUM(I3:I12)</f>
        <v>33.6000000000000014</v>
      </c>
    </row>
    <row r="14" spans="1:11">
      <c r="A14" s="1" t="s">
        <v>10</v>
      </c>
      <c r="B14" s="1">
        <f>AVERAGE(B3:B12)</f>
        <v>9.40000000000000036</v>
      </c>
      <c r="C14" s="1">
        <f>AVERAGE(C3:C12)</f>
        <v>6.29999999999999982</v>
      </c>
      <c r="D14" s="1">
        <f>AVERAGE(D3:D12)</f>
        <v>6.79999999999999982</v>
      </c>
      <c r="K14" s="1" t="s">
        <v>11</v>
      </c>
    </row>
    <row r="15" spans="1:14">
      <c r="A15" s="1" t="s">
        <v>12</v>
      </c>
      <c r="B15" s="1">
        <f>F13/A12</f>
        <v>2.43999999999999995</v>
      </c>
      <c r="C15" s="1">
        <f>H13/10</f>
        <v>2.00999999999999979</v>
      </c>
      <c r="D15" s="1">
        <f>I13/10</f>
        <v>3.35999999999999988</v>
      </c>
      <c r="F15" t="s">
        <v>13</v>
      </c>
      <c r="G15"/>
      <c r="H15"/>
      <c r="I15"/>
      <c r="J15" s="4"/>
      <c r="K15" s="4" t="s">
        <v>1</v>
      </c>
      <c r="L15" s="4" t="s">
        <v>2</v>
      </c>
      <c r="M15" s="4" t="s">
        <v>3</v>
      </c>
      <c r="N15"/>
    </row>
    <row r="16" spans="1:14">
      <c r="A16" s="1" t="s">
        <v>14</v>
      </c>
      <c r="B16" s="1">
        <f>SQRT(B15)</f>
        <v>1.56204993518132991</v>
      </c>
      <c r="C16" s="1">
        <f>SQRT(C15)</f>
        <v>1.41774468787578005</v>
      </c>
      <c r="D16" s="1">
        <f>SQRT(D15)</f>
        <v>1.83303027798234002</v>
      </c>
      <c r="F16" s="5" t="s">
        <v>15</v>
      </c>
      <c r="G16" s="5"/>
      <c r="H16"/>
      <c r="I16"/>
      <c r="J16" s="2" t="s">
        <v>1</v>
      </c>
      <c r="K16" s="2" t="n">
        <v>1</v>
      </c>
      <c r="L16" s="2"/>
      <c r="M16" s="2"/>
      <c r="N16"/>
    </row>
    <row r="17" spans="6:14">
      <c r="F17" s="2" t="s">
        <v>16</v>
      </c>
      <c r="G17" s="2" t="n">
        <v>0.900899219844280275</v>
      </c>
      <c r="H17"/>
      <c r="I17"/>
      <c r="J17" s="2" t="s">
        <v>2</v>
      </c>
      <c r="K17" s="2" t="n">
        <v>0.487675360415962356</v>
      </c>
      <c r="L17" s="2" t="n">
        <v>1</v>
      </c>
      <c r="M17" s="2"/>
      <c r="N17"/>
    </row>
    <row r="18" spans="6:14">
      <c r="F18" s="2" t="s">
        <v>17</v>
      </c>
      <c r="G18" s="2" t="n">
        <v>0.81161940431603341</v>
      </c>
      <c r="H18"/>
      <c r="I18"/>
      <c r="J18" s="3" t="s">
        <v>3</v>
      </c>
      <c r="K18" s="3" t="n">
        <v>0.866138072152024563</v>
      </c>
      <c r="L18" s="3" t="n">
        <v>0.638763983546460778</v>
      </c>
      <c r="M18" s="3" t="n">
        <v>1</v>
      </c>
      <c r="N18"/>
    </row>
    <row r="19" spans="6:14">
      <c r="F19" s="2" t="s">
        <v>18</v>
      </c>
      <c r="G19" s="2" t="n">
        <v>0.757796376977757191</v>
      </c>
      <c r="H19"/>
      <c r="I19"/>
      <c r="J19"/>
      <c r="K19"/>
      <c r="L19"/>
      <c r="M19"/>
      <c r="N19"/>
    </row>
    <row r="20" spans="6:14">
      <c r="F20" s="2" t="s">
        <v>19</v>
      </c>
      <c r="G20" s="2" t="n">
        <v>0.950908438958788338</v>
      </c>
      <c r="H20"/>
      <c r="I20"/>
      <c r="J20"/>
      <c r="K20"/>
      <c r="L20"/>
      <c r="M20"/>
      <c r="N20"/>
    </row>
    <row r="21" spans="6:14">
      <c r="F21" s="3" t="s">
        <v>20</v>
      </c>
      <c r="G21" s="3" t="n">
        <v>10</v>
      </c>
      <c r="H21"/>
      <c r="I21"/>
      <c r="J21"/>
      <c r="K21"/>
      <c r="L21"/>
      <c r="M21"/>
      <c r="N21"/>
    </row>
    <row r="22" spans="6:14">
      <c r="F22"/>
      <c r="G22"/>
      <c r="H22"/>
      <c r="I22"/>
      <c r="J22"/>
      <c r="K22"/>
      <c r="L22"/>
      <c r="M22"/>
      <c r="N22"/>
    </row>
    <row r="23" spans="6:14">
      <c r="F23" t="s">
        <v>21</v>
      </c>
      <c r="G23"/>
      <c r="H23"/>
      <c r="I23"/>
      <c r="J23"/>
      <c r="K23"/>
      <c r="L23"/>
      <c r="M23"/>
      <c r="N23"/>
    </row>
    <row r="24" spans="6:14">
      <c r="F24" s="4"/>
      <c r="G24" s="4" t="s">
        <v>22</v>
      </c>
      <c r="H24" s="4" t="s">
        <v>23</v>
      </c>
      <c r="I24" s="4" t="s">
        <v>24</v>
      </c>
      <c r="J24" s="4" t="s">
        <v>25</v>
      </c>
      <c r="K24" s="4" t="s">
        <v>26</v>
      </c>
      <c r="L24"/>
      <c r="M24"/>
      <c r="N24"/>
    </row>
    <row r="25" spans="6:14">
      <c r="F25" s="2" t="s">
        <v>27</v>
      </c>
      <c r="G25" s="2" t="n">
        <v>2</v>
      </c>
      <c r="H25" s="2" t="n">
        <v>27.2704119850187183</v>
      </c>
      <c r="I25" s="2" t="n">
        <v>13.6352059925093592</v>
      </c>
      <c r="J25" s="2" t="n">
        <v>15.0794082840236516</v>
      </c>
      <c r="K25" s="2" t="n">
        <v>0.00290152676138503818</v>
      </c>
      <c r="L25"/>
      <c r="M25"/>
      <c r="N25"/>
    </row>
    <row r="26" spans="6:14">
      <c r="F26" s="2" t="s">
        <v>28</v>
      </c>
      <c r="G26" s="2" t="n">
        <v>7</v>
      </c>
      <c r="H26" s="2" t="n">
        <v>6.32958801498127777</v>
      </c>
      <c r="I26" s="2" t="n">
        <v>0.90422685928303963</v>
      </c>
      <c r="J26" s="2"/>
      <c r="K26" s="2"/>
      <c r="L26"/>
      <c r="M26"/>
      <c r="N26"/>
    </row>
    <row r="27" spans="6:14">
      <c r="F27" s="3" t="s">
        <v>29</v>
      </c>
      <c r="G27" s="3" t="n">
        <v>9</v>
      </c>
      <c r="H27" s="3" t="n">
        <v>33.5999999999999943</v>
      </c>
      <c r="I27" s="3"/>
      <c r="J27" s="3"/>
      <c r="K27" s="3"/>
      <c r="L27"/>
      <c r="M27"/>
      <c r="N27"/>
    </row>
    <row r="28" spans="6:14">
      <c r="F28"/>
      <c r="G28"/>
      <c r="H28"/>
      <c r="I28"/>
      <c r="J28"/>
      <c r="K28"/>
      <c r="L28"/>
      <c r="M28"/>
      <c r="N28"/>
    </row>
    <row r="29" spans="6:14">
      <c r="F29" s="4"/>
      <c r="G29" s="4" t="s">
        <v>30</v>
      </c>
      <c r="H29" s="4" t="s">
        <v>19</v>
      </c>
      <c r="I29" s="4" t="s">
        <v>31</v>
      </c>
      <c r="J29" s="4" t="s">
        <v>32</v>
      </c>
      <c r="K29" s="4" t="s">
        <v>33</v>
      </c>
      <c r="L29" s="4" t="s">
        <v>34</v>
      </c>
      <c r="M29" s="4" t="s">
        <v>35</v>
      </c>
      <c r="N29" s="4" t="s">
        <v>36</v>
      </c>
    </row>
    <row r="30" spans="6:14">
      <c r="F30" s="2" t="s">
        <v>37</v>
      </c>
      <c r="G30" s="2" t="n">
        <v>-3.53932584269663053</v>
      </c>
      <c r="H30" s="2" t="n">
        <v>1.90658071704739847</v>
      </c>
      <c r="I30" s="2" t="n">
        <v>-1.85637346011647608</v>
      </c>
      <c r="J30" s="2" t="n">
        <v>0.105773071221054638</v>
      </c>
      <c r="K30" s="2" t="n">
        <v>-8.04767284384606896</v>
      </c>
      <c r="L30" s="2" t="n">
        <v>0.969021158452808962</v>
      </c>
      <c r="M30" s="2" t="n">
        <v>-8.04767284384606896</v>
      </c>
      <c r="N30" s="2" t="n">
        <v>0.969021158452808962</v>
      </c>
    </row>
    <row r="31" spans="6:14">
      <c r="F31" s="2" t="s">
        <v>1</v>
      </c>
      <c r="G31" s="2" t="n">
        <v>0.853932584269663053</v>
      </c>
      <c r="H31" s="2" t="n">
        <v>0.220504309570803336</v>
      </c>
      <c r="I31" s="2" t="n">
        <v>3.87263444388812452</v>
      </c>
      <c r="J31" s="2" t="n">
        <v>0.00611084466171509</v>
      </c>
      <c r="K31" s="2" t="n">
        <v>0.332522746277818415</v>
      </c>
      <c r="L31" s="2" t="n">
        <v>1.3753424222615076</v>
      </c>
      <c r="M31" s="2" t="n">
        <v>0.332522746277818415</v>
      </c>
      <c r="N31" s="2" t="n">
        <v>1.3753424222615076</v>
      </c>
    </row>
    <row r="32" spans="6:14">
      <c r="F32" s="3" t="s">
        <v>2</v>
      </c>
      <c r="G32" s="3" t="n">
        <v>0.367041198501872756</v>
      </c>
      <c r="H32" s="3" t="n">
        <v>0.242948356934669718</v>
      </c>
      <c r="I32" s="3" t="n">
        <v>1.51077868207428274</v>
      </c>
      <c r="J32" s="3" t="n">
        <v>0.174595553256802827</v>
      </c>
      <c r="K32" s="3" t="n">
        <v>-0.207440378190467412</v>
      </c>
      <c r="L32" s="3" t="n">
        <v>0.941522775194212969</v>
      </c>
      <c r="M32" s="3" t="n">
        <v>-0.207440378190467412</v>
      </c>
      <c r="N32" s="3" t="n">
        <v>0.941522775194212969</v>
      </c>
    </row>
    <row r="33" spans="6:14">
      <c r="F33"/>
      <c r="G33"/>
      <c r="H33"/>
      <c r="I33"/>
      <c r="J33" t="s">
        <v>38</v>
      </c>
      <c r="K33"/>
      <c r="L33"/>
      <c r="M33"/>
      <c r="N33"/>
    </row>
    <row r="34" spans="6:14">
      <c r="F34"/>
      <c r="G34"/>
      <c r="H34"/>
      <c r="I34"/>
      <c r="J34"/>
      <c r="K34"/>
      <c r="L34"/>
      <c r="M34"/>
      <c r="N34"/>
    </row>
    <row r="35" spans="6:14">
      <c r="F35"/>
      <c r="G35"/>
      <c r="H35"/>
      <c r="I35"/>
      <c r="J35"/>
      <c r="K35"/>
      <c r="L35"/>
      <c r="M35"/>
      <c r="N35"/>
    </row>
  </sheetData>
  <printOptions>
    <extLst>
      <ext uri="smNativeData">
        <pm:pageFlags xmlns:pm="smNativeData" id="1698576804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98576804" l="56" r="56" t="56" b="56" borderId="0" fillId="0" vertical="0"/>
        <pm:footer xmlns:pm="smNativeData" id="1698576804" l="56" r="56" t="56" b="56" borderId="0" fillId="0" vertical="2"/>
        <pm:paperBin xmlns:pm="smNativeData" id="1698576804" Id="0" type="0" value="0"/>
        <pm:paperBin xmlns:pm="smNativeData" id="1698576804" Id="1" type="0" value="0"/>
      </ext>
    </extLst>
  </headerFooter>
  <extLst>
    <ext uri="smNativeData">
      <pm:sheetPrefs xmlns:pm="smNativeData" day="169857680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>user</cp:lastModifiedBy>
  <cp:revision>0</cp:revision>
  <dcterms:created xsi:type="dcterms:W3CDTF">2020-12-18T07:41:13Z</dcterms:created>
  <dcterms:modified xsi:type="dcterms:W3CDTF">2023-10-29T10:53:24Z</dcterms:modified>
</cp:coreProperties>
</file>