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30" windowWidth="12180" windowHeight="14310" tabRatio="693"/>
  </bookViews>
  <sheets>
    <sheet name="Overview" sheetId="1" r:id="rId1"/>
    <sheet name="Incoming Funds" sheetId="7" r:id="rId2"/>
    <sheet name="IGVC Hardware" sheetId="2" r:id="rId3"/>
    <sheet name="IGVC Software" sheetId="3" r:id="rId4"/>
    <sheet name="MATE" sheetId="4" r:id="rId5"/>
    <sheet name="Aerial" sheetId="5" r:id="rId6"/>
    <sheet name="Other" sheetId="6" r:id="rId7"/>
    <sheet name="Individual Breakdowns" sheetId="8" r:id="rId8"/>
  </sheets>
  <calcPr calcId="145621"/>
</workbook>
</file>

<file path=xl/calcChain.xml><?xml version="1.0" encoding="utf-8"?>
<calcChain xmlns="http://schemas.openxmlformats.org/spreadsheetml/2006/main">
  <c r="F7" i="1" l="1"/>
  <c r="H20" i="8"/>
  <c r="E21" i="8"/>
  <c r="B17" i="8"/>
  <c r="F19" i="1" l="1"/>
  <c r="F18" i="1"/>
  <c r="C24" i="1" l="1"/>
  <c r="F20" i="1"/>
  <c r="F21" i="1"/>
  <c r="F22" i="1"/>
  <c r="F23" i="1"/>
  <c r="F16" i="1"/>
  <c r="F14" i="1"/>
  <c r="F13" i="1"/>
  <c r="F6" i="1"/>
  <c r="F9" i="1"/>
  <c r="F10" i="1"/>
  <c r="F11" i="1"/>
  <c r="B24" i="1"/>
  <c r="D13" i="1"/>
  <c r="H6" i="2" l="1"/>
  <c r="H3" i="4" l="1"/>
  <c r="H3" i="2" l="1"/>
  <c r="D10" i="1" l="1"/>
  <c r="H3" i="6"/>
  <c r="H3" i="5"/>
  <c r="H3" i="3"/>
  <c r="G3" i="7"/>
  <c r="D6" i="1"/>
  <c r="D9" i="1" l="1"/>
</calcChain>
</file>

<file path=xl/sharedStrings.xml><?xml version="1.0" encoding="utf-8"?>
<sst xmlns="http://schemas.openxmlformats.org/spreadsheetml/2006/main" count="125" uniqueCount="67">
  <si>
    <t>Opening Balance</t>
  </si>
  <si>
    <t>ITEM</t>
  </si>
  <si>
    <t>BALANCE</t>
  </si>
  <si>
    <t>DATE</t>
  </si>
  <si>
    <t>Budgeted</t>
  </si>
  <si>
    <t>Remaining</t>
  </si>
  <si>
    <t>MATE</t>
  </si>
  <si>
    <t>Other</t>
  </si>
  <si>
    <t>TOTAL</t>
  </si>
  <si>
    <t>NET FUNDS</t>
  </si>
  <si>
    <t>Spent</t>
  </si>
  <si>
    <t>Planned Expenses</t>
  </si>
  <si>
    <t>T-Shirts</t>
  </si>
  <si>
    <t>Shop-based Expenses</t>
  </si>
  <si>
    <t>Total</t>
  </si>
  <si>
    <t>Actual Account Balance</t>
  </si>
  <si>
    <t>Travel</t>
  </si>
  <si>
    <t>Aerial Robotics</t>
  </si>
  <si>
    <t>TOTAL SPENT</t>
  </si>
  <si>
    <t>Rockwell-Collins 2013 Donation</t>
  </si>
  <si>
    <t>Responsible</t>
  </si>
  <si>
    <t>Battlebots</t>
  </si>
  <si>
    <t>Total:</t>
  </si>
  <si>
    <t>IGVC Hardware</t>
  </si>
  <si>
    <t>IGVC Software</t>
  </si>
  <si>
    <t>Tools + Organization</t>
  </si>
  <si>
    <t>Robot</t>
  </si>
  <si>
    <t>Slush</t>
  </si>
  <si>
    <t>Entry Fee</t>
  </si>
  <si>
    <t>Incoming Balance (needs verification)</t>
  </si>
  <si>
    <t>?</t>
  </si>
  <si>
    <t>-</t>
  </si>
  <si>
    <t>SGA</t>
  </si>
  <si>
    <t>Everything</t>
  </si>
  <si>
    <t>Robots</t>
  </si>
  <si>
    <t>Galatea</t>
  </si>
  <si>
    <t>New Project</t>
  </si>
  <si>
    <t>Item</t>
  </si>
  <si>
    <t>Cost</t>
  </si>
  <si>
    <t>Crimps</t>
  </si>
  <si>
    <t>Fuses/Circuit Breakers</t>
  </si>
  <si>
    <t>IMU</t>
  </si>
  <si>
    <t>Motors</t>
  </si>
  <si>
    <t>Wire</t>
  </si>
  <si>
    <t>Frame</t>
  </si>
  <si>
    <t>Tools</t>
  </si>
  <si>
    <t>Misc</t>
  </si>
  <si>
    <t>thrusters</t>
  </si>
  <si>
    <t>motor controllers</t>
  </si>
  <si>
    <t>cameras</t>
  </si>
  <si>
    <t>weights</t>
  </si>
  <si>
    <t>metal for frame</t>
  </si>
  <si>
    <t>sensors</t>
  </si>
  <si>
    <t>pvc for props</t>
  </si>
  <si>
    <t>miscelaneous</t>
  </si>
  <si>
    <t>manipulator stuff</t>
  </si>
  <si>
    <t>Regional reg.</t>
  </si>
  <si>
    <t>Regional van &amp; gas</t>
  </si>
  <si>
    <t>Internat. Reg.</t>
  </si>
  <si>
    <t>Flights</t>
  </si>
  <si>
    <t>Hotel</t>
  </si>
  <si>
    <t>Shipping</t>
  </si>
  <si>
    <t>Vans</t>
  </si>
  <si>
    <t>Software/Electronics</t>
  </si>
  <si>
    <t>Aerial: no breakdown</t>
  </si>
  <si>
    <t>Dr. Padgett</t>
  </si>
  <si>
    <t>Other Sources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</si>
</sst>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_([$$-409]* #,##0.00_);_([$$-409]* \(#,##0.00\);_([$$-409]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/>
      </patternFill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3" fillId="10" borderId="0" applyNumberFormat="0" applyBorder="0" applyAlignment="0" applyProtection="0"/>
    <xf numFmtId="0" fontId="6" fillId="0" borderId="0" applyNumberFormat="0" applyFill="0" applyBorder="0" applyAlignment="0" applyProtection="0"/>
  </cellStyleXfs>
  <cellXfs count="42">
    <xf numFmtId="0" fontId="0" fillId="0" borderId="0" xfId="0"/>
    <xf numFmtId="8" fontId="0" fillId="0" borderId="0" xfId="0" applyNumberFormat="1"/>
    <xf numFmtId="14" fontId="0" fillId="0" borderId="0" xfId="0" applyNumberFormat="1"/>
    <xf numFmtId="0" fontId="2" fillId="3" borderId="0" xfId="0" applyFont="1" applyFill="1"/>
    <xf numFmtId="0" fontId="0" fillId="3" borderId="0" xfId="0" applyFill="1"/>
    <xf numFmtId="0" fontId="0" fillId="4" borderId="0" xfId="0" applyFill="1"/>
    <xf numFmtId="0" fontId="0" fillId="0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2" fillId="5" borderId="0" xfId="0" applyFont="1" applyFill="1"/>
    <xf numFmtId="0" fontId="2" fillId="4" borderId="0" xfId="0" applyFont="1" applyFill="1"/>
    <xf numFmtId="0" fontId="2" fillId="7" borderId="0" xfId="0" applyFont="1" applyFill="1"/>
    <xf numFmtId="0" fontId="2" fillId="8" borderId="0" xfId="0" applyFont="1" applyFill="1"/>
    <xf numFmtId="8" fontId="3" fillId="0" borderId="0" xfId="0" applyNumberFormat="1" applyFont="1"/>
    <xf numFmtId="0" fontId="4" fillId="3" borderId="0" xfId="0" applyFont="1" applyFill="1"/>
    <xf numFmtId="6" fontId="0" fillId="0" borderId="0" xfId="0" applyNumberFormat="1"/>
    <xf numFmtId="0" fontId="4" fillId="2" borderId="0" xfId="0" applyFont="1" applyFill="1"/>
    <xf numFmtId="44" fontId="0" fillId="0" borderId="0" xfId="1" applyFont="1"/>
    <xf numFmtId="44" fontId="4" fillId="0" borderId="0" xfId="1" applyFont="1"/>
    <xf numFmtId="164" fontId="0" fillId="0" borderId="0" xfId="0" applyNumberFormat="1"/>
    <xf numFmtId="0" fontId="3" fillId="9" borderId="0" xfId="0" applyFont="1" applyFill="1"/>
    <xf numFmtId="0" fontId="3" fillId="2" borderId="0" xfId="0" applyFont="1" applyFill="1"/>
    <xf numFmtId="44" fontId="0" fillId="0" borderId="0" xfId="0" applyNumberFormat="1"/>
    <xf numFmtId="0" fontId="5" fillId="9" borderId="0" xfId="0" applyFont="1" applyFill="1"/>
    <xf numFmtId="44" fontId="0" fillId="0" borderId="1" xfId="1" applyFont="1" applyBorder="1"/>
    <xf numFmtId="0" fontId="3" fillId="0" borderId="0" xfId="0" applyFont="1" applyFill="1"/>
    <xf numFmtId="44" fontId="3" fillId="2" borderId="0" xfId="1" applyFont="1" applyFill="1"/>
    <xf numFmtId="44" fontId="3" fillId="9" borderId="0" xfId="2" applyNumberFormat="1" applyFill="1"/>
    <xf numFmtId="44" fontId="2" fillId="3" borderId="0" xfId="0" applyNumberFormat="1" applyFont="1" applyFill="1"/>
    <xf numFmtId="44" fontId="0" fillId="6" borderId="0" xfId="0" applyNumberFormat="1" applyFill="1"/>
    <xf numFmtId="0" fontId="3" fillId="11" borderId="0" xfId="0" applyFont="1" applyFill="1"/>
    <xf numFmtId="44" fontId="3" fillId="11" borderId="0" xfId="1" applyFont="1" applyFill="1"/>
    <xf numFmtId="0" fontId="3" fillId="11" borderId="0" xfId="1" applyNumberFormat="1" applyFont="1" applyFill="1" applyAlignment="1"/>
    <xf numFmtId="0" fontId="3" fillId="11" borderId="0" xfId="1" applyNumberFormat="1" applyFont="1" applyFill="1"/>
    <xf numFmtId="0" fontId="6" fillId="0" borderId="0" xfId="3"/>
    <xf numFmtId="0" fontId="0" fillId="0" borderId="0" xfId="0" applyBorder="1"/>
    <xf numFmtId="44" fontId="6" fillId="0" borderId="0" xfId="1" applyFont="1"/>
    <xf numFmtId="0" fontId="0" fillId="0" borderId="0" xfId="0" applyAlignment="1"/>
    <xf numFmtId="0" fontId="0" fillId="0" borderId="0" xfId="0" applyAlignment="1">
      <alignment horizontal="center"/>
    </xf>
  </cellXfs>
  <cellStyles count="4">
    <cellStyle name="Accent4" xfId="2" builtinId="41"/>
    <cellStyle name="Currency" xfId="1" builtinId="4"/>
    <cellStyle name="Explanatory Text" xfId="3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24"/>
  <sheetViews>
    <sheetView tabSelected="1" zoomScale="150" zoomScaleNormal="150" workbookViewId="0"/>
  </sheetViews>
  <sheetFormatPr defaultRowHeight="15" x14ac:dyDescent="0.25"/>
  <cols>
    <col min="1" max="1" width="43.28515625" customWidth="1"/>
    <col min="2" max="2" width="12.42578125" customWidth="1"/>
    <col min="3" max="3" width="14.5703125" customWidth="1"/>
    <col min="4" max="4" width="11.85546875" bestFit="1" customWidth="1"/>
    <col min="6" max="6" width="22" customWidth="1"/>
    <col min="8" max="8" width="9.7109375" customWidth="1"/>
    <col min="9" max="9" width="9.85546875" customWidth="1"/>
  </cols>
  <sheetData>
    <row r="3" spans="1:15" ht="15.75" thickBot="1" x14ac:dyDescent="0.3">
      <c r="A3" s="4" t="s">
        <v>8</v>
      </c>
      <c r="B3" s="4"/>
      <c r="C3" s="4"/>
      <c r="D3" s="4"/>
      <c r="E3" s="4"/>
      <c r="F3" s="4" t="s">
        <v>15</v>
      </c>
      <c r="G3" s="4"/>
    </row>
    <row r="4" spans="1:15" ht="15.75" thickBot="1" x14ac:dyDescent="0.3">
      <c r="F4" s="27"/>
    </row>
    <row r="5" spans="1:15" x14ac:dyDescent="0.25">
      <c r="A5" s="5" t="s">
        <v>23</v>
      </c>
      <c r="B5" s="5" t="s">
        <v>4</v>
      </c>
      <c r="C5" s="5" t="s">
        <v>31</v>
      </c>
      <c r="D5" s="5" t="s">
        <v>10</v>
      </c>
      <c r="E5" s="5"/>
      <c r="F5" s="5" t="s">
        <v>5</v>
      </c>
      <c r="G5" s="5"/>
    </row>
    <row r="6" spans="1:15" x14ac:dyDescent="0.25">
      <c r="A6" t="s">
        <v>35</v>
      </c>
      <c r="B6" s="20">
        <v>1200</v>
      </c>
      <c r="C6" s="20">
        <v>0</v>
      </c>
      <c r="D6" s="21">
        <f>B6-F6</f>
        <v>0</v>
      </c>
      <c r="E6" s="16"/>
      <c r="F6" s="20">
        <f>B6</f>
        <v>1200</v>
      </c>
      <c r="H6" s="6"/>
      <c r="J6" s="6"/>
      <c r="K6" s="6"/>
      <c r="L6" s="6"/>
      <c r="M6" s="6"/>
      <c r="N6" s="6"/>
      <c r="O6" s="6"/>
    </row>
    <row r="7" spans="1:15" x14ac:dyDescent="0.25">
      <c r="A7" t="s">
        <v>36</v>
      </c>
      <c r="B7" s="20">
        <v>800</v>
      </c>
      <c r="C7" s="20">
        <v>0</v>
      </c>
      <c r="D7" s="21">
        <v>0</v>
      </c>
      <c r="E7" s="16"/>
      <c r="F7" s="20">
        <f>B7</f>
        <v>800</v>
      </c>
      <c r="H7" s="6"/>
      <c r="J7" s="6"/>
      <c r="K7" s="6"/>
      <c r="L7" s="6"/>
      <c r="M7" s="6"/>
      <c r="N7" s="6"/>
      <c r="O7" s="6"/>
    </row>
    <row r="8" spans="1:15" x14ac:dyDescent="0.25">
      <c r="A8" s="7" t="s">
        <v>24</v>
      </c>
      <c r="B8" s="7" t="s">
        <v>4</v>
      </c>
      <c r="C8" s="7" t="s">
        <v>65</v>
      </c>
      <c r="D8" s="7" t="s">
        <v>10</v>
      </c>
      <c r="E8" s="7"/>
      <c r="F8" s="7" t="s">
        <v>5</v>
      </c>
      <c r="G8" s="7"/>
      <c r="H8" s="6"/>
      <c r="J8" s="6"/>
      <c r="K8" s="6"/>
      <c r="L8" s="6"/>
      <c r="M8" s="6"/>
      <c r="N8" s="6"/>
      <c r="O8" s="6"/>
    </row>
    <row r="9" spans="1:15" x14ac:dyDescent="0.25">
      <c r="A9" t="s">
        <v>63</v>
      </c>
      <c r="B9" s="20">
        <v>2050</v>
      </c>
      <c r="C9" s="20">
        <v>1000</v>
      </c>
      <c r="D9" s="21">
        <f>B9-F9</f>
        <v>0</v>
      </c>
      <c r="E9" s="16"/>
      <c r="F9" s="22">
        <f t="shared" ref="F9:F10" si="0">B9</f>
        <v>2050</v>
      </c>
      <c r="H9" s="6"/>
      <c r="J9" s="6"/>
      <c r="K9" s="6"/>
      <c r="L9" s="6"/>
      <c r="M9" s="6"/>
      <c r="N9" s="6"/>
      <c r="O9" s="6"/>
    </row>
    <row r="10" spans="1:15" x14ac:dyDescent="0.25">
      <c r="A10" t="s">
        <v>16</v>
      </c>
      <c r="B10" s="20">
        <v>2000</v>
      </c>
      <c r="C10" s="20">
        <v>0</v>
      </c>
      <c r="D10" s="21">
        <f>B10-F10</f>
        <v>0</v>
      </c>
      <c r="F10" s="22">
        <f t="shared" si="0"/>
        <v>2000</v>
      </c>
      <c r="H10" s="6"/>
      <c r="J10" s="6"/>
      <c r="K10" s="6"/>
      <c r="L10" s="6"/>
      <c r="M10" s="6"/>
      <c r="N10" s="6"/>
      <c r="O10" s="6"/>
    </row>
    <row r="11" spans="1:15" x14ac:dyDescent="0.25">
      <c r="A11" t="s">
        <v>28</v>
      </c>
      <c r="B11" s="20">
        <v>400</v>
      </c>
      <c r="C11" s="20">
        <v>0</v>
      </c>
      <c r="D11" s="21">
        <v>0</v>
      </c>
      <c r="F11" s="22">
        <f>B11</f>
        <v>400</v>
      </c>
      <c r="H11" s="6"/>
      <c r="J11" s="6"/>
      <c r="K11" s="6"/>
      <c r="L11" s="6"/>
      <c r="M11" s="6"/>
      <c r="N11" s="6"/>
      <c r="O11" s="6"/>
    </row>
    <row r="12" spans="1:15" x14ac:dyDescent="0.25">
      <c r="A12" s="9" t="s">
        <v>6</v>
      </c>
      <c r="B12" s="9" t="s">
        <v>4</v>
      </c>
      <c r="C12" s="9" t="s">
        <v>31</v>
      </c>
      <c r="D12" s="9" t="s">
        <v>10</v>
      </c>
      <c r="E12" s="9"/>
      <c r="F12" s="9" t="s">
        <v>5</v>
      </c>
      <c r="G12" s="9"/>
      <c r="H12" s="6"/>
      <c r="J12" s="6"/>
      <c r="K12" s="6"/>
      <c r="L12" s="6"/>
      <c r="M12" s="6"/>
      <c r="N12" s="6"/>
      <c r="O12" s="6"/>
    </row>
    <row r="13" spans="1:15" x14ac:dyDescent="0.25">
      <c r="A13" t="s">
        <v>26</v>
      </c>
      <c r="B13" s="20">
        <v>3850</v>
      </c>
      <c r="C13" s="20">
        <v>0</v>
      </c>
      <c r="D13" s="21">
        <f>0</f>
        <v>0</v>
      </c>
      <c r="E13" s="16"/>
      <c r="F13" s="20">
        <f>B13</f>
        <v>3850</v>
      </c>
      <c r="H13" s="6"/>
      <c r="I13" s="6"/>
      <c r="J13" s="6"/>
      <c r="K13" s="6"/>
      <c r="L13" s="6"/>
      <c r="M13" s="6"/>
      <c r="N13" s="6"/>
      <c r="O13" s="6"/>
    </row>
    <row r="14" spans="1:15" x14ac:dyDescent="0.25">
      <c r="A14" t="s">
        <v>16</v>
      </c>
      <c r="B14" s="20">
        <v>4200</v>
      </c>
      <c r="C14" s="20">
        <v>0</v>
      </c>
      <c r="D14" s="21">
        <v>0</v>
      </c>
      <c r="F14" s="20">
        <f>B14</f>
        <v>4200</v>
      </c>
      <c r="H14" s="6"/>
      <c r="I14" s="6"/>
      <c r="J14" s="6"/>
      <c r="K14" s="6"/>
      <c r="L14" s="6"/>
      <c r="M14" s="6"/>
      <c r="N14" s="6"/>
      <c r="O14" s="6"/>
    </row>
    <row r="15" spans="1:15" x14ac:dyDescent="0.25">
      <c r="A15" s="10" t="s">
        <v>17</v>
      </c>
      <c r="B15" s="10" t="s">
        <v>4</v>
      </c>
      <c r="C15" s="10" t="s">
        <v>31</v>
      </c>
      <c r="D15" s="10" t="s">
        <v>10</v>
      </c>
      <c r="E15" s="10"/>
      <c r="F15" s="10" t="s">
        <v>5</v>
      </c>
      <c r="G15" s="10"/>
      <c r="H15" s="6"/>
    </row>
    <row r="16" spans="1:15" x14ac:dyDescent="0.25">
      <c r="A16" t="s">
        <v>33</v>
      </c>
      <c r="B16" s="20">
        <v>2000</v>
      </c>
      <c r="C16" s="20">
        <v>0</v>
      </c>
      <c r="D16" s="21">
        <v>0</v>
      </c>
      <c r="E16" s="16"/>
      <c r="F16" s="20">
        <f>B16</f>
        <v>2000</v>
      </c>
      <c r="H16" s="6"/>
    </row>
    <row r="17" spans="1:15" x14ac:dyDescent="0.25">
      <c r="A17" s="33" t="s">
        <v>21</v>
      </c>
      <c r="B17" s="35" t="s">
        <v>4</v>
      </c>
      <c r="C17" s="36" t="s">
        <v>32</v>
      </c>
      <c r="D17" s="36" t="s">
        <v>10</v>
      </c>
      <c r="E17" s="33"/>
      <c r="F17" s="34" t="s">
        <v>5</v>
      </c>
      <c r="G17" s="33"/>
      <c r="H17" s="6"/>
      <c r="I17" s="6"/>
      <c r="J17" s="6"/>
      <c r="K17" s="6"/>
      <c r="L17" s="6"/>
      <c r="M17" s="6"/>
      <c r="N17" s="6"/>
      <c r="O17" s="6"/>
    </row>
    <row r="18" spans="1:15" x14ac:dyDescent="0.25">
      <c r="A18" t="s">
        <v>34</v>
      </c>
      <c r="B18" s="20">
        <v>0</v>
      </c>
      <c r="C18" s="20">
        <v>2400</v>
      </c>
      <c r="D18" s="20">
        <v>0</v>
      </c>
      <c r="F18" s="20">
        <f>C18</f>
        <v>2400</v>
      </c>
      <c r="H18" s="6"/>
      <c r="I18" s="6"/>
      <c r="J18" s="6"/>
      <c r="K18" s="6"/>
      <c r="L18" s="6"/>
      <c r="M18" s="6"/>
      <c r="N18" s="6"/>
      <c r="O18" s="6"/>
    </row>
    <row r="19" spans="1:15" x14ac:dyDescent="0.25">
      <c r="A19" t="s">
        <v>16</v>
      </c>
      <c r="B19" s="20">
        <v>0</v>
      </c>
      <c r="C19" s="20">
        <v>2100</v>
      </c>
      <c r="D19" s="20">
        <v>0</v>
      </c>
      <c r="F19" s="20">
        <f>C19</f>
        <v>2100</v>
      </c>
      <c r="H19" s="6"/>
      <c r="I19" s="6"/>
      <c r="J19" s="6"/>
      <c r="K19" s="6"/>
      <c r="L19" s="6"/>
      <c r="M19" s="6"/>
      <c r="N19" s="6"/>
      <c r="O19" s="6"/>
    </row>
    <row r="20" spans="1:15" x14ac:dyDescent="0.25">
      <c r="A20" s="23" t="s">
        <v>7</v>
      </c>
      <c r="B20" s="23" t="s">
        <v>4</v>
      </c>
      <c r="C20" s="23" t="s">
        <v>31</v>
      </c>
      <c r="D20" s="23" t="s">
        <v>10</v>
      </c>
      <c r="E20" s="11"/>
      <c r="F20" s="30" t="str">
        <f t="shared" ref="F20:F23" si="1">B20</f>
        <v>Budgeted</v>
      </c>
      <c r="G20" s="11"/>
      <c r="H20" s="6"/>
      <c r="I20" s="6"/>
      <c r="J20" s="6"/>
      <c r="K20" s="6"/>
      <c r="L20" s="6"/>
      <c r="M20" s="6"/>
      <c r="N20" s="6"/>
      <c r="O20" s="6"/>
    </row>
    <row r="21" spans="1:15" x14ac:dyDescent="0.25">
      <c r="A21" t="s">
        <v>25</v>
      </c>
      <c r="B21" s="20">
        <v>1000</v>
      </c>
      <c r="C21" s="20">
        <v>0</v>
      </c>
      <c r="D21" s="21">
        <v>0</v>
      </c>
      <c r="E21" s="16"/>
      <c r="F21" s="20">
        <f t="shared" si="1"/>
        <v>1000</v>
      </c>
    </row>
    <row r="22" spans="1:15" x14ac:dyDescent="0.25">
      <c r="A22" t="s">
        <v>27</v>
      </c>
      <c r="B22" s="20">
        <v>1000</v>
      </c>
      <c r="C22" s="20">
        <v>0</v>
      </c>
      <c r="D22" s="20">
        <v>0</v>
      </c>
      <c r="F22" s="20">
        <f t="shared" si="1"/>
        <v>1000</v>
      </c>
    </row>
    <row r="23" spans="1:15" x14ac:dyDescent="0.25">
      <c r="A23" s="24" t="s">
        <v>14</v>
      </c>
      <c r="B23" s="24" t="s">
        <v>4</v>
      </c>
      <c r="C23" s="24" t="s">
        <v>66</v>
      </c>
      <c r="D23" s="24" t="s">
        <v>10</v>
      </c>
      <c r="E23" s="19"/>
      <c r="F23" s="29" t="str">
        <f t="shared" si="1"/>
        <v>Budgeted</v>
      </c>
      <c r="G23" s="19"/>
    </row>
    <row r="24" spans="1:15" x14ac:dyDescent="0.25">
      <c r="A24" t="s">
        <v>14</v>
      </c>
      <c r="B24" s="20">
        <f>SUM(B5:B23)</f>
        <v>18500</v>
      </c>
      <c r="C24" s="25">
        <f>SUM(C6:C22)</f>
        <v>5500</v>
      </c>
      <c r="D24" s="20">
        <v>0</v>
      </c>
      <c r="F24" s="20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2:H4"/>
  <sheetViews>
    <sheetView zoomScale="160" zoomScaleNormal="160" workbookViewId="0">
      <selection activeCell="A24" sqref="A24:A25"/>
    </sheetView>
  </sheetViews>
  <sheetFormatPr defaultRowHeight="15" x14ac:dyDescent="0.25"/>
  <cols>
    <col min="2" max="2" width="49.5703125" customWidth="1"/>
    <col min="3" max="3" width="9.7109375" bestFit="1" customWidth="1"/>
    <col min="4" max="4" width="13" style="25" customWidth="1"/>
    <col min="7" max="7" width="11.7109375" style="25" bestFit="1" customWidth="1"/>
  </cols>
  <sheetData>
    <row r="2" spans="2:8" x14ac:dyDescent="0.25">
      <c r="B2" s="3" t="s">
        <v>1</v>
      </c>
      <c r="C2" s="3" t="s">
        <v>3</v>
      </c>
      <c r="D2" s="31" t="s">
        <v>2</v>
      </c>
      <c r="F2" s="8" t="s">
        <v>9</v>
      </c>
      <c r="G2" s="32"/>
      <c r="H2" s="6"/>
    </row>
    <row r="3" spans="2:8" x14ac:dyDescent="0.25">
      <c r="B3" t="s">
        <v>19</v>
      </c>
      <c r="C3" s="2">
        <v>41374</v>
      </c>
      <c r="D3" s="25">
        <v>10000</v>
      </c>
      <c r="G3" s="25">
        <f>SUM(D:D)</f>
        <v>19000</v>
      </c>
    </row>
    <row r="4" spans="2:8" x14ac:dyDescent="0.25">
      <c r="B4" t="s">
        <v>29</v>
      </c>
      <c r="C4" t="s">
        <v>30</v>
      </c>
      <c r="D4" s="25">
        <v>9000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2:I17"/>
  <sheetViews>
    <sheetView zoomScale="160" zoomScaleNormal="160" workbookViewId="0">
      <selection activeCell="C8" sqref="C8"/>
    </sheetView>
  </sheetViews>
  <sheetFormatPr defaultRowHeight="15" x14ac:dyDescent="0.25"/>
  <cols>
    <col min="2" max="2" width="49.5703125" customWidth="1"/>
    <col min="3" max="3" width="17.42578125" customWidth="1"/>
    <col min="4" max="4" width="11.7109375" customWidth="1"/>
    <col min="5" max="5" width="13" customWidth="1"/>
    <col min="8" max="8" width="10.5703125" bestFit="1" customWidth="1"/>
  </cols>
  <sheetData>
    <row r="2" spans="1:9" x14ac:dyDescent="0.25">
      <c r="B2" s="13" t="s">
        <v>1</v>
      </c>
      <c r="C2" s="13" t="s">
        <v>20</v>
      </c>
      <c r="D2" s="13" t="s">
        <v>3</v>
      </c>
      <c r="E2" s="13" t="s">
        <v>2</v>
      </c>
      <c r="G2" s="8" t="s">
        <v>9</v>
      </c>
      <c r="H2" s="8"/>
      <c r="I2" s="6"/>
    </row>
    <row r="3" spans="1:9" x14ac:dyDescent="0.25">
      <c r="B3" t="s">
        <v>0</v>
      </c>
      <c r="D3" s="2">
        <v>41157</v>
      </c>
      <c r="E3" s="20">
        <v>2000</v>
      </c>
      <c r="H3" s="20">
        <f>2*$E$3-SUM(E:E)</f>
        <v>2000</v>
      </c>
    </row>
    <row r="4" spans="1:9" x14ac:dyDescent="0.25">
      <c r="D4" s="2"/>
    </row>
    <row r="5" spans="1:9" x14ac:dyDescent="0.25">
      <c r="A5" s="6"/>
      <c r="D5" s="2"/>
      <c r="G5" s="4" t="s">
        <v>18</v>
      </c>
      <c r="H5" s="4"/>
    </row>
    <row r="6" spans="1:9" x14ac:dyDescent="0.25">
      <c r="A6" s="6"/>
      <c r="D6" s="2"/>
      <c r="H6">
        <f>SUM(E4:E19)</f>
        <v>0</v>
      </c>
    </row>
    <row r="7" spans="1:9" x14ac:dyDescent="0.25">
      <c r="A7" s="6"/>
      <c r="D7" s="2"/>
    </row>
    <row r="8" spans="1:9" x14ac:dyDescent="0.25">
      <c r="A8" s="6"/>
      <c r="D8" s="2"/>
    </row>
    <row r="9" spans="1:9" x14ac:dyDescent="0.25">
      <c r="A9" s="6"/>
      <c r="D9" s="2"/>
    </row>
    <row r="10" spans="1:9" x14ac:dyDescent="0.25">
      <c r="A10" s="6"/>
      <c r="D10" s="2"/>
    </row>
    <row r="11" spans="1:9" x14ac:dyDescent="0.25">
      <c r="A11" s="6"/>
      <c r="D11" s="2"/>
    </row>
    <row r="12" spans="1:9" x14ac:dyDescent="0.25">
      <c r="A12" s="6"/>
      <c r="D12" s="2"/>
    </row>
    <row r="13" spans="1:9" x14ac:dyDescent="0.25">
      <c r="A13" s="6"/>
      <c r="D13" s="2"/>
    </row>
    <row r="14" spans="1:9" x14ac:dyDescent="0.25">
      <c r="A14" s="6"/>
      <c r="D14" s="2"/>
    </row>
    <row r="15" spans="1:9" x14ac:dyDescent="0.25">
      <c r="A15" s="6"/>
      <c r="D15" s="2"/>
    </row>
    <row r="16" spans="1:9" x14ac:dyDescent="0.25">
      <c r="A16" s="6"/>
      <c r="D16" s="2"/>
    </row>
    <row r="17" spans="1:4" x14ac:dyDescent="0.25">
      <c r="A17" s="6"/>
      <c r="D17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I9"/>
  <sheetViews>
    <sheetView zoomScale="160" zoomScaleNormal="160" workbookViewId="0">
      <selection activeCell="C25" sqref="C25"/>
    </sheetView>
  </sheetViews>
  <sheetFormatPr defaultRowHeight="15" x14ac:dyDescent="0.25"/>
  <cols>
    <col min="2" max="2" width="49.5703125" customWidth="1"/>
    <col min="3" max="3" width="17.28515625" customWidth="1"/>
    <col min="4" max="4" width="9.7109375" bestFit="1" customWidth="1"/>
    <col min="5" max="5" width="13" customWidth="1"/>
    <col min="8" max="8" width="10.5703125" bestFit="1" customWidth="1"/>
  </cols>
  <sheetData>
    <row r="2" spans="1:9" x14ac:dyDescent="0.25">
      <c r="B2" s="12" t="s">
        <v>1</v>
      </c>
      <c r="C2" s="12" t="s">
        <v>20</v>
      </c>
      <c r="D2" s="12" t="s">
        <v>3</v>
      </c>
      <c r="E2" s="12" t="s">
        <v>2</v>
      </c>
      <c r="G2" s="8" t="s">
        <v>9</v>
      </c>
      <c r="H2" s="8"/>
      <c r="I2" s="6"/>
    </row>
    <row r="3" spans="1:9" x14ac:dyDescent="0.25">
      <c r="B3" t="s">
        <v>0</v>
      </c>
      <c r="D3" s="2">
        <v>41157</v>
      </c>
      <c r="E3" s="20">
        <v>1000</v>
      </c>
      <c r="H3" s="20">
        <f>2*E3-SUM(E:E)</f>
        <v>1000</v>
      </c>
    </row>
    <row r="4" spans="1:9" x14ac:dyDescent="0.25">
      <c r="D4" s="2"/>
    </row>
    <row r="5" spans="1:9" x14ac:dyDescent="0.25">
      <c r="A5" s="6"/>
      <c r="D5" s="2"/>
    </row>
    <row r="6" spans="1:9" x14ac:dyDescent="0.25">
      <c r="A6" s="6"/>
      <c r="D6" s="2"/>
    </row>
    <row r="7" spans="1:9" x14ac:dyDescent="0.25">
      <c r="A7" s="6"/>
      <c r="D7" s="2"/>
    </row>
    <row r="8" spans="1:9" x14ac:dyDescent="0.25">
      <c r="A8" s="6"/>
    </row>
    <row r="9" spans="1:9" x14ac:dyDescent="0.25">
      <c r="A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2:I36"/>
  <sheetViews>
    <sheetView zoomScale="160" zoomScaleNormal="160" workbookViewId="0">
      <selection activeCell="H4" sqref="H4"/>
    </sheetView>
  </sheetViews>
  <sheetFormatPr defaultRowHeight="15" x14ac:dyDescent="0.25"/>
  <cols>
    <col min="2" max="2" width="49.5703125" customWidth="1"/>
    <col min="3" max="3" width="16" customWidth="1"/>
    <col min="4" max="4" width="12.28515625" customWidth="1"/>
    <col min="5" max="5" width="13" customWidth="1"/>
    <col min="8" max="8" width="10.5703125" bestFit="1" customWidth="1"/>
  </cols>
  <sheetData>
    <row r="2" spans="1:9" x14ac:dyDescent="0.25">
      <c r="B2" s="14" t="s">
        <v>1</v>
      </c>
      <c r="C2" s="14" t="s">
        <v>20</v>
      </c>
      <c r="D2" s="14" t="s">
        <v>3</v>
      </c>
      <c r="E2" s="14" t="s">
        <v>2</v>
      </c>
      <c r="G2" s="8" t="s">
        <v>9</v>
      </c>
      <c r="H2" s="8"/>
      <c r="I2" s="6"/>
    </row>
    <row r="3" spans="1:9" x14ac:dyDescent="0.25">
      <c r="B3" t="s">
        <v>0</v>
      </c>
      <c r="D3" s="2">
        <v>41157</v>
      </c>
      <c r="E3" s="1">
        <v>5000</v>
      </c>
      <c r="H3" s="20">
        <f>2*E3-SUM(E:E)</f>
        <v>5000</v>
      </c>
    </row>
    <row r="4" spans="1:9" x14ac:dyDescent="0.25">
      <c r="D4" s="2"/>
    </row>
    <row r="5" spans="1:9" x14ac:dyDescent="0.25">
      <c r="D5" s="2"/>
    </row>
    <row r="6" spans="1:9" x14ac:dyDescent="0.25">
      <c r="A6" s="6"/>
      <c r="D6" s="2"/>
    </row>
    <row r="7" spans="1:9" x14ac:dyDescent="0.25">
      <c r="A7" s="6"/>
      <c r="D7" s="2"/>
    </row>
    <row r="8" spans="1:9" x14ac:dyDescent="0.25">
      <c r="A8" s="6"/>
      <c r="D8" s="2"/>
    </row>
    <row r="9" spans="1:9" x14ac:dyDescent="0.25">
      <c r="A9" s="28"/>
      <c r="D9" s="2"/>
    </row>
    <row r="10" spans="1:9" x14ac:dyDescent="0.25">
      <c r="A10" s="28"/>
      <c r="D10" s="2"/>
    </row>
    <row r="11" spans="1:9" x14ac:dyDescent="0.25">
      <c r="A11" s="28"/>
      <c r="D11" s="2"/>
    </row>
    <row r="12" spans="1:9" x14ac:dyDescent="0.25">
      <c r="A12" s="28"/>
      <c r="D12" s="2"/>
    </row>
    <row r="13" spans="1:9" x14ac:dyDescent="0.25">
      <c r="A13" s="28"/>
      <c r="D13" s="2"/>
    </row>
    <row r="14" spans="1:9" x14ac:dyDescent="0.25">
      <c r="A14" s="28"/>
      <c r="D14" s="2"/>
    </row>
    <row r="15" spans="1:9" x14ac:dyDescent="0.25">
      <c r="A15" s="28"/>
      <c r="D15" s="2"/>
    </row>
    <row r="16" spans="1:9" x14ac:dyDescent="0.25">
      <c r="A16" s="28"/>
      <c r="D16" s="2"/>
    </row>
    <row r="17" spans="1:4" x14ac:dyDescent="0.25">
      <c r="A17" s="28"/>
      <c r="D17" s="2"/>
    </row>
    <row r="18" spans="1:4" x14ac:dyDescent="0.25">
      <c r="A18" s="28"/>
      <c r="D18" s="2"/>
    </row>
    <row r="19" spans="1:4" x14ac:dyDescent="0.25">
      <c r="A19" s="28"/>
      <c r="D19" s="2"/>
    </row>
    <row r="20" spans="1:4" x14ac:dyDescent="0.25">
      <c r="A20" s="6"/>
      <c r="D20" s="2"/>
    </row>
    <row r="22" spans="1:4" x14ac:dyDescent="0.25">
      <c r="B22" s="2"/>
    </row>
    <row r="23" spans="1:4" x14ac:dyDescent="0.25">
      <c r="B23" s="2"/>
    </row>
    <row r="24" spans="1:4" x14ac:dyDescent="0.25">
      <c r="B24" s="2"/>
    </row>
    <row r="25" spans="1:4" x14ac:dyDescent="0.25">
      <c r="B25" s="2"/>
    </row>
    <row r="26" spans="1:4" x14ac:dyDescent="0.25">
      <c r="B26" s="2"/>
    </row>
    <row r="32" spans="1:4" x14ac:dyDescent="0.25">
      <c r="B32" s="2"/>
    </row>
    <row r="33" spans="2:2" x14ac:dyDescent="0.25">
      <c r="B33" s="2"/>
    </row>
    <row r="34" spans="2:2" x14ac:dyDescent="0.25">
      <c r="B34" s="2"/>
    </row>
    <row r="35" spans="2:2" x14ac:dyDescent="0.25">
      <c r="B35" s="2"/>
    </row>
    <row r="36" spans="2:2" x14ac:dyDescent="0.25">
      <c r="B36" s="2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2:I3"/>
  <sheetViews>
    <sheetView workbookViewId="0">
      <selection activeCell="B31" sqref="B31"/>
    </sheetView>
  </sheetViews>
  <sheetFormatPr defaultRowHeight="15" x14ac:dyDescent="0.25"/>
  <cols>
    <col min="2" max="2" width="49.5703125" customWidth="1"/>
    <col min="3" max="3" width="16.42578125" customWidth="1"/>
    <col min="5" max="5" width="13" customWidth="1"/>
  </cols>
  <sheetData>
    <row r="2" spans="2:9" x14ac:dyDescent="0.25">
      <c r="B2" s="15" t="s">
        <v>1</v>
      </c>
      <c r="C2" s="15" t="s">
        <v>20</v>
      </c>
      <c r="D2" s="15" t="s">
        <v>3</v>
      </c>
      <c r="E2" s="15" t="s">
        <v>2</v>
      </c>
      <c r="G2" s="8" t="s">
        <v>9</v>
      </c>
      <c r="H2" s="8"/>
      <c r="I2" s="6"/>
    </row>
    <row r="3" spans="2:9" x14ac:dyDescent="0.25">
      <c r="B3" t="s">
        <v>0</v>
      </c>
      <c r="D3" s="2">
        <v>41157</v>
      </c>
      <c r="E3" s="20">
        <v>0</v>
      </c>
      <c r="H3" s="20">
        <f>2*E3-SUM(E:E)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2:N4"/>
  <sheetViews>
    <sheetView workbookViewId="0">
      <selection activeCell="J4" sqref="J4:M4"/>
    </sheetView>
  </sheetViews>
  <sheetFormatPr defaultRowHeight="15" x14ac:dyDescent="0.25"/>
  <cols>
    <col min="2" max="2" width="49.5703125" customWidth="1"/>
    <col min="3" max="3" width="20.42578125" customWidth="1"/>
    <col min="5" max="5" width="13" customWidth="1"/>
    <col min="8" max="8" width="10.5703125" bestFit="1" customWidth="1"/>
  </cols>
  <sheetData>
    <row r="2" spans="2:14" x14ac:dyDescent="0.25">
      <c r="B2" s="26" t="s">
        <v>1</v>
      </c>
      <c r="C2" s="26" t="s">
        <v>20</v>
      </c>
      <c r="D2" s="26" t="s">
        <v>3</v>
      </c>
      <c r="E2" s="26" t="s">
        <v>2</v>
      </c>
      <c r="G2" s="8" t="s">
        <v>9</v>
      </c>
      <c r="H2" s="8"/>
      <c r="I2" s="6"/>
      <c r="J2" s="17" t="s">
        <v>11</v>
      </c>
      <c r="K2" s="17"/>
      <c r="L2" s="17"/>
      <c r="M2" s="17"/>
      <c r="N2" s="17"/>
    </row>
    <row r="3" spans="2:14" x14ac:dyDescent="0.25">
      <c r="B3" t="s">
        <v>0</v>
      </c>
      <c r="D3" s="2">
        <v>41157</v>
      </c>
      <c r="E3" s="20">
        <v>1000</v>
      </c>
      <c r="H3" s="20">
        <f>2*E3-SUM(E:E)</f>
        <v>1000</v>
      </c>
      <c r="J3" t="s">
        <v>13</v>
      </c>
      <c r="M3" s="18">
        <v>2000</v>
      </c>
    </row>
    <row r="4" spans="2:14" x14ac:dyDescent="0.25">
      <c r="J4" t="s">
        <v>12</v>
      </c>
      <c r="M4" s="18">
        <v>500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zoomScale="160" zoomScaleNormal="160" workbookViewId="0">
      <selection sqref="A1:B1"/>
    </sheetView>
  </sheetViews>
  <sheetFormatPr defaultRowHeight="15" x14ac:dyDescent="0.25"/>
  <cols>
    <col min="1" max="1" width="21" bestFit="1" customWidth="1"/>
    <col min="2" max="2" width="10.5703125" style="20" bestFit="1" customWidth="1"/>
    <col min="4" max="4" width="11.85546875" bestFit="1" customWidth="1"/>
    <col min="5" max="5" width="10.5703125" style="20" bestFit="1" customWidth="1"/>
    <col min="7" max="7" width="16.5703125" bestFit="1" customWidth="1"/>
    <col min="8" max="8" width="10.5703125" style="20" bestFit="1" customWidth="1"/>
    <col min="11" max="11" width="10.7109375" bestFit="1" customWidth="1"/>
  </cols>
  <sheetData>
    <row r="1" spans="1:11" x14ac:dyDescent="0.25">
      <c r="A1" s="41" t="s">
        <v>24</v>
      </c>
      <c r="B1" s="41"/>
      <c r="D1" s="41" t="s">
        <v>23</v>
      </c>
      <c r="E1" s="41"/>
      <c r="G1" s="41" t="s">
        <v>6</v>
      </c>
      <c r="H1" s="41"/>
      <c r="J1" s="40" t="s">
        <v>64</v>
      </c>
      <c r="K1" s="40"/>
    </row>
    <row r="2" spans="1:11" x14ac:dyDescent="0.25">
      <c r="A2" t="s">
        <v>37</v>
      </c>
      <c r="B2" s="20" t="s">
        <v>38</v>
      </c>
      <c r="D2" t="s">
        <v>37</v>
      </c>
      <c r="E2" s="20" t="s">
        <v>38</v>
      </c>
      <c r="G2" t="s">
        <v>37</v>
      </c>
      <c r="H2" s="20" t="s">
        <v>38</v>
      </c>
    </row>
    <row r="3" spans="1:11" x14ac:dyDescent="0.25">
      <c r="A3" t="s">
        <v>39</v>
      </c>
      <c r="B3" s="20">
        <v>250</v>
      </c>
      <c r="D3" t="s">
        <v>42</v>
      </c>
      <c r="E3" s="20">
        <v>700</v>
      </c>
      <c r="G3" s="38" t="s">
        <v>47</v>
      </c>
      <c r="H3" s="20">
        <v>1200</v>
      </c>
    </row>
    <row r="4" spans="1:11" x14ac:dyDescent="0.25">
      <c r="A4" t="s">
        <v>40</v>
      </c>
      <c r="B4" s="20">
        <v>200</v>
      </c>
      <c r="D4" t="s">
        <v>44</v>
      </c>
      <c r="E4" s="20">
        <v>200</v>
      </c>
      <c r="G4" s="38" t="s">
        <v>48</v>
      </c>
      <c r="H4" s="20">
        <v>1300</v>
      </c>
    </row>
    <row r="5" spans="1:11" x14ac:dyDescent="0.25">
      <c r="A5" t="s">
        <v>41</v>
      </c>
      <c r="B5" s="20">
        <v>1500</v>
      </c>
      <c r="D5" t="s">
        <v>45</v>
      </c>
      <c r="E5" s="20">
        <v>200</v>
      </c>
      <c r="G5" s="38" t="s">
        <v>49</v>
      </c>
      <c r="H5" s="20">
        <v>400</v>
      </c>
    </row>
    <row r="6" spans="1:11" x14ac:dyDescent="0.25">
      <c r="A6" t="s">
        <v>43</v>
      </c>
      <c r="B6" s="20">
        <v>100</v>
      </c>
      <c r="D6" t="s">
        <v>46</v>
      </c>
      <c r="E6" s="20">
        <v>100</v>
      </c>
      <c r="G6" s="38" t="s">
        <v>50</v>
      </c>
      <c r="H6" s="20">
        <v>30</v>
      </c>
    </row>
    <row r="7" spans="1:11" x14ac:dyDescent="0.25">
      <c r="A7" s="37"/>
      <c r="B7" s="39"/>
      <c r="D7" t="s">
        <v>36</v>
      </c>
      <c r="E7" s="20">
        <v>800</v>
      </c>
      <c r="G7" s="38" t="s">
        <v>51</v>
      </c>
      <c r="H7" s="20">
        <v>100</v>
      </c>
    </row>
    <row r="8" spans="1:11" x14ac:dyDescent="0.25">
      <c r="A8" s="37"/>
      <c r="B8" s="39"/>
      <c r="D8" s="37"/>
      <c r="E8" s="39"/>
      <c r="G8" s="38" t="s">
        <v>52</v>
      </c>
      <c r="H8" s="20">
        <v>150</v>
      </c>
    </row>
    <row r="9" spans="1:11" x14ac:dyDescent="0.25">
      <c r="G9" s="38" t="s">
        <v>53</v>
      </c>
      <c r="H9" s="20">
        <v>100</v>
      </c>
    </row>
    <row r="10" spans="1:11" x14ac:dyDescent="0.25">
      <c r="G10" s="38" t="s">
        <v>54</v>
      </c>
      <c r="H10" s="20">
        <v>220</v>
      </c>
    </row>
    <row r="11" spans="1:11" x14ac:dyDescent="0.25">
      <c r="G11" s="38" t="s">
        <v>55</v>
      </c>
      <c r="H11" s="20">
        <v>350</v>
      </c>
      <c r="K11" s="25"/>
    </row>
    <row r="12" spans="1:11" x14ac:dyDescent="0.25">
      <c r="G12" t="s">
        <v>56</v>
      </c>
      <c r="H12" s="20">
        <v>100</v>
      </c>
    </row>
    <row r="13" spans="1:11" x14ac:dyDescent="0.25">
      <c r="G13" t="s">
        <v>57</v>
      </c>
      <c r="H13" s="20">
        <v>300</v>
      </c>
    </row>
    <row r="14" spans="1:11" x14ac:dyDescent="0.25">
      <c r="G14" t="s">
        <v>58</v>
      </c>
      <c r="H14" s="20">
        <v>100</v>
      </c>
    </row>
    <row r="15" spans="1:11" x14ac:dyDescent="0.25">
      <c r="G15" t="s">
        <v>59</v>
      </c>
      <c r="H15" s="20">
        <v>1000</v>
      </c>
    </row>
    <row r="16" spans="1:11" x14ac:dyDescent="0.25">
      <c r="G16" t="s">
        <v>62</v>
      </c>
      <c r="H16" s="20">
        <v>1300</v>
      </c>
    </row>
    <row r="17" spans="1:8" x14ac:dyDescent="0.25">
      <c r="A17" t="s">
        <v>22</v>
      </c>
      <c r="B17" s="20">
        <f>SUM(B3:B16)</f>
        <v>2050</v>
      </c>
      <c r="G17" t="s">
        <v>60</v>
      </c>
      <c r="H17" s="20">
        <v>1200</v>
      </c>
    </row>
    <row r="18" spans="1:8" x14ac:dyDescent="0.25">
      <c r="C18" s="20"/>
      <c r="D18" s="20"/>
      <c r="G18" t="s">
        <v>61</v>
      </c>
      <c r="H18" s="20">
        <v>200</v>
      </c>
    </row>
    <row r="20" spans="1:8" x14ac:dyDescent="0.25">
      <c r="G20" s="20"/>
      <c r="H20" s="20">
        <f>SUM(H3:H19)</f>
        <v>8050</v>
      </c>
    </row>
    <row r="21" spans="1:8" x14ac:dyDescent="0.25">
      <c r="E21" s="20">
        <f>SUM(E3:E20)</f>
        <v>2000</v>
      </c>
      <c r="F21" s="20"/>
    </row>
  </sheetData>
  <mergeCells count="3">
    <mergeCell ref="A1:B1"/>
    <mergeCell ref="D1:E1"/>
    <mergeCell ref="G1:H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Overview</vt:lpstr>
      <vt:lpstr>Incoming Funds</vt:lpstr>
      <vt:lpstr>IGVC Hardware</vt:lpstr>
      <vt:lpstr>IGVC Software</vt:lpstr>
      <vt:lpstr>MATE</vt:lpstr>
      <vt:lpstr>Aerial</vt:lpstr>
      <vt:lpstr>Other</vt:lpstr>
      <vt:lpstr>Individual Breakdowns</vt:lpstr>
    </vt:vector>
  </TitlesOfParts>
  <Company>Rose-Hulman Institute of Technology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Spencer  Carver</dc:creator>
  <cp:lastModifiedBy>Benjamin Griffith</cp:lastModifiedBy>
  <dcterms:created xsi:type="dcterms:W3CDTF">2012-09-05T16:00:28Z</dcterms:created>
  <dcterms:modified xsi:type="dcterms:W3CDTF">2013-10-06T16:36:20Z</dcterms:modified>
</cp:coreProperties>
</file>