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 1" sheetId="1" r:id="rId4"/>
    <sheet state="visible" name="Example 3" sheetId="2" r:id="rId5"/>
    <sheet state="hidden" name="__OpenSolverCache__" sheetId="3" r:id="rId6"/>
    <sheet state="hidden" name="__OpenSolver__" sheetId="4" r:id="rId7"/>
  </sheets>
  <definedNames/>
  <calcPr/>
</workbook>
</file>

<file path=xl/sharedStrings.xml><?xml version="1.0" encoding="utf-8"?>
<sst xmlns="http://schemas.openxmlformats.org/spreadsheetml/2006/main" count="76" uniqueCount="61">
  <si>
    <t>x = coach</t>
  </si>
  <si>
    <t>y</t>
  </si>
  <si>
    <t>Example 3 (https://courses.lumenlearning.com/sanjacinto-finitemath1/chapter/reading-meeting-demands-with-linear-programming/)</t>
  </si>
  <si>
    <t>MAX</t>
  </si>
  <si>
    <t>RESULT</t>
  </si>
  <si>
    <t>A human resources office is working to implement an increase in starting salaries for new administrative secretaries and faculty at a community college. An administrative secretary starts at $28,000 and new faculty receive $40,000. The college would like to determine the percentage increase to allocate to each group, given that the college will be hiring 8 secretaries and 7 faculty in the upcoming academic year. The college has at most $5,000 to put towards raises. What should the percentage increase be for each group?</t>
  </si>
  <si>
    <t>COEFF</t>
  </si>
  <si>
    <t>coach</t>
  </si>
  <si>
    <t>first</t>
  </si>
  <si>
    <t>VARS</t>
  </si>
  <si>
    <t>CONSTRAINTS</t>
  </si>
  <si>
    <t>ACTUAL RESULT</t>
  </si>
  <si>
    <t>RELATION</t>
  </si>
  <si>
    <t>CONDITION</t>
  </si>
  <si>
    <t>Total plane capacity</t>
  </si>
  <si>
    <t>&lt;=</t>
  </si>
  <si>
    <t>First class sales</t>
  </si>
  <si>
    <t>&gt;=</t>
  </si>
  <si>
    <t>Coach sales</t>
  </si>
  <si>
    <t>min 25 first class</t>
  </si>
  <si>
    <t>min 40 coach</t>
  </si>
  <si>
    <t>profit of 225 per coach</t>
  </si>
  <si>
    <t>200 per first class</t>
  </si>
  <si>
    <t>max capacity 150 travelers</t>
  </si>
  <si>
    <t>x = # coach</t>
  </si>
  <si>
    <t>225x</t>
  </si>
  <si>
    <t>y = # first class</t>
  </si>
  <si>
    <t>200y</t>
  </si>
  <si>
    <t>P = 225x+200y</t>
  </si>
  <si>
    <t>maximizing problem (profit)</t>
  </si>
  <si>
    <t>SOLUTION = 125 coach seats, 25 first class seats</t>
  </si>
  <si>
    <t>PROBLEM IS EXAMPLE 1:</t>
  </si>
  <si>
    <t>An airline offers coach and first-class tickets. For the airline to be profitable, it must sell a minimum of 25 first-class tickets and a minimum of 40 coach tickets. The company makes a profit of $225 for each coach ticket and $200 for each first-class ticket. At most, the plane has a capacity of 150 travelers. How many of each ticket should be sold in order to maximize profits?</t>
  </si>
  <si>
    <t>https://courses.lumenlearning.com/sanjacinto-finitemath1/chapter/reading-meeting-demands-with-linear-programming/</t>
  </si>
  <si>
    <t>x</t>
  </si>
  <si>
    <t>secretary</t>
  </si>
  <si>
    <t>faculty</t>
  </si>
  <si>
    <t>Total Budget Outflow CONDITION</t>
  </si>
  <si>
    <t>DEMAND AOD</t>
  </si>
  <si>
    <t>DEMAND AGD</t>
  </si>
  <si>
    <t>Max = 224 secretary * raise percentage s+ 280 faculty percentage * raise percentage f</t>
  </si>
  <si>
    <t>secretary = 28,000</t>
  </si>
  <si>
    <t>faculty = 40,000</t>
  </si>
  <si>
    <t>percentage increase for each group</t>
  </si>
  <si>
    <t>secretary increase + 8</t>
  </si>
  <si>
    <t>faculty increase + 7</t>
  </si>
  <si>
    <t xml:space="preserve">max 5,000 </t>
  </si>
  <si>
    <t>maximize percentage increase for secretary and faculty within 5000</t>
  </si>
  <si>
    <t>x = percentage increase for secretary</t>
  </si>
  <si>
    <t>y = percentage increase for faculty</t>
  </si>
  <si>
    <t>minimize total expenditures , objective function must include money outflows</t>
  </si>
  <si>
    <t>NEW secretaries</t>
  </si>
  <si>
    <t>New faculty</t>
  </si>
  <si>
    <t>Total cost will be raise percentage for each group * total salaries</t>
  </si>
  <si>
    <t>C = 224x+280y</t>
  </si>
  <si>
    <t>CONSTRAINT</t>
  </si>
  <si>
    <t>Total raises must be 5,000 or less</t>
  </si>
  <si>
    <t>224x + 280y&lt;=5</t>
  </si>
  <si>
    <t>x&gt;=0</t>
  </si>
  <si>
    <t>y&gt;=0</t>
  </si>
  <si>
    <t>Without additional constraints for minimum raises, the solution would be to give neither party a raise (minimizing)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</si>
</sst>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>
      <b/>
      <color rgb="FFFFFFFF"/>
      <name val="Arial"/>
    </font>
    <font>
      <color rgb="FFFFFFFF"/>
      <name val="Arial"/>
    </font>
    <font>
      <b/>
      <color rgb="FFFF00FF"/>
      <name val="Arial"/>
    </font>
    <font>
      <b/>
      <color theme="1"/>
      <name val="Arial"/>
    </font>
    <font>
      <b/>
      <color rgb="FF38761D"/>
      <name val="Arial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FF00FF"/>
        <bgColor rgb="FFFF00FF"/>
      </patternFill>
    </fill>
    <fill>
      <patternFill patternType="solid">
        <fgColor rgb="FF980000"/>
        <bgColor rgb="FF980000"/>
      </patternFill>
    </fill>
    <fill>
      <patternFill patternType="solid">
        <fgColor rgb="FF38761D"/>
        <bgColor rgb="FF38761D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2" fontId="2" numFmtId="0" xfId="0" applyAlignment="1" applyFill="1" applyFont="1">
      <alignment vertical="bottom"/>
    </xf>
    <xf borderId="0" fillId="3" fontId="3" numFmtId="0" xfId="0" applyAlignment="1" applyFill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4" fontId="2" numFmtId="0" xfId="0" applyAlignment="1" applyFill="1" applyFont="1">
      <alignment vertical="bottom"/>
    </xf>
    <xf borderId="0" fillId="0" fontId="4" numFmtId="0" xfId="0" applyAlignment="1" applyFont="1">
      <alignment horizontal="right" readingOrder="0" vertical="bottom"/>
    </xf>
    <xf borderId="0" fillId="3" fontId="3" numFmtId="0" xfId="0" applyAlignment="1" applyFont="1">
      <alignment horizontal="right" vertical="bottom"/>
    </xf>
    <xf borderId="0" fillId="5" fontId="2" numFmtId="0" xfId="0" applyAlignment="1" applyFill="1" applyFont="1">
      <alignment readingOrder="0" vertical="bottom"/>
    </xf>
    <xf borderId="0" fillId="5" fontId="2" numFmtId="0" xfId="0" applyAlignment="1" applyFont="1">
      <alignment vertical="bottom"/>
    </xf>
    <xf borderId="0" fillId="5" fontId="3" numFmtId="0" xfId="0" applyAlignment="1" applyFont="1">
      <alignment horizontal="right" readingOrder="0" vertical="bottom"/>
    </xf>
    <xf borderId="0" fillId="6" fontId="2" numFmtId="0" xfId="0" applyAlignment="1" applyFill="1" applyFont="1">
      <alignment vertical="bottom"/>
    </xf>
    <xf borderId="0" fillId="7" fontId="5" numFmtId="0" xfId="0" applyAlignment="1" applyFill="1" applyFont="1">
      <alignment vertical="bottom"/>
    </xf>
    <xf borderId="0" fillId="8" fontId="5" numFmtId="0" xfId="0" applyAlignment="1" applyFill="1" applyFont="1">
      <alignment vertical="bottom"/>
    </xf>
    <xf borderId="0" fillId="6" fontId="2" numFmtId="0" xfId="0" applyAlignment="1" applyFont="1">
      <alignment readingOrder="0" vertical="bottom"/>
    </xf>
    <xf borderId="0" fillId="0" fontId="6" numFmtId="0" xfId="0" applyAlignment="1" applyFont="1">
      <alignment horizontal="right" readingOrder="0" vertical="bottom"/>
    </xf>
    <xf borderId="0" fillId="7" fontId="1" numFmtId="0" xfId="0" applyAlignment="1" applyFont="1">
      <alignment horizontal="right" vertical="bottom"/>
    </xf>
    <xf borderId="0" fillId="8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6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ourses.lumenlearning.com/sanjacinto-finitemath1/chapter/reading-meeting-demands-with-linear-programming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/>
      <c r="C2" s="2" t="s">
        <v>0</v>
      </c>
      <c r="D2" s="1" t="s">
        <v>1</v>
      </c>
      <c r="E2" s="1"/>
      <c r="F2" s="1"/>
      <c r="G2" s="1"/>
      <c r="H2" s="1"/>
      <c r="I2" s="1"/>
      <c r="J2" s="1"/>
      <c r="K2" s="2" t="s">
        <v>2</v>
      </c>
    </row>
    <row r="3">
      <c r="B3" s="1"/>
      <c r="C3" s="3" t="s">
        <v>3</v>
      </c>
      <c r="E3" s="1"/>
      <c r="F3" s="4" t="s">
        <v>4</v>
      </c>
      <c r="G3" s="1"/>
      <c r="H3" s="1"/>
      <c r="I3" s="1"/>
      <c r="J3" s="1"/>
      <c r="K3" s="5" t="s">
        <v>5</v>
      </c>
    </row>
    <row r="4">
      <c r="B4" s="6" t="s">
        <v>6</v>
      </c>
      <c r="C4" s="7">
        <v>225.0</v>
      </c>
      <c r="D4" s="7">
        <v>200.0</v>
      </c>
      <c r="E4" s="1"/>
      <c r="F4" s="8">
        <f>sumproduct(C4:D4, C6:D6)</f>
        <v>33125</v>
      </c>
      <c r="G4" s="1"/>
      <c r="H4" s="1"/>
      <c r="I4" s="1"/>
      <c r="J4" s="1"/>
      <c r="K4" s="1"/>
    </row>
    <row r="5">
      <c r="B5" s="1"/>
      <c r="C5" s="9" t="s">
        <v>7</v>
      </c>
      <c r="D5" s="9" t="s">
        <v>8</v>
      </c>
      <c r="E5" s="1"/>
      <c r="F5" s="1"/>
      <c r="G5" s="1"/>
      <c r="H5" s="1"/>
      <c r="I5" s="1"/>
      <c r="J5" s="1"/>
      <c r="K5" s="1"/>
    </row>
    <row r="6">
      <c r="B6" s="10" t="s">
        <v>9</v>
      </c>
      <c r="C6" s="11">
        <v>125.0</v>
      </c>
      <c r="D6" s="11">
        <v>25.0</v>
      </c>
      <c r="E6" s="1"/>
      <c r="F6" s="1"/>
      <c r="G6" s="1"/>
      <c r="H6" s="1"/>
      <c r="I6" s="1"/>
      <c r="J6" s="1"/>
      <c r="K6" s="1"/>
    </row>
    <row r="7">
      <c r="B7" s="12" t="s">
        <v>10</v>
      </c>
      <c r="C7" s="1"/>
      <c r="D7" s="1"/>
      <c r="E7" s="13" t="s">
        <v>11</v>
      </c>
      <c r="F7" s="14" t="s">
        <v>12</v>
      </c>
      <c r="G7" s="12" t="s">
        <v>13</v>
      </c>
      <c r="H7" s="1"/>
      <c r="I7" s="1"/>
      <c r="J7" s="1"/>
      <c r="K7" s="1"/>
    </row>
    <row r="8">
      <c r="B8" s="15" t="s">
        <v>14</v>
      </c>
      <c r="C8" s="16">
        <v>1.0</v>
      </c>
      <c r="D8" s="16">
        <v>1.0</v>
      </c>
      <c r="E8" s="17">
        <f t="shared" ref="E8:E10" si="1">SUMPRODUCT($C$6:$D$6,C8:D8)</f>
        <v>150</v>
      </c>
      <c r="F8" s="18" t="s">
        <v>15</v>
      </c>
      <c r="G8" s="19">
        <v>150.0</v>
      </c>
      <c r="H8" s="1"/>
      <c r="I8" s="1"/>
      <c r="J8" s="1"/>
      <c r="K8" s="1"/>
    </row>
    <row r="9">
      <c r="B9" s="15" t="s">
        <v>16</v>
      </c>
      <c r="C9" s="16">
        <v>0.0</v>
      </c>
      <c r="D9" s="16">
        <v>1.0</v>
      </c>
      <c r="E9" s="17">
        <f t="shared" si="1"/>
        <v>25</v>
      </c>
      <c r="F9" s="18" t="s">
        <v>17</v>
      </c>
      <c r="G9" s="19">
        <v>25.0</v>
      </c>
      <c r="H9" s="1"/>
      <c r="I9" s="1"/>
      <c r="J9" s="1"/>
      <c r="K9" s="1"/>
    </row>
    <row r="10">
      <c r="B10" s="15" t="s">
        <v>18</v>
      </c>
      <c r="C10" s="16">
        <v>1.0</v>
      </c>
      <c r="D10" s="16">
        <v>0.0</v>
      </c>
      <c r="E10" s="17">
        <f t="shared" si="1"/>
        <v>125</v>
      </c>
      <c r="F10" s="18" t="s">
        <v>17</v>
      </c>
      <c r="G10" s="19">
        <v>40.0</v>
      </c>
      <c r="H10" s="1"/>
      <c r="I10" s="1"/>
      <c r="J10" s="1"/>
      <c r="K10" s="1"/>
    </row>
    <row r="11">
      <c r="B11" s="1"/>
      <c r="C11" s="1"/>
      <c r="D11" s="1"/>
      <c r="E11" s="1"/>
      <c r="F11" s="1"/>
      <c r="G11" s="1"/>
      <c r="H11" s="1"/>
      <c r="I11" s="1"/>
      <c r="J11" s="1"/>
      <c r="K11" s="1"/>
    </row>
    <row r="12">
      <c r="B12" s="1"/>
      <c r="C12" s="1"/>
      <c r="D12" s="1"/>
      <c r="E12" s="1"/>
      <c r="F12" s="1"/>
      <c r="G12" s="1"/>
      <c r="H12" s="1"/>
      <c r="I12" s="1"/>
      <c r="J12" s="1"/>
      <c r="K12" s="1"/>
    </row>
    <row r="13">
      <c r="B13" s="1"/>
      <c r="C13" s="1"/>
      <c r="D13" s="1"/>
      <c r="E13" s="5"/>
      <c r="F13" s="20"/>
      <c r="G13" s="20"/>
      <c r="H13" s="20"/>
      <c r="I13" s="20"/>
      <c r="J13" s="1"/>
      <c r="K13" s="1"/>
    </row>
    <row r="14"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B15" s="2" t="s">
        <v>19</v>
      </c>
      <c r="C15" s="1"/>
      <c r="D15" s="1"/>
      <c r="E15" s="1"/>
      <c r="F15" s="1"/>
      <c r="G15" s="1"/>
      <c r="H15" s="1"/>
      <c r="I15" s="1"/>
      <c r="J15" s="1"/>
      <c r="K15" s="1"/>
    </row>
    <row r="16">
      <c r="B16" s="2" t="s">
        <v>20</v>
      </c>
      <c r="C16" s="1"/>
      <c r="D16" s="1"/>
      <c r="E16" s="1"/>
      <c r="F16" s="1"/>
      <c r="G16" s="1"/>
      <c r="H16" s="1"/>
      <c r="I16" s="1"/>
      <c r="J16" s="1"/>
      <c r="K16" s="1"/>
    </row>
    <row r="17">
      <c r="B17" s="2" t="s">
        <v>21</v>
      </c>
      <c r="C17" s="1"/>
      <c r="D17" s="1"/>
      <c r="E17" s="1"/>
      <c r="F17" s="1"/>
      <c r="G17" s="1"/>
      <c r="H17" s="1"/>
      <c r="I17" s="1"/>
      <c r="J17" s="1"/>
      <c r="K17" s="1"/>
    </row>
    <row r="18">
      <c r="B18" s="21" t="s">
        <v>22</v>
      </c>
      <c r="E18" s="1"/>
      <c r="F18" s="1"/>
      <c r="G18" s="1"/>
      <c r="H18" s="1"/>
      <c r="I18" s="1"/>
      <c r="J18" s="1"/>
      <c r="K18" s="1"/>
    </row>
    <row r="19">
      <c r="B19" s="21" t="s">
        <v>23</v>
      </c>
      <c r="E19" s="1"/>
      <c r="F19" s="1"/>
      <c r="G19" s="1"/>
      <c r="H19" s="1"/>
      <c r="I19" s="1"/>
      <c r="J19" s="1"/>
      <c r="K19" s="1"/>
    </row>
    <row r="20">
      <c r="E20" s="1"/>
      <c r="F20" s="1"/>
      <c r="G20" s="1"/>
      <c r="H20" s="1"/>
      <c r="I20" s="1"/>
      <c r="J20" s="1"/>
      <c r="K20" s="1"/>
    </row>
    <row r="21">
      <c r="A21" s="21" t="s">
        <v>24</v>
      </c>
      <c r="B21" s="21" t="s">
        <v>25</v>
      </c>
      <c r="E21" s="1"/>
      <c r="F21" s="1"/>
      <c r="G21" s="1"/>
      <c r="H21" s="1"/>
      <c r="I21" s="1"/>
      <c r="J21" s="1"/>
      <c r="K21" s="1"/>
    </row>
    <row r="22">
      <c r="A22" s="21" t="s">
        <v>26</v>
      </c>
      <c r="B22" s="21" t="s">
        <v>27</v>
      </c>
      <c r="E22" s="1"/>
      <c r="F22" s="1"/>
      <c r="G22" s="1"/>
      <c r="H22" s="1"/>
      <c r="I22" s="1"/>
      <c r="J22" s="1"/>
      <c r="K22" s="1"/>
    </row>
    <row r="23">
      <c r="B23" s="21" t="s">
        <v>28</v>
      </c>
      <c r="E23" s="1"/>
      <c r="F23" s="1"/>
      <c r="G23" s="1"/>
      <c r="H23" s="1"/>
      <c r="I23" s="1"/>
      <c r="J23" s="1"/>
      <c r="K23" s="1"/>
    </row>
    <row r="24">
      <c r="E24" s="1"/>
      <c r="F24" s="1"/>
      <c r="G24" s="1"/>
      <c r="H24" s="1"/>
      <c r="I24" s="1"/>
      <c r="J24" s="1"/>
      <c r="K24" s="1"/>
    </row>
    <row r="25">
      <c r="B25" s="21" t="s">
        <v>29</v>
      </c>
      <c r="E25" s="1"/>
      <c r="F25" s="1"/>
      <c r="G25" s="1"/>
      <c r="H25" s="1"/>
      <c r="I25" s="1"/>
      <c r="J25" s="1"/>
      <c r="K25" s="1"/>
    </row>
    <row r="26">
      <c r="E26" s="20"/>
      <c r="F26" s="1"/>
      <c r="G26" s="1"/>
      <c r="H26" s="1"/>
      <c r="I26" s="1"/>
      <c r="J26" s="1"/>
      <c r="K26" s="1"/>
    </row>
    <row r="27">
      <c r="B27" s="21" t="s">
        <v>30</v>
      </c>
      <c r="E27" s="1"/>
      <c r="F27" s="1"/>
      <c r="G27" s="1"/>
      <c r="H27" s="1"/>
      <c r="I27" s="1"/>
      <c r="J27" s="1"/>
      <c r="K27" s="1"/>
    </row>
    <row r="28">
      <c r="E28" s="1"/>
      <c r="F28" s="1"/>
      <c r="G28" s="1"/>
      <c r="H28" s="1"/>
      <c r="I28" s="1"/>
      <c r="J28" s="1"/>
      <c r="K28" s="1"/>
    </row>
    <row r="29">
      <c r="B29" s="21" t="s">
        <v>31</v>
      </c>
      <c r="E29" s="1"/>
      <c r="F29" s="1"/>
      <c r="G29" s="1"/>
      <c r="H29" s="1"/>
      <c r="I29" s="1"/>
      <c r="J29" s="1"/>
      <c r="K29" s="1"/>
    </row>
    <row r="30">
      <c r="B30" s="21" t="s">
        <v>32</v>
      </c>
      <c r="E30" s="1"/>
      <c r="F30" s="1"/>
      <c r="G30" s="1"/>
      <c r="H30" s="1"/>
      <c r="I30" s="1"/>
      <c r="J30" s="1"/>
      <c r="K30" s="1"/>
    </row>
    <row r="31">
      <c r="B31" s="22" t="s">
        <v>33</v>
      </c>
      <c r="E31" s="1"/>
      <c r="F31" s="1"/>
      <c r="G31" s="1"/>
      <c r="H31" s="1"/>
      <c r="I31" s="1"/>
      <c r="J31" s="1"/>
      <c r="K31" s="1"/>
    </row>
    <row r="32">
      <c r="E32" s="1"/>
      <c r="F32" s="1"/>
      <c r="G32" s="1"/>
      <c r="H32" s="1"/>
      <c r="I32" s="1"/>
      <c r="J32" s="1"/>
      <c r="K32" s="1"/>
    </row>
    <row r="33">
      <c r="E33" s="1"/>
      <c r="F33" s="1"/>
      <c r="G33" s="1"/>
      <c r="H33" s="1"/>
      <c r="I33" s="1"/>
      <c r="J33" s="1"/>
      <c r="K33" s="1"/>
    </row>
    <row r="34">
      <c r="E34" s="1"/>
      <c r="F34" s="1"/>
      <c r="G34" s="1"/>
      <c r="H34" s="1"/>
      <c r="I34" s="1"/>
      <c r="J34" s="1"/>
      <c r="K34" s="1"/>
    </row>
    <row r="35">
      <c r="E35" s="1"/>
      <c r="F35" s="1"/>
      <c r="G35" s="1"/>
      <c r="H35" s="1"/>
      <c r="I35" s="1"/>
      <c r="J35" s="1"/>
      <c r="K35" s="1"/>
    </row>
    <row r="36">
      <c r="E36" s="1"/>
      <c r="F36" s="1"/>
      <c r="G36" s="1"/>
      <c r="H36" s="1"/>
      <c r="I36" s="1"/>
      <c r="J36" s="1"/>
      <c r="K36" s="1"/>
    </row>
    <row r="37">
      <c r="E37" s="1"/>
      <c r="F37" s="1"/>
      <c r="G37" s="1"/>
      <c r="H37" s="1"/>
      <c r="I37" s="1"/>
      <c r="J37" s="1"/>
      <c r="K37" s="1"/>
    </row>
    <row r="38">
      <c r="E38" s="1"/>
      <c r="F38" s="1"/>
      <c r="G38" s="1"/>
      <c r="H38" s="1"/>
      <c r="I38" s="1"/>
      <c r="J38" s="1"/>
      <c r="K38" s="1"/>
    </row>
  </sheetData>
  <mergeCells count="1">
    <mergeCell ref="C3:D3"/>
  </mergeCells>
  <hyperlinks>
    <hyperlink r:id="rId1" ref="B3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/>
      <c r="C2" s="1" t="s">
        <v>34</v>
      </c>
      <c r="D2" s="1" t="s">
        <v>1</v>
      </c>
      <c r="E2" s="1"/>
      <c r="F2" s="1"/>
      <c r="G2" s="1"/>
      <c r="H2" s="1"/>
      <c r="I2" s="1"/>
      <c r="J2" s="1"/>
      <c r="K2" s="2" t="s">
        <v>2</v>
      </c>
    </row>
    <row r="3">
      <c r="B3" s="1"/>
      <c r="C3" s="3" t="s">
        <v>3</v>
      </c>
      <c r="E3" s="1"/>
      <c r="F3" s="4" t="s">
        <v>4</v>
      </c>
      <c r="G3" s="1"/>
      <c r="H3" s="1"/>
      <c r="I3" s="1"/>
      <c r="J3" s="1"/>
      <c r="K3" s="5" t="s">
        <v>5</v>
      </c>
    </row>
    <row r="4">
      <c r="B4" s="6" t="s">
        <v>6</v>
      </c>
      <c r="C4" s="7">
        <v>224.0</v>
      </c>
      <c r="D4" s="7">
        <v>280.0</v>
      </c>
      <c r="E4" s="1"/>
      <c r="F4" s="8">
        <f>sumproduct(C4:D4, C6:D6)</f>
        <v>0</v>
      </c>
      <c r="G4" s="1"/>
      <c r="H4" s="1"/>
      <c r="I4" s="1"/>
      <c r="J4" s="1"/>
      <c r="K4" s="1"/>
    </row>
    <row r="5">
      <c r="B5" s="1"/>
      <c r="C5" s="10" t="s">
        <v>35</v>
      </c>
      <c r="D5" s="10" t="s">
        <v>36</v>
      </c>
      <c r="E5" s="1"/>
      <c r="F5" s="1"/>
      <c r="G5" s="1"/>
      <c r="H5" s="1"/>
      <c r="I5" s="1"/>
      <c r="J5" s="1"/>
      <c r="K5" s="1"/>
    </row>
    <row r="6">
      <c r="B6" s="10" t="s">
        <v>9</v>
      </c>
      <c r="C6" s="11">
        <v>0.0</v>
      </c>
      <c r="D6" s="11">
        <v>0.0</v>
      </c>
      <c r="E6" s="1"/>
      <c r="F6" s="1"/>
      <c r="G6" s="1"/>
      <c r="H6" s="1"/>
      <c r="I6" s="1"/>
      <c r="J6" s="1"/>
      <c r="K6" s="1"/>
    </row>
    <row r="7">
      <c r="B7" s="12" t="s">
        <v>10</v>
      </c>
      <c r="C7" s="1"/>
      <c r="D7" s="1"/>
      <c r="E7" s="13" t="s">
        <v>11</v>
      </c>
      <c r="F7" s="14" t="s">
        <v>12</v>
      </c>
      <c r="G7" s="12" t="s">
        <v>13</v>
      </c>
      <c r="H7" s="1"/>
      <c r="I7" s="1"/>
      <c r="J7" s="1"/>
      <c r="K7" s="1"/>
    </row>
    <row r="8">
      <c r="B8" s="12" t="s">
        <v>37</v>
      </c>
      <c r="C8" s="16">
        <v>224.0</v>
      </c>
      <c r="D8" s="16">
        <v>280.0</v>
      </c>
      <c r="E8" s="17">
        <f t="shared" ref="E8:E10" si="1">SUMPRODUCT($C$6:$D$6,C8:D8)</f>
        <v>0</v>
      </c>
      <c r="F8" s="18" t="s">
        <v>15</v>
      </c>
      <c r="G8" s="19">
        <v>5.0</v>
      </c>
      <c r="H8" s="1"/>
      <c r="I8" s="1"/>
      <c r="J8" s="1"/>
      <c r="K8" s="1"/>
    </row>
    <row r="9">
      <c r="B9" s="12" t="s">
        <v>38</v>
      </c>
      <c r="C9" s="23">
        <v>1.0</v>
      </c>
      <c r="D9" s="23">
        <v>0.0</v>
      </c>
      <c r="E9" s="17">
        <f t="shared" si="1"/>
        <v>0</v>
      </c>
      <c r="F9" s="18" t="s">
        <v>17</v>
      </c>
      <c r="G9" s="24">
        <v>0.0</v>
      </c>
      <c r="H9" s="1"/>
      <c r="I9" s="1"/>
      <c r="J9" s="1"/>
      <c r="K9" s="1"/>
    </row>
    <row r="10">
      <c r="B10" s="12" t="s">
        <v>39</v>
      </c>
      <c r="C10" s="23">
        <v>0.0</v>
      </c>
      <c r="D10" s="23">
        <v>1.0</v>
      </c>
      <c r="E10" s="17">
        <f t="shared" si="1"/>
        <v>0</v>
      </c>
      <c r="F10" s="18" t="s">
        <v>17</v>
      </c>
      <c r="G10" s="24">
        <v>0.0</v>
      </c>
      <c r="H10" s="1"/>
      <c r="I10" s="1"/>
      <c r="J10" s="1"/>
      <c r="K10" s="1"/>
    </row>
    <row r="11">
      <c r="B11" s="1"/>
      <c r="C11" s="1"/>
      <c r="D11" s="1"/>
      <c r="E11" s="1"/>
      <c r="F11" s="1"/>
      <c r="G11" s="1"/>
      <c r="H11" s="1"/>
      <c r="I11" s="1"/>
      <c r="J11" s="1"/>
      <c r="K11" s="1"/>
    </row>
    <row r="12">
      <c r="B12" s="1"/>
      <c r="C12" s="1"/>
      <c r="D12" s="1"/>
      <c r="E12" s="1"/>
      <c r="F12" s="1"/>
      <c r="G12" s="1"/>
      <c r="H12" s="1"/>
      <c r="I12" s="1"/>
      <c r="J12" s="1"/>
      <c r="K12" s="1"/>
    </row>
    <row r="13">
      <c r="B13" s="1"/>
      <c r="C13" s="1"/>
      <c r="D13" s="1"/>
      <c r="E13" s="5" t="s">
        <v>40</v>
      </c>
      <c r="F13" s="20"/>
      <c r="G13" s="20"/>
      <c r="H13" s="20"/>
      <c r="I13" s="20"/>
      <c r="J13" s="1"/>
      <c r="K13" s="1"/>
    </row>
    <row r="14"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B15" s="5" t="s">
        <v>41</v>
      </c>
      <c r="C15" s="1"/>
      <c r="D15" s="1"/>
      <c r="E15" s="1"/>
      <c r="F15" s="1"/>
      <c r="G15" s="1"/>
      <c r="H15" s="1"/>
      <c r="I15" s="1"/>
      <c r="J15" s="1"/>
      <c r="K15" s="1"/>
    </row>
    <row r="16">
      <c r="B16" s="1" t="s">
        <v>42</v>
      </c>
      <c r="C16" s="1"/>
      <c r="D16" s="1"/>
      <c r="E16" s="1"/>
      <c r="F16" s="1"/>
      <c r="G16" s="1"/>
      <c r="H16" s="1"/>
      <c r="I16" s="1"/>
      <c r="J16" s="1"/>
      <c r="K16" s="1"/>
    </row>
    <row r="17">
      <c r="B17" s="5" t="s">
        <v>43</v>
      </c>
      <c r="C17" s="20"/>
      <c r="D17" s="1"/>
      <c r="E17" s="1"/>
      <c r="F17" s="1"/>
      <c r="G17" s="1"/>
      <c r="H17" s="1"/>
      <c r="I17" s="1"/>
      <c r="J17" s="1"/>
      <c r="K17" s="1"/>
    </row>
    <row r="18">
      <c r="B18" s="5" t="s">
        <v>44</v>
      </c>
      <c r="C18" s="1"/>
      <c r="D18" s="1"/>
      <c r="E18" s="1"/>
      <c r="F18" s="1"/>
      <c r="G18" s="1"/>
      <c r="H18" s="1"/>
      <c r="I18" s="1"/>
      <c r="J18" s="1"/>
      <c r="K18" s="1"/>
    </row>
    <row r="19">
      <c r="B19" s="5" t="s">
        <v>45</v>
      </c>
      <c r="C19" s="1"/>
      <c r="D19" s="1"/>
      <c r="E19" s="1"/>
      <c r="F19" s="1"/>
      <c r="G19" s="1"/>
      <c r="H19" s="1"/>
      <c r="I19" s="1"/>
      <c r="J19" s="1"/>
      <c r="K19" s="1"/>
    </row>
    <row r="20">
      <c r="B20" s="1" t="s">
        <v>46</v>
      </c>
      <c r="C20" s="1"/>
      <c r="D20" s="1"/>
      <c r="E20" s="1"/>
      <c r="F20" s="1"/>
      <c r="G20" s="1"/>
      <c r="H20" s="1"/>
      <c r="I20" s="1"/>
      <c r="J20" s="1"/>
      <c r="K20" s="1"/>
    </row>
    <row r="21">
      <c r="B21" s="5" t="s">
        <v>47</v>
      </c>
      <c r="C21" s="20"/>
      <c r="D21" s="20"/>
      <c r="E21" s="1"/>
      <c r="F21" s="1"/>
      <c r="G21" s="1"/>
      <c r="H21" s="1"/>
      <c r="I21" s="1"/>
      <c r="J21" s="1"/>
      <c r="K21" s="1"/>
    </row>
    <row r="22">
      <c r="B22" s="1"/>
      <c r="C22" s="1"/>
      <c r="D22" s="1"/>
      <c r="E22" s="1"/>
      <c r="F22" s="1"/>
      <c r="G22" s="1"/>
      <c r="H22" s="1"/>
      <c r="I22" s="1"/>
      <c r="J22" s="1"/>
      <c r="K22" s="1"/>
    </row>
    <row r="23">
      <c r="B23" s="5" t="s">
        <v>48</v>
      </c>
      <c r="C23" s="20"/>
      <c r="D23" s="1"/>
      <c r="E23" s="1"/>
      <c r="F23" s="1"/>
      <c r="G23" s="1"/>
      <c r="H23" s="1"/>
      <c r="I23" s="1"/>
      <c r="J23" s="1"/>
      <c r="K23" s="1"/>
    </row>
    <row r="24">
      <c r="B24" s="5" t="s">
        <v>49</v>
      </c>
      <c r="C24" s="20"/>
      <c r="D24" s="1"/>
      <c r="E24" s="1"/>
      <c r="F24" s="1"/>
      <c r="G24" s="1"/>
      <c r="H24" s="1"/>
      <c r="I24" s="1"/>
      <c r="J24" s="1"/>
      <c r="K24" s="1"/>
    </row>
    <row r="25">
      <c r="B25" s="1"/>
      <c r="C25" s="1"/>
      <c r="D25" s="1"/>
      <c r="E25" s="1"/>
      <c r="F25" s="1"/>
      <c r="G25" s="1"/>
      <c r="H25" s="1"/>
      <c r="I25" s="1"/>
      <c r="J25" s="1"/>
      <c r="K25" s="1"/>
    </row>
    <row r="26">
      <c r="B26" s="5" t="s">
        <v>50</v>
      </c>
      <c r="C26" s="20"/>
      <c r="D26" s="20"/>
      <c r="E26" s="20"/>
      <c r="F26" s="1"/>
      <c r="G26" s="1"/>
      <c r="H26" s="1"/>
      <c r="I26" s="1"/>
      <c r="J26" s="1"/>
      <c r="K26" s="1"/>
    </row>
    <row r="27">
      <c r="B27" s="1" t="s">
        <v>51</v>
      </c>
      <c r="C27" s="24">
        <f>28000*8</f>
        <v>224000</v>
      </c>
      <c r="D27" s="1"/>
      <c r="E27" s="1"/>
      <c r="F27" s="1"/>
      <c r="G27" s="1"/>
      <c r="H27" s="1"/>
      <c r="I27" s="1"/>
      <c r="J27" s="1"/>
      <c r="K27" s="1"/>
    </row>
    <row r="28">
      <c r="B28" s="1" t="s">
        <v>52</v>
      </c>
      <c r="C28" s="24">
        <f>40000*7</f>
        <v>280000</v>
      </c>
      <c r="D28" s="1"/>
      <c r="E28" s="1"/>
      <c r="F28" s="1"/>
      <c r="G28" s="1"/>
      <c r="H28" s="1"/>
      <c r="I28" s="1"/>
      <c r="J28" s="1"/>
      <c r="K28" s="1"/>
    </row>
    <row r="29">
      <c r="B29" s="1"/>
      <c r="C29" s="1"/>
      <c r="D29" s="1"/>
      <c r="E29" s="1"/>
      <c r="F29" s="1"/>
      <c r="G29" s="1"/>
      <c r="H29" s="1"/>
      <c r="I29" s="1"/>
      <c r="J29" s="1"/>
      <c r="K29" s="1"/>
    </row>
    <row r="30">
      <c r="B30" s="5" t="s">
        <v>53</v>
      </c>
      <c r="C30" s="20"/>
      <c r="D30" s="20"/>
      <c r="E30" s="1"/>
      <c r="F30" s="1"/>
      <c r="G30" s="1"/>
      <c r="H30" s="1"/>
      <c r="I30" s="1"/>
      <c r="J30" s="1"/>
      <c r="K30" s="1"/>
    </row>
    <row r="31"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</row>
    <row r="32">
      <c r="B32" s="1"/>
      <c r="C32" s="1"/>
      <c r="D32" s="1"/>
      <c r="E32" s="1"/>
      <c r="F32" s="1"/>
      <c r="G32" s="1"/>
      <c r="H32" s="1"/>
      <c r="I32" s="1"/>
      <c r="J32" s="1"/>
      <c r="K32" s="1"/>
    </row>
    <row r="33">
      <c r="B33" s="1"/>
      <c r="C33" s="1"/>
      <c r="D33" s="1"/>
      <c r="E33" s="1"/>
      <c r="F33" s="1"/>
      <c r="G33" s="1"/>
      <c r="H33" s="1"/>
      <c r="I33" s="1"/>
      <c r="J33" s="1"/>
      <c r="K33" s="1"/>
    </row>
    <row r="34">
      <c r="B34" s="1" t="s">
        <v>55</v>
      </c>
      <c r="C34" s="1"/>
      <c r="D34" s="1"/>
      <c r="E34" s="1"/>
      <c r="F34" s="1"/>
      <c r="G34" s="1"/>
      <c r="H34" s="1"/>
      <c r="I34" s="1"/>
      <c r="J34" s="1"/>
      <c r="K34" s="1"/>
    </row>
    <row r="35">
      <c r="B35" s="5" t="s">
        <v>56</v>
      </c>
      <c r="C35" s="1"/>
      <c r="D35" s="1"/>
      <c r="E35" s="1"/>
      <c r="F35" s="1"/>
      <c r="G35" s="1"/>
      <c r="H35" s="1"/>
      <c r="I35" s="1"/>
      <c r="J35" s="1"/>
      <c r="K35" s="1"/>
    </row>
    <row r="36">
      <c r="B36" s="1" t="s">
        <v>57</v>
      </c>
      <c r="C36" s="1"/>
      <c r="D36" s="1"/>
      <c r="E36" s="1"/>
      <c r="F36" s="1"/>
      <c r="G36" s="1"/>
      <c r="H36" s="1"/>
      <c r="I36" s="1"/>
      <c r="J36" s="1"/>
      <c r="K36" s="1"/>
    </row>
    <row r="37">
      <c r="B37" s="1" t="s">
        <v>58</v>
      </c>
      <c r="C37" s="1"/>
      <c r="D37" s="1"/>
      <c r="E37" s="1"/>
      <c r="F37" s="1"/>
      <c r="G37" s="1"/>
      <c r="H37" s="1"/>
      <c r="I37" s="1"/>
      <c r="J37" s="1"/>
      <c r="K37" s="1"/>
    </row>
    <row r="38">
      <c r="B38" s="1" t="s">
        <v>59</v>
      </c>
      <c r="C38" s="1"/>
      <c r="D38" s="1"/>
      <c r="E38" s="1"/>
      <c r="F38" s="1"/>
      <c r="G38" s="1"/>
      <c r="H38" s="1"/>
      <c r="I38" s="1"/>
      <c r="J38" s="1"/>
      <c r="K38" s="1"/>
    </row>
    <row r="40">
      <c r="B40" s="21" t="s">
        <v>60</v>
      </c>
    </row>
  </sheetData>
  <mergeCells count="1">
    <mergeCell ref="C3:D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6" t="str">
        <f>ModelSheet=Example 3!A:Z</f>
        <v>#ERROR!</v>
      </c>
    </row>
    <row r="2">
      <c r="A2" s="26" t="str">
        <f>OpenSolver_AdjNum=2</f>
        <v>#NAME?</v>
      </c>
    </row>
    <row r="3">
      <c r="A3" s="26" t="str">
        <f>OpenSolver_ChosenSolver=Google</f>
        <v>#NAME?</v>
      </c>
    </row>
    <row r="4">
      <c r="A4" s="26" t="str">
        <f>OpenSolver_FastBuild=0</f>
        <v>#NAME?</v>
      </c>
    </row>
    <row r="5">
      <c r="A5" s="26" t="str">
        <f>OpenSolver_LinearityCheck=1</f>
        <v>#NAME?</v>
      </c>
    </row>
    <row r="6">
      <c r="A6" s="26" t="str">
        <f>solver_adj=Example 1!C6</f>
        <v>#ERROR!</v>
      </c>
    </row>
    <row r="7">
      <c r="A7" s="26" t="str">
        <f>solver_adj1=Example 1!D6</f>
        <v>#ERROR!</v>
      </c>
    </row>
    <row r="8">
      <c r="A8" s="26" t="str">
        <f>solver_lhs1=Example 1!E8</f>
        <v>#ERROR!</v>
      </c>
    </row>
    <row r="9">
      <c r="A9" s="26" t="str">
        <f>solver_lhs2=Example 1!E9</f>
        <v>#ERROR!</v>
      </c>
    </row>
    <row r="10">
      <c r="A10" s="26" t="str">
        <f>solver_lhs3=Example 1!E10</f>
        <v>#ERROR!</v>
      </c>
    </row>
    <row r="11">
      <c r="A11" s="26" t="str">
        <f>solver_neg=1</f>
        <v>#NAME?</v>
      </c>
    </row>
    <row r="12">
      <c r="A12" s="26" t="str">
        <f>solver_num=3</f>
        <v>#NAME?</v>
      </c>
    </row>
    <row r="13">
      <c r="A13" s="26" t="str">
        <f>solver_opt=Example 1!F4</f>
        <v>#ERROR!</v>
      </c>
    </row>
    <row r="14">
      <c r="A14" s="26" t="str">
        <f>solver_rel1=1</f>
        <v>#NAME?</v>
      </c>
    </row>
    <row r="15">
      <c r="A15" s="26" t="str">
        <f>solver_rel2=3</f>
        <v>#NAME?</v>
      </c>
    </row>
    <row r="16">
      <c r="A16" s="26" t="str">
        <f>solver_rel3=3</f>
        <v>#NAME?</v>
      </c>
    </row>
    <row r="17">
      <c r="A17" s="26" t="str">
        <f>solver_rhs1=Example 1!G8</f>
        <v>#ERROR!</v>
      </c>
    </row>
    <row r="18">
      <c r="A18" s="26" t="str">
        <f>solver_rhs2=Example 1!G9</f>
        <v>#ERROR!</v>
      </c>
    </row>
    <row r="19">
      <c r="A19" s="26" t="str">
        <f>solver_rhs3=Example 1!G10</f>
        <v>#ERROR!</v>
      </c>
    </row>
    <row r="20">
      <c r="A20" s="26" t="str">
        <f>solver_sho=1</f>
        <v>#NAME?</v>
      </c>
    </row>
    <row r="21">
      <c r="A21" s="26" t="str">
        <f>solver_typ=1</f>
        <v>#NAME?</v>
      </c>
    </row>
    <row r="22">
      <c r="A22" s="26" t="str">
        <f>solver_val=0</f>
        <v>#NAME?</v>
      </c>
    </row>
  </sheetData>
  <drawing r:id="rId1"/>
</worksheet>
</file>