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inders-my.sharepoint.com/personal/poul0018_flinders_edu_au/Documents/SBDT/DISOLV_RC19AH0252/"/>
    </mc:Choice>
  </mc:AlternateContent>
  <xr:revisionPtr revIDLastSave="465" documentId="8_{A982BD29-726A-4B94-B123-24C9BF19ED9B}" xr6:coauthVersionLast="47" xr6:coauthVersionMax="47" xr10:uidLastSave="{F631F455-E841-4410-A5AD-18FE49BAB353}"/>
  <bookViews>
    <workbookView xWindow="-120" yWindow="-120" windowWidth="25440" windowHeight="15390" xr2:uid="{4C09D657-DE1F-492E-8E80-FD9E129B9DC9}"/>
  </bookViews>
  <sheets>
    <sheet name="plot" sheetId="3" r:id="rId1"/>
    <sheet name="initialcondition" sheetId="1" r:id="rId2"/>
    <sheet name="measuredprofiles" sheetId="2" r:id="rId3"/>
    <sheet name="details" sheetId="4" r:id="rId4"/>
    <sheet name="flowmeter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4" i="3" l="1"/>
  <c r="B16" i="4"/>
  <c r="B12" i="4"/>
  <c r="B8" i="4"/>
  <c r="P16" i="3" l="1"/>
  <c r="P15" i="3" s="1"/>
  <c r="P14" i="3" s="1"/>
  <c r="P13" i="3" s="1"/>
  <c r="P12" i="3" s="1"/>
  <c r="P11" i="3" s="1"/>
  <c r="P10" i="3" s="1"/>
  <c r="P9" i="3" s="1"/>
  <c r="P8" i="3" s="1"/>
  <c r="P7" i="3" s="1"/>
  <c r="P6" i="3" s="1"/>
  <c r="P5" i="3" s="1"/>
  <c r="P4" i="3" s="1"/>
  <c r="P3" i="3" s="1"/>
  <c r="P2" i="3" s="1"/>
  <c r="P17" i="3"/>
  <c r="M35" i="3" l="1"/>
  <c r="P41" i="3"/>
  <c r="P40" i="3" s="1"/>
  <c r="P39" i="3" s="1"/>
  <c r="P38" i="3" s="1"/>
  <c r="P37" i="3" s="1"/>
  <c r="P36" i="3" s="1"/>
  <c r="P42" i="3"/>
  <c r="K37" i="3"/>
  <c r="K36" i="3" s="1"/>
  <c r="J6" i="3"/>
  <c r="J8" i="3" s="1"/>
  <c r="J10" i="3" s="1"/>
  <c r="J12" i="3" s="1"/>
  <c r="J14" i="3" s="1"/>
  <c r="J16" i="3" s="1"/>
  <c r="J5" i="3"/>
  <c r="J7" i="3" s="1"/>
  <c r="J9" i="3" s="1"/>
  <c r="J11" i="3" s="1"/>
  <c r="J13" i="3" s="1"/>
  <c r="J15" i="3" s="1"/>
  <c r="T34" i="3"/>
  <c r="T32" i="3"/>
  <c r="T31" i="3"/>
  <c r="H4" i="3" l="1"/>
  <c r="H6" i="3" l="1"/>
  <c r="K35" i="3" l="1"/>
  <c r="P35" i="3" s="1"/>
  <c r="K34" i="3" l="1"/>
  <c r="K33" i="3" s="1"/>
  <c r="K32" i="3" s="1"/>
  <c r="K31" i="3" s="1"/>
  <c r="K30" i="3" s="1"/>
  <c r="K29" i="3" s="1"/>
  <c r="K28" i="3" s="1"/>
  <c r="K27" i="3" s="1"/>
  <c r="K26" i="3" s="1"/>
  <c r="K25" i="3" s="1"/>
  <c r="K24" i="3" s="1"/>
  <c r="K23" i="3" s="1"/>
  <c r="K22" i="3" s="1"/>
  <c r="K21" i="3" s="1"/>
  <c r="K20" i="3" s="1"/>
  <c r="K19" i="3" s="1"/>
  <c r="K18" i="3" s="1"/>
  <c r="H8" i="3" s="1"/>
  <c r="P34" i="3" l="1"/>
  <c r="P33" i="3" s="1"/>
  <c r="P32" i="3" s="1"/>
  <c r="P31" i="3" s="1"/>
  <c r="P30" i="3" s="1"/>
  <c r="P29" i="3" s="1"/>
  <c r="P28" i="3" s="1"/>
  <c r="P27" i="3" s="1"/>
  <c r="P26" i="3" s="1"/>
  <c r="P25" i="3" s="1"/>
  <c r="P24" i="3" s="1"/>
  <c r="P23" i="3" s="1"/>
  <c r="P22" i="3" s="1"/>
  <c r="P21" i="3" s="1"/>
  <c r="P20" i="3" s="1"/>
  <c r="P19" i="3" s="1"/>
  <c r="H9" i="3" l="1" a="1"/>
  <c r="H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<sst xmlns="http://schemas.openxmlformats.org/spreadsheetml/2006/main" count="36" uniqueCount="36">
  <si>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Z0</t>
  </si>
  <si>
    <t>C0</t>
  </si>
  <si>
    <t>Z1</t>
  </si>
  <si>
    <t>C1</t>
  </si>
  <si>
    <t>Z2</t>
  </si>
  <si>
    <t>C2</t>
  </si>
  <si>
    <t>Z3</t>
  </si>
  <si>
    <t>C3</t>
  </si>
  <si>
    <t>Depth [L]</t>
  </si>
  <si>
    <t>Flow [L^3 T^-1]</t>
  </si>
  <si>
    <t>Upper depth bound [L]</t>
  </si>
  <si>
    <t>Lower depth bound [L]</t>
  </si>
  <si>
    <t xml:space="preserve">Top </t>
  </si>
  <si>
    <t>Bottom</t>
  </si>
  <si>
    <t>interval</t>
  </si>
  <si>
    <t>node spacing</t>
  </si>
  <si>
    <t>node count</t>
  </si>
  <si>
    <t>sum</t>
  </si>
  <si>
    <t>total flow</t>
  </si>
  <si>
    <t>α</t>
  </si>
  <si>
    <t>Peclet</t>
  </si>
  <si>
    <t>(must be &lt; 2)</t>
  </si>
  <si>
    <t>Qcum</t>
  </si>
  <si>
    <t>Z4</t>
  </si>
  <si>
    <t>C4</t>
  </si>
  <si>
    <t>tracer velocity</t>
  </si>
  <si>
    <t>L/min</t>
  </si>
  <si>
    <t>Depth Av.</t>
  </si>
  <si>
    <t>X</t>
  </si>
  <si>
    <t>Y</t>
  </si>
  <si>
    <t>Zero</t>
  </si>
  <si>
    <t>Water level</t>
  </si>
  <si>
    <t>open depth</t>
  </si>
  <si>
    <t>Drill depth</t>
  </si>
  <si>
    <t>DEPTH</t>
  </si>
  <si>
    <t>SFLOW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</si>
</sst>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RC19AH0252</a:t>
            </a:r>
          </a:p>
        </c:rich>
      </c:tx>
      <c:layout>
        <c:manualLayout>
          <c:xMode val="edge"/>
          <c:yMode val="edge"/>
          <c:x val="0.39211424297667463"/>
          <c:y val="1.81714999696843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96189554178009"/>
          <c:y val="0.15206934215771897"/>
          <c:w val="0.74462539542548256"/>
          <c:h val="0.80634618174039707"/>
        </c:manualLayout>
      </c:layout>
      <c:scatterChart>
        <c:scatterStyle val="lineMarker"/>
        <c:varyColors val="0"/>
        <c:ser>
          <c:idx val="0"/>
          <c:order val="0"/>
          <c:tx>
            <c:v>0 d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initialcondition!$B$2:$B$89</c:f>
              <c:numCache>
                <c:formatCode>General</c:formatCode>
                <c:ptCount val="88"/>
                <c:pt idx="0">
                  <c:v>532.15</c:v>
                </c:pt>
                <c:pt idx="1">
                  <c:v>525.53</c:v>
                </c:pt>
                <c:pt idx="2">
                  <c:v>522.37</c:v>
                </c:pt>
                <c:pt idx="3">
                  <c:v>523.71</c:v>
                </c:pt>
                <c:pt idx="4">
                  <c:v>519.20000000000005</c:v>
                </c:pt>
                <c:pt idx="5">
                  <c:v>511.59</c:v>
                </c:pt>
                <c:pt idx="6">
                  <c:v>502.24</c:v>
                </c:pt>
                <c:pt idx="7">
                  <c:v>500.05</c:v>
                </c:pt>
                <c:pt idx="8">
                  <c:v>502.05</c:v>
                </c:pt>
                <c:pt idx="9">
                  <c:v>510.99</c:v>
                </c:pt>
                <c:pt idx="10">
                  <c:v>516.22</c:v>
                </c:pt>
                <c:pt idx="11">
                  <c:v>516.53</c:v>
                </c:pt>
                <c:pt idx="12">
                  <c:v>519.04</c:v>
                </c:pt>
                <c:pt idx="13">
                  <c:v>517.57000000000005</c:v>
                </c:pt>
                <c:pt idx="14">
                  <c:v>516.36</c:v>
                </c:pt>
                <c:pt idx="15">
                  <c:v>512.09</c:v>
                </c:pt>
                <c:pt idx="16">
                  <c:v>507.01</c:v>
                </c:pt>
                <c:pt idx="17">
                  <c:v>506.17</c:v>
                </c:pt>
                <c:pt idx="18">
                  <c:v>515.1</c:v>
                </c:pt>
                <c:pt idx="19">
                  <c:v>513.47</c:v>
                </c:pt>
                <c:pt idx="20">
                  <c:v>515.47</c:v>
                </c:pt>
                <c:pt idx="21">
                  <c:v>501.88</c:v>
                </c:pt>
                <c:pt idx="22">
                  <c:v>504.96</c:v>
                </c:pt>
                <c:pt idx="23">
                  <c:v>499.55</c:v>
                </c:pt>
                <c:pt idx="24">
                  <c:v>496.61</c:v>
                </c:pt>
                <c:pt idx="25">
                  <c:v>494.85</c:v>
                </c:pt>
                <c:pt idx="26">
                  <c:v>488.54</c:v>
                </c:pt>
                <c:pt idx="27">
                  <c:v>482.23</c:v>
                </c:pt>
                <c:pt idx="28">
                  <c:v>478.81</c:v>
                </c:pt>
                <c:pt idx="29">
                  <c:v>478.61</c:v>
                </c:pt>
                <c:pt idx="30">
                  <c:v>475.01</c:v>
                </c:pt>
                <c:pt idx="31">
                  <c:v>478.13</c:v>
                </c:pt>
                <c:pt idx="32">
                  <c:v>482.91</c:v>
                </c:pt>
                <c:pt idx="33">
                  <c:v>475.17</c:v>
                </c:pt>
                <c:pt idx="34">
                  <c:v>484</c:v>
                </c:pt>
                <c:pt idx="35">
                  <c:v>481.65</c:v>
                </c:pt>
                <c:pt idx="36">
                  <c:v>477.32</c:v>
                </c:pt>
                <c:pt idx="37">
                  <c:v>477.76</c:v>
                </c:pt>
                <c:pt idx="38">
                  <c:v>467.74</c:v>
                </c:pt>
                <c:pt idx="39">
                  <c:v>464.72</c:v>
                </c:pt>
                <c:pt idx="40">
                  <c:v>456.67</c:v>
                </c:pt>
                <c:pt idx="41">
                  <c:v>450.87</c:v>
                </c:pt>
                <c:pt idx="42">
                  <c:v>450.85</c:v>
                </c:pt>
                <c:pt idx="43">
                  <c:v>448.54</c:v>
                </c:pt>
                <c:pt idx="44">
                  <c:v>442.67</c:v>
                </c:pt>
                <c:pt idx="45">
                  <c:v>450.81</c:v>
                </c:pt>
                <c:pt idx="46">
                  <c:v>457.55</c:v>
                </c:pt>
                <c:pt idx="47">
                  <c:v>454.28</c:v>
                </c:pt>
                <c:pt idx="48">
                  <c:v>442.49</c:v>
                </c:pt>
                <c:pt idx="49">
                  <c:v>428.81</c:v>
                </c:pt>
                <c:pt idx="50">
                  <c:v>418.81</c:v>
                </c:pt>
                <c:pt idx="51">
                  <c:v>406.62</c:v>
                </c:pt>
                <c:pt idx="52">
                  <c:v>387.77</c:v>
                </c:pt>
                <c:pt idx="53">
                  <c:v>383.64</c:v>
                </c:pt>
                <c:pt idx="54">
                  <c:v>382.65</c:v>
                </c:pt>
                <c:pt idx="55">
                  <c:v>383.39</c:v>
                </c:pt>
                <c:pt idx="56">
                  <c:v>396.7</c:v>
                </c:pt>
                <c:pt idx="57">
                  <c:v>398.49</c:v>
                </c:pt>
                <c:pt idx="58">
                  <c:v>403.36</c:v>
                </c:pt>
                <c:pt idx="59">
                  <c:v>409.26</c:v>
                </c:pt>
                <c:pt idx="60">
                  <c:v>410.45</c:v>
                </c:pt>
                <c:pt idx="61">
                  <c:v>421.27</c:v>
                </c:pt>
                <c:pt idx="62">
                  <c:v>442.62</c:v>
                </c:pt>
                <c:pt idx="63">
                  <c:v>459.06</c:v>
                </c:pt>
                <c:pt idx="64">
                  <c:v>505.32</c:v>
                </c:pt>
                <c:pt idx="65">
                  <c:v>568.05999999999995</c:v>
                </c:pt>
                <c:pt idx="66">
                  <c:v>630.20000000000005</c:v>
                </c:pt>
                <c:pt idx="67">
                  <c:v>650.30999999999995</c:v>
                </c:pt>
                <c:pt idx="68">
                  <c:v>679.89</c:v>
                </c:pt>
                <c:pt idx="69">
                  <c:v>701.17</c:v>
                </c:pt>
                <c:pt idx="70">
                  <c:v>712.05</c:v>
                </c:pt>
                <c:pt idx="71">
                  <c:v>704.95</c:v>
                </c:pt>
                <c:pt idx="72">
                  <c:v>672.77</c:v>
                </c:pt>
                <c:pt idx="73">
                  <c:v>641.42999999999995</c:v>
                </c:pt>
                <c:pt idx="74">
                  <c:v>579.38</c:v>
                </c:pt>
                <c:pt idx="75">
                  <c:v>437.34</c:v>
                </c:pt>
                <c:pt idx="76">
                  <c:v>257.37</c:v>
                </c:pt>
                <c:pt idx="77">
                  <c:v>198.88</c:v>
                </c:pt>
                <c:pt idx="78">
                  <c:v>135.02000000000001</c:v>
                </c:pt>
                <c:pt idx="79">
                  <c:v>76.22</c:v>
                </c:pt>
                <c:pt idx="80">
                  <c:v>49.69</c:v>
                </c:pt>
                <c:pt idx="81">
                  <c:v>48.67</c:v>
                </c:pt>
                <c:pt idx="82">
                  <c:v>47.39</c:v>
                </c:pt>
                <c:pt idx="83">
                  <c:v>39.42</c:v>
                </c:pt>
                <c:pt idx="84">
                  <c:v>54.43</c:v>
                </c:pt>
                <c:pt idx="85">
                  <c:v>56.71</c:v>
                </c:pt>
                <c:pt idx="86">
                  <c:v>72.33</c:v>
                </c:pt>
                <c:pt idx="87">
                  <c:v>82.09</c:v>
                </c:pt>
              </c:numCache>
            </c:numRef>
          </c:xVal>
          <c:yVal>
            <c:numRef>
              <c:f>initialcondition!$A$2:$A$89</c:f>
              <c:numCache>
                <c:formatCode>General</c:formatCode>
                <c:ptCount val="88"/>
                <c:pt idx="0">
                  <c:v>57.57</c:v>
                </c:pt>
                <c:pt idx="1">
                  <c:v>58.05</c:v>
                </c:pt>
                <c:pt idx="2">
                  <c:v>58.47</c:v>
                </c:pt>
                <c:pt idx="3">
                  <c:v>58.9</c:v>
                </c:pt>
                <c:pt idx="4">
                  <c:v>59.31</c:v>
                </c:pt>
                <c:pt idx="5">
                  <c:v>59.78</c:v>
                </c:pt>
                <c:pt idx="6">
                  <c:v>60.22</c:v>
                </c:pt>
                <c:pt idx="7">
                  <c:v>60.68</c:v>
                </c:pt>
                <c:pt idx="8">
                  <c:v>61.05</c:v>
                </c:pt>
                <c:pt idx="9">
                  <c:v>61.47</c:v>
                </c:pt>
                <c:pt idx="10">
                  <c:v>61.92</c:v>
                </c:pt>
                <c:pt idx="11">
                  <c:v>62.33</c:v>
                </c:pt>
                <c:pt idx="12">
                  <c:v>62.69</c:v>
                </c:pt>
                <c:pt idx="13">
                  <c:v>62.92</c:v>
                </c:pt>
                <c:pt idx="14">
                  <c:v>63.21</c:v>
                </c:pt>
                <c:pt idx="15">
                  <c:v>63.75</c:v>
                </c:pt>
                <c:pt idx="16">
                  <c:v>64.28</c:v>
                </c:pt>
                <c:pt idx="17">
                  <c:v>64.710000000000008</c:v>
                </c:pt>
                <c:pt idx="18">
                  <c:v>65.11</c:v>
                </c:pt>
                <c:pt idx="19">
                  <c:v>65.44</c:v>
                </c:pt>
                <c:pt idx="20">
                  <c:v>65.84</c:v>
                </c:pt>
                <c:pt idx="21">
                  <c:v>66.319999999999993</c:v>
                </c:pt>
                <c:pt idx="22">
                  <c:v>66.7</c:v>
                </c:pt>
                <c:pt idx="23">
                  <c:v>67.069999999999993</c:v>
                </c:pt>
                <c:pt idx="24">
                  <c:v>67.45</c:v>
                </c:pt>
                <c:pt idx="25">
                  <c:v>67.760000000000005</c:v>
                </c:pt>
                <c:pt idx="26">
                  <c:v>68.17</c:v>
                </c:pt>
                <c:pt idx="27">
                  <c:v>68.62</c:v>
                </c:pt>
                <c:pt idx="28">
                  <c:v>68.989999999999995</c:v>
                </c:pt>
                <c:pt idx="29">
                  <c:v>69.39</c:v>
                </c:pt>
                <c:pt idx="30">
                  <c:v>69.72</c:v>
                </c:pt>
                <c:pt idx="31">
                  <c:v>70.12</c:v>
                </c:pt>
                <c:pt idx="32">
                  <c:v>70.460000000000008</c:v>
                </c:pt>
                <c:pt idx="33">
                  <c:v>70.710000000000008</c:v>
                </c:pt>
                <c:pt idx="34">
                  <c:v>71.06</c:v>
                </c:pt>
                <c:pt idx="35">
                  <c:v>71.510000000000005</c:v>
                </c:pt>
                <c:pt idx="36">
                  <c:v>71.92</c:v>
                </c:pt>
                <c:pt idx="37">
                  <c:v>72.239999999999995</c:v>
                </c:pt>
                <c:pt idx="38">
                  <c:v>72.599999999999994</c:v>
                </c:pt>
                <c:pt idx="39">
                  <c:v>72.91</c:v>
                </c:pt>
                <c:pt idx="40">
                  <c:v>73.34</c:v>
                </c:pt>
                <c:pt idx="41">
                  <c:v>73.650000000000006</c:v>
                </c:pt>
                <c:pt idx="42">
                  <c:v>73.97</c:v>
                </c:pt>
                <c:pt idx="43">
                  <c:v>74.300000000000011</c:v>
                </c:pt>
                <c:pt idx="44">
                  <c:v>74.69</c:v>
                </c:pt>
                <c:pt idx="45">
                  <c:v>74.95</c:v>
                </c:pt>
                <c:pt idx="46">
                  <c:v>75.27000000000001</c:v>
                </c:pt>
                <c:pt idx="47">
                  <c:v>75.550000000000011</c:v>
                </c:pt>
                <c:pt idx="48">
                  <c:v>75.849999999999994</c:v>
                </c:pt>
                <c:pt idx="49">
                  <c:v>76.150000000000006</c:v>
                </c:pt>
                <c:pt idx="50">
                  <c:v>76.5</c:v>
                </c:pt>
                <c:pt idx="51">
                  <c:v>76.830000000000013</c:v>
                </c:pt>
                <c:pt idx="52">
                  <c:v>77.19</c:v>
                </c:pt>
                <c:pt idx="53">
                  <c:v>77.580000000000013</c:v>
                </c:pt>
                <c:pt idx="54">
                  <c:v>77.97</c:v>
                </c:pt>
                <c:pt idx="55">
                  <c:v>78.360000000000014</c:v>
                </c:pt>
                <c:pt idx="56">
                  <c:v>78.66</c:v>
                </c:pt>
                <c:pt idx="57">
                  <c:v>78.790000000000006</c:v>
                </c:pt>
                <c:pt idx="58">
                  <c:v>79.16</c:v>
                </c:pt>
                <c:pt idx="59">
                  <c:v>79.290000000000006</c:v>
                </c:pt>
                <c:pt idx="60">
                  <c:v>79.66</c:v>
                </c:pt>
                <c:pt idx="61">
                  <c:v>80.040000000000006</c:v>
                </c:pt>
                <c:pt idx="62">
                  <c:v>80.45</c:v>
                </c:pt>
                <c:pt idx="63">
                  <c:v>80.900000000000006</c:v>
                </c:pt>
                <c:pt idx="64">
                  <c:v>81.31</c:v>
                </c:pt>
                <c:pt idx="65">
                  <c:v>81.760000000000005</c:v>
                </c:pt>
                <c:pt idx="66">
                  <c:v>82.1</c:v>
                </c:pt>
                <c:pt idx="67">
                  <c:v>82.44</c:v>
                </c:pt>
                <c:pt idx="68">
                  <c:v>82.76</c:v>
                </c:pt>
                <c:pt idx="69">
                  <c:v>83.14</c:v>
                </c:pt>
                <c:pt idx="70">
                  <c:v>83.460000000000008</c:v>
                </c:pt>
                <c:pt idx="71">
                  <c:v>83.82</c:v>
                </c:pt>
                <c:pt idx="72">
                  <c:v>84.34</c:v>
                </c:pt>
                <c:pt idx="73">
                  <c:v>84.72</c:v>
                </c:pt>
                <c:pt idx="74">
                  <c:v>85.07</c:v>
                </c:pt>
                <c:pt idx="75">
                  <c:v>85.460000000000008</c:v>
                </c:pt>
                <c:pt idx="76">
                  <c:v>85.85</c:v>
                </c:pt>
                <c:pt idx="77">
                  <c:v>86.16</c:v>
                </c:pt>
                <c:pt idx="78">
                  <c:v>86.43</c:v>
                </c:pt>
                <c:pt idx="79">
                  <c:v>86.53</c:v>
                </c:pt>
                <c:pt idx="80">
                  <c:v>86.53</c:v>
                </c:pt>
                <c:pt idx="81">
                  <c:v>86.53</c:v>
                </c:pt>
                <c:pt idx="82">
                  <c:v>86.53</c:v>
                </c:pt>
                <c:pt idx="83">
                  <c:v>86.62</c:v>
                </c:pt>
                <c:pt idx="84">
                  <c:v>86.67</c:v>
                </c:pt>
                <c:pt idx="85">
                  <c:v>86.51</c:v>
                </c:pt>
                <c:pt idx="86">
                  <c:v>86.51</c:v>
                </c:pt>
                <c:pt idx="87">
                  <c:v>86.48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51-46B3-9075-3F1D973B482C}"/>
            </c:ext>
          </c:extLst>
        </c:ser>
        <c:ser>
          <c:idx val="1"/>
          <c:order val="1"/>
          <c:tx>
            <c:v>0.02 d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measuredprofiles!$B$2:$B$99</c:f>
              <c:numCache>
                <c:formatCode>General</c:formatCode>
                <c:ptCount val="98"/>
                <c:pt idx="0">
                  <c:v>543.13</c:v>
                </c:pt>
                <c:pt idx="1">
                  <c:v>526.76</c:v>
                </c:pt>
                <c:pt idx="2">
                  <c:v>509.88</c:v>
                </c:pt>
                <c:pt idx="3">
                  <c:v>503.56</c:v>
                </c:pt>
                <c:pt idx="4">
                  <c:v>491.85</c:v>
                </c:pt>
                <c:pt idx="5">
                  <c:v>506.79</c:v>
                </c:pt>
                <c:pt idx="6">
                  <c:v>530.34</c:v>
                </c:pt>
                <c:pt idx="7">
                  <c:v>530.42999999999995</c:v>
                </c:pt>
                <c:pt idx="8">
                  <c:v>529.49</c:v>
                </c:pt>
                <c:pt idx="9">
                  <c:v>520.29999999999995</c:v>
                </c:pt>
                <c:pt idx="10">
                  <c:v>522.44000000000005</c:v>
                </c:pt>
                <c:pt idx="11">
                  <c:v>519.34</c:v>
                </c:pt>
                <c:pt idx="12">
                  <c:v>520.58000000000004</c:v>
                </c:pt>
                <c:pt idx="13">
                  <c:v>514.74</c:v>
                </c:pt>
                <c:pt idx="14">
                  <c:v>519.84</c:v>
                </c:pt>
                <c:pt idx="15">
                  <c:v>520.53</c:v>
                </c:pt>
                <c:pt idx="16">
                  <c:v>522.76</c:v>
                </c:pt>
                <c:pt idx="17">
                  <c:v>527.79999999999995</c:v>
                </c:pt>
                <c:pt idx="18">
                  <c:v>532.66</c:v>
                </c:pt>
                <c:pt idx="19">
                  <c:v>533.55999999999995</c:v>
                </c:pt>
                <c:pt idx="20">
                  <c:v>535.52</c:v>
                </c:pt>
                <c:pt idx="21">
                  <c:v>536.61</c:v>
                </c:pt>
                <c:pt idx="22">
                  <c:v>534.44000000000005</c:v>
                </c:pt>
                <c:pt idx="23">
                  <c:v>532.29999999999995</c:v>
                </c:pt>
                <c:pt idx="24">
                  <c:v>528.83000000000004</c:v>
                </c:pt>
                <c:pt idx="25">
                  <c:v>527.07000000000005</c:v>
                </c:pt>
                <c:pt idx="26">
                  <c:v>524.01</c:v>
                </c:pt>
                <c:pt idx="27">
                  <c:v>508.99</c:v>
                </c:pt>
                <c:pt idx="28">
                  <c:v>516.87</c:v>
                </c:pt>
                <c:pt idx="29">
                  <c:v>509.54</c:v>
                </c:pt>
                <c:pt idx="30">
                  <c:v>514.89</c:v>
                </c:pt>
                <c:pt idx="31">
                  <c:v>512.42999999999995</c:v>
                </c:pt>
                <c:pt idx="32">
                  <c:v>511.74</c:v>
                </c:pt>
                <c:pt idx="33">
                  <c:v>512.22</c:v>
                </c:pt>
                <c:pt idx="34">
                  <c:v>513.88</c:v>
                </c:pt>
                <c:pt idx="35">
                  <c:v>512.76</c:v>
                </c:pt>
                <c:pt idx="36">
                  <c:v>511.3</c:v>
                </c:pt>
                <c:pt idx="37">
                  <c:v>513.96</c:v>
                </c:pt>
                <c:pt idx="38">
                  <c:v>514.55999999999995</c:v>
                </c:pt>
                <c:pt idx="39">
                  <c:v>516.82000000000005</c:v>
                </c:pt>
                <c:pt idx="40">
                  <c:v>501.5</c:v>
                </c:pt>
                <c:pt idx="41">
                  <c:v>511.95</c:v>
                </c:pt>
                <c:pt idx="42">
                  <c:v>514.23</c:v>
                </c:pt>
                <c:pt idx="43">
                  <c:v>516.08000000000004</c:v>
                </c:pt>
                <c:pt idx="44">
                  <c:v>510.19</c:v>
                </c:pt>
                <c:pt idx="45">
                  <c:v>468.71</c:v>
                </c:pt>
                <c:pt idx="46">
                  <c:v>496.41</c:v>
                </c:pt>
                <c:pt idx="47">
                  <c:v>494.68</c:v>
                </c:pt>
                <c:pt idx="48">
                  <c:v>495.11</c:v>
                </c:pt>
                <c:pt idx="49">
                  <c:v>488.45</c:v>
                </c:pt>
                <c:pt idx="50">
                  <c:v>492.97</c:v>
                </c:pt>
                <c:pt idx="51">
                  <c:v>491.26</c:v>
                </c:pt>
                <c:pt idx="52">
                  <c:v>488.8</c:v>
                </c:pt>
                <c:pt idx="53">
                  <c:v>475.26</c:v>
                </c:pt>
                <c:pt idx="54">
                  <c:v>476.44</c:v>
                </c:pt>
                <c:pt idx="55">
                  <c:v>466.73</c:v>
                </c:pt>
                <c:pt idx="56">
                  <c:v>454.1</c:v>
                </c:pt>
                <c:pt idx="57">
                  <c:v>461.68</c:v>
                </c:pt>
                <c:pt idx="58">
                  <c:v>451.63</c:v>
                </c:pt>
                <c:pt idx="59">
                  <c:v>440.91</c:v>
                </c:pt>
                <c:pt idx="60">
                  <c:v>436.3</c:v>
                </c:pt>
                <c:pt idx="61">
                  <c:v>423.54</c:v>
                </c:pt>
                <c:pt idx="62">
                  <c:v>411.19</c:v>
                </c:pt>
                <c:pt idx="63">
                  <c:v>424.23</c:v>
                </c:pt>
                <c:pt idx="64">
                  <c:v>404.81</c:v>
                </c:pt>
                <c:pt idx="65">
                  <c:v>374.7</c:v>
                </c:pt>
                <c:pt idx="66">
                  <c:v>345.64</c:v>
                </c:pt>
                <c:pt idx="67">
                  <c:v>354.16</c:v>
                </c:pt>
                <c:pt idx="68">
                  <c:v>354.5</c:v>
                </c:pt>
                <c:pt idx="69">
                  <c:v>369.14</c:v>
                </c:pt>
                <c:pt idx="70">
                  <c:v>357.35</c:v>
                </c:pt>
                <c:pt idx="71">
                  <c:v>378.84</c:v>
                </c:pt>
                <c:pt idx="72">
                  <c:v>389.52</c:v>
                </c:pt>
                <c:pt idx="73">
                  <c:v>396.25</c:v>
                </c:pt>
                <c:pt idx="74">
                  <c:v>453.37</c:v>
                </c:pt>
                <c:pt idx="75">
                  <c:v>462.81</c:v>
                </c:pt>
                <c:pt idx="76">
                  <c:v>490.8</c:v>
                </c:pt>
                <c:pt idx="77">
                  <c:v>507.23</c:v>
                </c:pt>
                <c:pt idx="78">
                  <c:v>570.13</c:v>
                </c:pt>
                <c:pt idx="79">
                  <c:v>522.69000000000005</c:v>
                </c:pt>
                <c:pt idx="80">
                  <c:v>602.23</c:v>
                </c:pt>
                <c:pt idx="81">
                  <c:v>592.76</c:v>
                </c:pt>
                <c:pt idx="82">
                  <c:v>598.25</c:v>
                </c:pt>
                <c:pt idx="83">
                  <c:v>597.15</c:v>
                </c:pt>
                <c:pt idx="84">
                  <c:v>584.89</c:v>
                </c:pt>
                <c:pt idx="85">
                  <c:v>564.39</c:v>
                </c:pt>
                <c:pt idx="86">
                  <c:v>525.75</c:v>
                </c:pt>
                <c:pt idx="87">
                  <c:v>464.09</c:v>
                </c:pt>
                <c:pt idx="88">
                  <c:v>393.82</c:v>
                </c:pt>
                <c:pt idx="89">
                  <c:v>338.14</c:v>
                </c:pt>
                <c:pt idx="90">
                  <c:v>303.25</c:v>
                </c:pt>
                <c:pt idx="91">
                  <c:v>248.85</c:v>
                </c:pt>
                <c:pt idx="92">
                  <c:v>168.36</c:v>
                </c:pt>
                <c:pt idx="93">
                  <c:v>148.93</c:v>
                </c:pt>
                <c:pt idx="94">
                  <c:v>102.22</c:v>
                </c:pt>
                <c:pt idx="95">
                  <c:v>80.55</c:v>
                </c:pt>
                <c:pt idx="96">
                  <c:v>47.13</c:v>
                </c:pt>
                <c:pt idx="97">
                  <c:v>32.74</c:v>
                </c:pt>
              </c:numCache>
            </c:numRef>
          </c:xVal>
          <c:yVal>
            <c:numRef>
              <c:f>measuredprofiles!$A$2:$A$99</c:f>
              <c:numCache>
                <c:formatCode>General</c:formatCode>
                <c:ptCount val="98"/>
                <c:pt idx="0">
                  <c:v>40.940000000000005</c:v>
                </c:pt>
                <c:pt idx="1">
                  <c:v>41.15</c:v>
                </c:pt>
                <c:pt idx="2">
                  <c:v>41.4</c:v>
                </c:pt>
                <c:pt idx="3">
                  <c:v>41.65</c:v>
                </c:pt>
                <c:pt idx="4">
                  <c:v>42.02</c:v>
                </c:pt>
                <c:pt idx="5">
                  <c:v>42.35</c:v>
                </c:pt>
                <c:pt idx="6">
                  <c:v>48.77</c:v>
                </c:pt>
                <c:pt idx="7">
                  <c:v>49.25</c:v>
                </c:pt>
                <c:pt idx="8">
                  <c:v>49.82</c:v>
                </c:pt>
                <c:pt idx="9">
                  <c:v>50.290000000000006</c:v>
                </c:pt>
                <c:pt idx="10">
                  <c:v>50.790000000000006</c:v>
                </c:pt>
                <c:pt idx="11">
                  <c:v>51.260000000000005</c:v>
                </c:pt>
                <c:pt idx="12">
                  <c:v>51.760000000000005</c:v>
                </c:pt>
                <c:pt idx="13">
                  <c:v>52.21</c:v>
                </c:pt>
                <c:pt idx="14">
                  <c:v>52.61</c:v>
                </c:pt>
                <c:pt idx="15">
                  <c:v>53.07</c:v>
                </c:pt>
                <c:pt idx="16">
                  <c:v>53.5</c:v>
                </c:pt>
                <c:pt idx="17">
                  <c:v>53.95</c:v>
                </c:pt>
                <c:pt idx="18">
                  <c:v>54.39</c:v>
                </c:pt>
                <c:pt idx="19">
                  <c:v>54.84</c:v>
                </c:pt>
                <c:pt idx="20">
                  <c:v>55.27</c:v>
                </c:pt>
                <c:pt idx="21">
                  <c:v>55.71</c:v>
                </c:pt>
                <c:pt idx="22">
                  <c:v>56.150000000000006</c:v>
                </c:pt>
                <c:pt idx="23">
                  <c:v>56.6</c:v>
                </c:pt>
                <c:pt idx="24">
                  <c:v>57.05</c:v>
                </c:pt>
                <c:pt idx="25">
                  <c:v>57.519999999999996</c:v>
                </c:pt>
                <c:pt idx="26">
                  <c:v>57.980000000000004</c:v>
                </c:pt>
                <c:pt idx="27">
                  <c:v>58.44</c:v>
                </c:pt>
                <c:pt idx="28">
                  <c:v>58.86</c:v>
                </c:pt>
                <c:pt idx="29">
                  <c:v>59.29</c:v>
                </c:pt>
                <c:pt idx="30">
                  <c:v>59.760000000000005</c:v>
                </c:pt>
                <c:pt idx="31">
                  <c:v>60.19</c:v>
                </c:pt>
                <c:pt idx="32">
                  <c:v>60.55</c:v>
                </c:pt>
                <c:pt idx="33">
                  <c:v>60.92</c:v>
                </c:pt>
                <c:pt idx="34">
                  <c:v>61.370000000000005</c:v>
                </c:pt>
                <c:pt idx="35">
                  <c:v>61.82</c:v>
                </c:pt>
                <c:pt idx="36">
                  <c:v>62.269999999999996</c:v>
                </c:pt>
                <c:pt idx="37">
                  <c:v>62.71</c:v>
                </c:pt>
                <c:pt idx="38">
                  <c:v>63.15</c:v>
                </c:pt>
                <c:pt idx="39">
                  <c:v>63.55</c:v>
                </c:pt>
                <c:pt idx="40">
                  <c:v>63.99</c:v>
                </c:pt>
                <c:pt idx="41">
                  <c:v>64.48</c:v>
                </c:pt>
                <c:pt idx="42">
                  <c:v>64.97</c:v>
                </c:pt>
                <c:pt idx="43">
                  <c:v>65.430000000000007</c:v>
                </c:pt>
                <c:pt idx="44">
                  <c:v>65.83</c:v>
                </c:pt>
                <c:pt idx="45">
                  <c:v>66.33</c:v>
                </c:pt>
                <c:pt idx="46">
                  <c:v>66.740000000000009</c:v>
                </c:pt>
                <c:pt idx="47">
                  <c:v>67.17</c:v>
                </c:pt>
                <c:pt idx="48">
                  <c:v>67.569999999999993</c:v>
                </c:pt>
                <c:pt idx="49">
                  <c:v>68.010000000000005</c:v>
                </c:pt>
                <c:pt idx="50">
                  <c:v>68.42</c:v>
                </c:pt>
                <c:pt idx="51">
                  <c:v>68.819999999999993</c:v>
                </c:pt>
                <c:pt idx="52">
                  <c:v>69.260000000000005</c:v>
                </c:pt>
                <c:pt idx="53">
                  <c:v>69.7</c:v>
                </c:pt>
                <c:pt idx="54">
                  <c:v>70.14</c:v>
                </c:pt>
                <c:pt idx="55">
                  <c:v>70.569999999999993</c:v>
                </c:pt>
                <c:pt idx="56">
                  <c:v>70.960000000000008</c:v>
                </c:pt>
                <c:pt idx="57">
                  <c:v>71.38</c:v>
                </c:pt>
                <c:pt idx="58">
                  <c:v>71.789999999999992</c:v>
                </c:pt>
                <c:pt idx="59">
                  <c:v>72.22</c:v>
                </c:pt>
                <c:pt idx="60">
                  <c:v>72.61</c:v>
                </c:pt>
                <c:pt idx="61">
                  <c:v>72.98</c:v>
                </c:pt>
                <c:pt idx="62">
                  <c:v>73.33</c:v>
                </c:pt>
                <c:pt idx="63">
                  <c:v>73.680000000000007</c:v>
                </c:pt>
                <c:pt idx="64">
                  <c:v>74.03</c:v>
                </c:pt>
                <c:pt idx="65">
                  <c:v>74.460000000000008</c:v>
                </c:pt>
                <c:pt idx="66">
                  <c:v>74.86</c:v>
                </c:pt>
                <c:pt idx="67">
                  <c:v>75.289999999999992</c:v>
                </c:pt>
                <c:pt idx="68">
                  <c:v>75.69</c:v>
                </c:pt>
                <c:pt idx="69">
                  <c:v>76.069999999999993</c:v>
                </c:pt>
                <c:pt idx="70">
                  <c:v>76.44</c:v>
                </c:pt>
                <c:pt idx="71">
                  <c:v>76.81</c:v>
                </c:pt>
                <c:pt idx="72">
                  <c:v>77.22999999999999</c:v>
                </c:pt>
                <c:pt idx="73">
                  <c:v>77.56</c:v>
                </c:pt>
                <c:pt idx="74">
                  <c:v>77.97</c:v>
                </c:pt>
                <c:pt idx="75">
                  <c:v>78.349999999999994</c:v>
                </c:pt>
                <c:pt idx="76">
                  <c:v>78.72</c:v>
                </c:pt>
                <c:pt idx="77">
                  <c:v>79.14</c:v>
                </c:pt>
                <c:pt idx="78">
                  <c:v>79.52000000000001</c:v>
                </c:pt>
                <c:pt idx="79">
                  <c:v>79.89</c:v>
                </c:pt>
                <c:pt idx="80">
                  <c:v>80.3</c:v>
                </c:pt>
                <c:pt idx="81">
                  <c:v>80.69</c:v>
                </c:pt>
                <c:pt idx="82">
                  <c:v>81.13</c:v>
                </c:pt>
                <c:pt idx="83">
                  <c:v>81.53</c:v>
                </c:pt>
                <c:pt idx="84">
                  <c:v>81.960000000000008</c:v>
                </c:pt>
                <c:pt idx="85">
                  <c:v>82.33</c:v>
                </c:pt>
                <c:pt idx="86">
                  <c:v>82.72</c:v>
                </c:pt>
                <c:pt idx="87">
                  <c:v>83.1</c:v>
                </c:pt>
                <c:pt idx="88">
                  <c:v>83.47</c:v>
                </c:pt>
                <c:pt idx="89">
                  <c:v>83.87</c:v>
                </c:pt>
                <c:pt idx="90">
                  <c:v>84.259999999999991</c:v>
                </c:pt>
                <c:pt idx="91">
                  <c:v>84.61</c:v>
                </c:pt>
                <c:pt idx="92">
                  <c:v>84.97</c:v>
                </c:pt>
                <c:pt idx="93">
                  <c:v>85.36</c:v>
                </c:pt>
                <c:pt idx="94">
                  <c:v>85.69</c:v>
                </c:pt>
                <c:pt idx="95">
                  <c:v>86.02000000000001</c:v>
                </c:pt>
                <c:pt idx="96">
                  <c:v>86.42</c:v>
                </c:pt>
                <c:pt idx="97">
                  <c:v>86.62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51-46B3-9075-3F1D973B482C}"/>
            </c:ext>
          </c:extLst>
        </c:ser>
        <c:ser>
          <c:idx val="2"/>
          <c:order val="2"/>
          <c:tx>
            <c:v>0.05 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measuredprofiles!$D$2:$D$107</c:f>
              <c:numCache>
                <c:formatCode>General</c:formatCode>
                <c:ptCount val="106"/>
                <c:pt idx="0">
                  <c:v>421.35</c:v>
                </c:pt>
                <c:pt idx="1">
                  <c:v>403.45</c:v>
                </c:pt>
                <c:pt idx="2">
                  <c:v>391.18</c:v>
                </c:pt>
                <c:pt idx="3">
                  <c:v>382.62</c:v>
                </c:pt>
                <c:pt idx="4">
                  <c:v>382.51</c:v>
                </c:pt>
                <c:pt idx="5">
                  <c:v>379.74</c:v>
                </c:pt>
                <c:pt idx="6">
                  <c:v>382.9</c:v>
                </c:pt>
                <c:pt idx="7">
                  <c:v>379.32</c:v>
                </c:pt>
                <c:pt idx="8">
                  <c:v>396.83</c:v>
                </c:pt>
                <c:pt idx="9">
                  <c:v>391.83</c:v>
                </c:pt>
                <c:pt idx="10">
                  <c:v>372.19</c:v>
                </c:pt>
                <c:pt idx="11">
                  <c:v>352.41</c:v>
                </c:pt>
                <c:pt idx="12">
                  <c:v>290.91000000000003</c:v>
                </c:pt>
                <c:pt idx="13">
                  <c:v>299.66000000000003</c:v>
                </c:pt>
                <c:pt idx="14">
                  <c:v>319.86</c:v>
                </c:pt>
                <c:pt idx="15">
                  <c:v>350.03</c:v>
                </c:pt>
                <c:pt idx="16">
                  <c:v>386.58</c:v>
                </c:pt>
                <c:pt idx="17">
                  <c:v>432.39</c:v>
                </c:pt>
                <c:pt idx="18">
                  <c:v>443.85</c:v>
                </c:pt>
                <c:pt idx="19">
                  <c:v>481.64</c:v>
                </c:pt>
                <c:pt idx="20">
                  <c:v>493.73</c:v>
                </c:pt>
                <c:pt idx="21">
                  <c:v>505.14</c:v>
                </c:pt>
                <c:pt idx="22">
                  <c:v>510.51</c:v>
                </c:pt>
                <c:pt idx="23">
                  <c:v>514.83000000000004</c:v>
                </c:pt>
                <c:pt idx="24">
                  <c:v>517.39</c:v>
                </c:pt>
                <c:pt idx="25">
                  <c:v>521.04</c:v>
                </c:pt>
                <c:pt idx="26">
                  <c:v>520.47</c:v>
                </c:pt>
                <c:pt idx="27">
                  <c:v>522.35</c:v>
                </c:pt>
                <c:pt idx="28">
                  <c:v>526.88</c:v>
                </c:pt>
                <c:pt idx="29">
                  <c:v>526.89</c:v>
                </c:pt>
                <c:pt idx="30">
                  <c:v>527.6</c:v>
                </c:pt>
                <c:pt idx="31">
                  <c:v>524.1</c:v>
                </c:pt>
                <c:pt idx="32">
                  <c:v>527.13</c:v>
                </c:pt>
                <c:pt idx="33">
                  <c:v>525.79</c:v>
                </c:pt>
                <c:pt idx="34">
                  <c:v>521.33000000000004</c:v>
                </c:pt>
                <c:pt idx="35">
                  <c:v>521.22</c:v>
                </c:pt>
                <c:pt idx="36">
                  <c:v>518.59</c:v>
                </c:pt>
                <c:pt idx="37">
                  <c:v>520.77</c:v>
                </c:pt>
                <c:pt idx="38">
                  <c:v>520.88</c:v>
                </c:pt>
                <c:pt idx="39">
                  <c:v>521.99</c:v>
                </c:pt>
                <c:pt idx="40">
                  <c:v>522.12</c:v>
                </c:pt>
                <c:pt idx="41">
                  <c:v>510.85</c:v>
                </c:pt>
                <c:pt idx="42">
                  <c:v>519.37</c:v>
                </c:pt>
                <c:pt idx="43">
                  <c:v>508.28</c:v>
                </c:pt>
                <c:pt idx="44">
                  <c:v>518.54</c:v>
                </c:pt>
                <c:pt idx="45">
                  <c:v>514.35</c:v>
                </c:pt>
                <c:pt idx="46">
                  <c:v>519.71</c:v>
                </c:pt>
                <c:pt idx="47">
                  <c:v>517.48</c:v>
                </c:pt>
                <c:pt idx="48">
                  <c:v>515.55999999999995</c:v>
                </c:pt>
                <c:pt idx="49">
                  <c:v>506.67</c:v>
                </c:pt>
                <c:pt idx="50">
                  <c:v>508.63</c:v>
                </c:pt>
                <c:pt idx="51">
                  <c:v>508.43</c:v>
                </c:pt>
                <c:pt idx="52">
                  <c:v>506.9</c:v>
                </c:pt>
                <c:pt idx="53">
                  <c:v>505.06</c:v>
                </c:pt>
                <c:pt idx="54">
                  <c:v>499.5</c:v>
                </c:pt>
                <c:pt idx="55">
                  <c:v>491.02</c:v>
                </c:pt>
                <c:pt idx="56">
                  <c:v>469.69</c:v>
                </c:pt>
                <c:pt idx="57">
                  <c:v>471.94</c:v>
                </c:pt>
                <c:pt idx="58">
                  <c:v>454.72</c:v>
                </c:pt>
                <c:pt idx="59">
                  <c:v>458.79</c:v>
                </c:pt>
                <c:pt idx="60">
                  <c:v>442.91</c:v>
                </c:pt>
                <c:pt idx="61">
                  <c:v>439.31</c:v>
                </c:pt>
                <c:pt idx="62">
                  <c:v>427.61</c:v>
                </c:pt>
                <c:pt idx="63">
                  <c:v>419.79</c:v>
                </c:pt>
                <c:pt idx="64">
                  <c:v>411.01</c:v>
                </c:pt>
                <c:pt idx="65">
                  <c:v>407.22</c:v>
                </c:pt>
                <c:pt idx="66">
                  <c:v>397.5</c:v>
                </c:pt>
                <c:pt idx="67">
                  <c:v>395.16</c:v>
                </c:pt>
                <c:pt idx="68">
                  <c:v>397.09</c:v>
                </c:pt>
                <c:pt idx="69">
                  <c:v>392.91</c:v>
                </c:pt>
                <c:pt idx="70">
                  <c:v>399.89</c:v>
                </c:pt>
                <c:pt idx="71">
                  <c:v>401.43</c:v>
                </c:pt>
                <c:pt idx="72">
                  <c:v>421.66</c:v>
                </c:pt>
                <c:pt idx="73">
                  <c:v>425.31</c:v>
                </c:pt>
                <c:pt idx="74">
                  <c:v>445.72</c:v>
                </c:pt>
                <c:pt idx="75">
                  <c:v>458.19</c:v>
                </c:pt>
                <c:pt idx="76">
                  <c:v>452.59</c:v>
                </c:pt>
                <c:pt idx="77">
                  <c:v>441.08</c:v>
                </c:pt>
                <c:pt idx="78">
                  <c:v>458.69</c:v>
                </c:pt>
                <c:pt idx="79">
                  <c:v>474.18</c:v>
                </c:pt>
                <c:pt idx="80">
                  <c:v>463.42</c:v>
                </c:pt>
                <c:pt idx="81">
                  <c:v>443.88</c:v>
                </c:pt>
                <c:pt idx="82">
                  <c:v>442.82</c:v>
                </c:pt>
                <c:pt idx="83">
                  <c:v>464.43</c:v>
                </c:pt>
                <c:pt idx="84">
                  <c:v>463.34</c:v>
                </c:pt>
                <c:pt idx="85">
                  <c:v>434.93</c:v>
                </c:pt>
                <c:pt idx="86">
                  <c:v>420.56</c:v>
                </c:pt>
                <c:pt idx="87">
                  <c:v>378.7</c:v>
                </c:pt>
                <c:pt idx="88">
                  <c:v>311.95999999999998</c:v>
                </c:pt>
                <c:pt idx="89">
                  <c:v>256.83999999999997</c:v>
                </c:pt>
                <c:pt idx="90">
                  <c:v>216.98</c:v>
                </c:pt>
                <c:pt idx="91">
                  <c:v>167.33</c:v>
                </c:pt>
                <c:pt idx="92">
                  <c:v>140.63</c:v>
                </c:pt>
                <c:pt idx="93">
                  <c:v>135.07</c:v>
                </c:pt>
                <c:pt idx="94">
                  <c:v>108.03</c:v>
                </c:pt>
                <c:pt idx="95">
                  <c:v>95.25</c:v>
                </c:pt>
                <c:pt idx="96">
                  <c:v>72.959999999999994</c:v>
                </c:pt>
                <c:pt idx="97">
                  <c:v>68.680000000000007</c:v>
                </c:pt>
                <c:pt idx="98">
                  <c:v>49.5</c:v>
                </c:pt>
                <c:pt idx="99">
                  <c:v>42.79</c:v>
                </c:pt>
                <c:pt idx="100">
                  <c:v>36.06</c:v>
                </c:pt>
                <c:pt idx="101">
                  <c:v>26.4</c:v>
                </c:pt>
                <c:pt idx="102">
                  <c:v>20.53</c:v>
                </c:pt>
                <c:pt idx="103">
                  <c:v>16.18</c:v>
                </c:pt>
                <c:pt idx="104">
                  <c:v>13.33</c:v>
                </c:pt>
                <c:pt idx="105">
                  <c:v>13.62</c:v>
                </c:pt>
              </c:numCache>
            </c:numRef>
          </c:xVal>
          <c:yVal>
            <c:numRef>
              <c:f>measuredprofiles!$C$2:$C$107</c:f>
              <c:numCache>
                <c:formatCode>General</c:formatCode>
                <c:ptCount val="106"/>
                <c:pt idx="0">
                  <c:v>40.68</c:v>
                </c:pt>
                <c:pt idx="1">
                  <c:v>41.010000000000005</c:v>
                </c:pt>
                <c:pt idx="2">
                  <c:v>41.42</c:v>
                </c:pt>
                <c:pt idx="3">
                  <c:v>41.370000000000005</c:v>
                </c:pt>
                <c:pt idx="4">
                  <c:v>41.54</c:v>
                </c:pt>
                <c:pt idx="5">
                  <c:v>41.68</c:v>
                </c:pt>
                <c:pt idx="6">
                  <c:v>42.190000000000005</c:v>
                </c:pt>
                <c:pt idx="7">
                  <c:v>42.67</c:v>
                </c:pt>
                <c:pt idx="8">
                  <c:v>43.22</c:v>
                </c:pt>
                <c:pt idx="9">
                  <c:v>43.730000000000004</c:v>
                </c:pt>
                <c:pt idx="10">
                  <c:v>44.27</c:v>
                </c:pt>
                <c:pt idx="11">
                  <c:v>44.89</c:v>
                </c:pt>
                <c:pt idx="12">
                  <c:v>45.5</c:v>
                </c:pt>
                <c:pt idx="13">
                  <c:v>46.07</c:v>
                </c:pt>
                <c:pt idx="14">
                  <c:v>46.57</c:v>
                </c:pt>
                <c:pt idx="15">
                  <c:v>47.07</c:v>
                </c:pt>
                <c:pt idx="16">
                  <c:v>47.58</c:v>
                </c:pt>
                <c:pt idx="17">
                  <c:v>48.06</c:v>
                </c:pt>
                <c:pt idx="18">
                  <c:v>48.620000000000005</c:v>
                </c:pt>
                <c:pt idx="19">
                  <c:v>49.25</c:v>
                </c:pt>
                <c:pt idx="20">
                  <c:v>49.84</c:v>
                </c:pt>
                <c:pt idx="21">
                  <c:v>50.410000000000004</c:v>
                </c:pt>
                <c:pt idx="22">
                  <c:v>50.99</c:v>
                </c:pt>
                <c:pt idx="23">
                  <c:v>51.480000000000004</c:v>
                </c:pt>
                <c:pt idx="24">
                  <c:v>51.94</c:v>
                </c:pt>
                <c:pt idx="25">
                  <c:v>52.47</c:v>
                </c:pt>
                <c:pt idx="26">
                  <c:v>53.02</c:v>
                </c:pt>
                <c:pt idx="27">
                  <c:v>53.5</c:v>
                </c:pt>
                <c:pt idx="28">
                  <c:v>53.95</c:v>
                </c:pt>
                <c:pt idx="29">
                  <c:v>54.45</c:v>
                </c:pt>
                <c:pt idx="30">
                  <c:v>54.96</c:v>
                </c:pt>
                <c:pt idx="31">
                  <c:v>55.58</c:v>
                </c:pt>
                <c:pt idx="32">
                  <c:v>56.14</c:v>
                </c:pt>
                <c:pt idx="33">
                  <c:v>56.44</c:v>
                </c:pt>
                <c:pt idx="34">
                  <c:v>56.96</c:v>
                </c:pt>
                <c:pt idx="35">
                  <c:v>57.28</c:v>
                </c:pt>
                <c:pt idx="36">
                  <c:v>57.6</c:v>
                </c:pt>
                <c:pt idx="37">
                  <c:v>58.050000000000004</c:v>
                </c:pt>
                <c:pt idx="38">
                  <c:v>58.53</c:v>
                </c:pt>
                <c:pt idx="39">
                  <c:v>59.010000000000005</c:v>
                </c:pt>
                <c:pt idx="40">
                  <c:v>59.550000000000004</c:v>
                </c:pt>
                <c:pt idx="41">
                  <c:v>60.08</c:v>
                </c:pt>
                <c:pt idx="42">
                  <c:v>60.61</c:v>
                </c:pt>
                <c:pt idx="43">
                  <c:v>61.070000000000007</c:v>
                </c:pt>
                <c:pt idx="44">
                  <c:v>61.550000000000004</c:v>
                </c:pt>
                <c:pt idx="45">
                  <c:v>61.99</c:v>
                </c:pt>
                <c:pt idx="46">
                  <c:v>62.5</c:v>
                </c:pt>
                <c:pt idx="47">
                  <c:v>62.960000000000008</c:v>
                </c:pt>
                <c:pt idx="48">
                  <c:v>63.42</c:v>
                </c:pt>
                <c:pt idx="49">
                  <c:v>63.910000000000004</c:v>
                </c:pt>
                <c:pt idx="50">
                  <c:v>64.320000000000007</c:v>
                </c:pt>
                <c:pt idx="51">
                  <c:v>64.75</c:v>
                </c:pt>
                <c:pt idx="52">
                  <c:v>65.22</c:v>
                </c:pt>
                <c:pt idx="53">
                  <c:v>65.710000000000008</c:v>
                </c:pt>
                <c:pt idx="54">
                  <c:v>66.210000000000008</c:v>
                </c:pt>
                <c:pt idx="55">
                  <c:v>66.66</c:v>
                </c:pt>
                <c:pt idx="56">
                  <c:v>67.12</c:v>
                </c:pt>
                <c:pt idx="57">
                  <c:v>67.570000000000007</c:v>
                </c:pt>
                <c:pt idx="58">
                  <c:v>68.08</c:v>
                </c:pt>
                <c:pt idx="59">
                  <c:v>68.540000000000006</c:v>
                </c:pt>
                <c:pt idx="60">
                  <c:v>69.06</c:v>
                </c:pt>
                <c:pt idx="61">
                  <c:v>69.48</c:v>
                </c:pt>
                <c:pt idx="62">
                  <c:v>69.900000000000006</c:v>
                </c:pt>
                <c:pt idx="63">
                  <c:v>70.349999999999994</c:v>
                </c:pt>
                <c:pt idx="64">
                  <c:v>70.650000000000006</c:v>
                </c:pt>
                <c:pt idx="65">
                  <c:v>71.11</c:v>
                </c:pt>
                <c:pt idx="66">
                  <c:v>71.510000000000005</c:v>
                </c:pt>
                <c:pt idx="67">
                  <c:v>71.930000000000007</c:v>
                </c:pt>
                <c:pt idx="68">
                  <c:v>72.36</c:v>
                </c:pt>
                <c:pt idx="69">
                  <c:v>72.78</c:v>
                </c:pt>
                <c:pt idx="70">
                  <c:v>73.22</c:v>
                </c:pt>
                <c:pt idx="71">
                  <c:v>73.58</c:v>
                </c:pt>
                <c:pt idx="72">
                  <c:v>74.039999999999992</c:v>
                </c:pt>
                <c:pt idx="73">
                  <c:v>74.539999999999992</c:v>
                </c:pt>
                <c:pt idx="74">
                  <c:v>75.03</c:v>
                </c:pt>
                <c:pt idx="75">
                  <c:v>75.490000000000009</c:v>
                </c:pt>
                <c:pt idx="76">
                  <c:v>75.95</c:v>
                </c:pt>
                <c:pt idx="77">
                  <c:v>76.41</c:v>
                </c:pt>
                <c:pt idx="78">
                  <c:v>76.819999999999993</c:v>
                </c:pt>
                <c:pt idx="79">
                  <c:v>77.22</c:v>
                </c:pt>
                <c:pt idx="80">
                  <c:v>77.5</c:v>
                </c:pt>
                <c:pt idx="81">
                  <c:v>77.52</c:v>
                </c:pt>
                <c:pt idx="82">
                  <c:v>77.490000000000009</c:v>
                </c:pt>
                <c:pt idx="83">
                  <c:v>77.61</c:v>
                </c:pt>
                <c:pt idx="84">
                  <c:v>77.990000000000009</c:v>
                </c:pt>
                <c:pt idx="85">
                  <c:v>78.460000000000008</c:v>
                </c:pt>
                <c:pt idx="86">
                  <c:v>78.89</c:v>
                </c:pt>
                <c:pt idx="87">
                  <c:v>79.349999999999994</c:v>
                </c:pt>
                <c:pt idx="88">
                  <c:v>79.819999999999993</c:v>
                </c:pt>
                <c:pt idx="89">
                  <c:v>80.16</c:v>
                </c:pt>
                <c:pt idx="90">
                  <c:v>80.599999999999994</c:v>
                </c:pt>
                <c:pt idx="91">
                  <c:v>81.099999999999994</c:v>
                </c:pt>
                <c:pt idx="92">
                  <c:v>81.58</c:v>
                </c:pt>
                <c:pt idx="93">
                  <c:v>82.02</c:v>
                </c:pt>
                <c:pt idx="94">
                  <c:v>82.47</c:v>
                </c:pt>
                <c:pt idx="95">
                  <c:v>82.85</c:v>
                </c:pt>
                <c:pt idx="96">
                  <c:v>83.210000000000008</c:v>
                </c:pt>
                <c:pt idx="97">
                  <c:v>83.55</c:v>
                </c:pt>
                <c:pt idx="98">
                  <c:v>83.94</c:v>
                </c:pt>
                <c:pt idx="99">
                  <c:v>84.28</c:v>
                </c:pt>
                <c:pt idx="100">
                  <c:v>84.62</c:v>
                </c:pt>
                <c:pt idx="101">
                  <c:v>84.97999999999999</c:v>
                </c:pt>
                <c:pt idx="102">
                  <c:v>85.32</c:v>
                </c:pt>
                <c:pt idx="103">
                  <c:v>85.59</c:v>
                </c:pt>
                <c:pt idx="104">
                  <c:v>85.85</c:v>
                </c:pt>
                <c:pt idx="105">
                  <c:v>85.88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51-46B3-9075-3F1D973B482C}"/>
            </c:ext>
          </c:extLst>
        </c:ser>
        <c:ser>
          <c:idx val="3"/>
          <c:order val="3"/>
          <c:tx>
            <c:v>0.72 d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measuredprofiles!$F$2:$F$102</c:f>
              <c:numCache>
                <c:formatCode>General</c:formatCode>
                <c:ptCount val="101"/>
                <c:pt idx="0">
                  <c:v>17.059999999999999</c:v>
                </c:pt>
                <c:pt idx="1">
                  <c:v>7.32</c:v>
                </c:pt>
                <c:pt idx="2">
                  <c:v>6.67</c:v>
                </c:pt>
                <c:pt idx="3">
                  <c:v>3.98</c:v>
                </c:pt>
                <c:pt idx="4">
                  <c:v>3.18</c:v>
                </c:pt>
                <c:pt idx="5">
                  <c:v>2.1</c:v>
                </c:pt>
                <c:pt idx="6">
                  <c:v>2.27</c:v>
                </c:pt>
                <c:pt idx="7">
                  <c:v>2.08</c:v>
                </c:pt>
                <c:pt idx="8">
                  <c:v>2.2799999999999998</c:v>
                </c:pt>
                <c:pt idx="9">
                  <c:v>2.2200000000000002</c:v>
                </c:pt>
                <c:pt idx="10">
                  <c:v>1.79</c:v>
                </c:pt>
                <c:pt idx="11">
                  <c:v>1.43</c:v>
                </c:pt>
                <c:pt idx="12">
                  <c:v>1.53</c:v>
                </c:pt>
                <c:pt idx="13">
                  <c:v>4.71</c:v>
                </c:pt>
                <c:pt idx="14">
                  <c:v>2.4900000000000002</c:v>
                </c:pt>
                <c:pt idx="15">
                  <c:v>3.63</c:v>
                </c:pt>
                <c:pt idx="16">
                  <c:v>5.84</c:v>
                </c:pt>
                <c:pt idx="17">
                  <c:v>5.1100000000000003</c:v>
                </c:pt>
                <c:pt idx="18">
                  <c:v>6.1</c:v>
                </c:pt>
                <c:pt idx="19">
                  <c:v>6.49</c:v>
                </c:pt>
                <c:pt idx="20">
                  <c:v>6.06</c:v>
                </c:pt>
                <c:pt idx="21">
                  <c:v>6.52</c:v>
                </c:pt>
                <c:pt idx="22">
                  <c:v>9.39</c:v>
                </c:pt>
                <c:pt idx="23">
                  <c:v>17.420000000000002</c:v>
                </c:pt>
                <c:pt idx="24">
                  <c:v>28.82</c:v>
                </c:pt>
                <c:pt idx="25">
                  <c:v>38.25</c:v>
                </c:pt>
                <c:pt idx="26">
                  <c:v>41.46</c:v>
                </c:pt>
                <c:pt idx="27">
                  <c:v>40.869999999999997</c:v>
                </c:pt>
                <c:pt idx="28">
                  <c:v>39.979999999999997</c:v>
                </c:pt>
                <c:pt idx="29">
                  <c:v>35.770000000000003</c:v>
                </c:pt>
                <c:pt idx="30">
                  <c:v>29.48</c:v>
                </c:pt>
                <c:pt idx="31">
                  <c:v>22.37</c:v>
                </c:pt>
                <c:pt idx="32">
                  <c:v>15.52</c:v>
                </c:pt>
                <c:pt idx="33">
                  <c:v>11.26</c:v>
                </c:pt>
                <c:pt idx="34">
                  <c:v>7.34</c:v>
                </c:pt>
                <c:pt idx="35">
                  <c:v>5.4</c:v>
                </c:pt>
                <c:pt idx="36">
                  <c:v>3.59</c:v>
                </c:pt>
                <c:pt idx="37">
                  <c:v>4.0199999999999996</c:v>
                </c:pt>
                <c:pt idx="38">
                  <c:v>3.52</c:v>
                </c:pt>
                <c:pt idx="39">
                  <c:v>1.95</c:v>
                </c:pt>
                <c:pt idx="40">
                  <c:v>1.91</c:v>
                </c:pt>
                <c:pt idx="41">
                  <c:v>1.48</c:v>
                </c:pt>
                <c:pt idx="42">
                  <c:v>1.18</c:v>
                </c:pt>
                <c:pt idx="43">
                  <c:v>0.89</c:v>
                </c:pt>
                <c:pt idx="44">
                  <c:v>1.19</c:v>
                </c:pt>
                <c:pt idx="45">
                  <c:v>0.76</c:v>
                </c:pt>
                <c:pt idx="46">
                  <c:v>1.05</c:v>
                </c:pt>
                <c:pt idx="47">
                  <c:v>0.49</c:v>
                </c:pt>
                <c:pt idx="48">
                  <c:v>0.26</c:v>
                </c:pt>
                <c:pt idx="49">
                  <c:v>0.33</c:v>
                </c:pt>
                <c:pt idx="50">
                  <c:v>0.36</c:v>
                </c:pt>
                <c:pt idx="51">
                  <c:v>0.37</c:v>
                </c:pt>
                <c:pt idx="52">
                  <c:v>0.19</c:v>
                </c:pt>
                <c:pt idx="53">
                  <c:v>0.01</c:v>
                </c:pt>
                <c:pt idx="54">
                  <c:v>-0.09</c:v>
                </c:pt>
                <c:pt idx="55">
                  <c:v>0.35</c:v>
                </c:pt>
                <c:pt idx="56">
                  <c:v>0.2</c:v>
                </c:pt>
                <c:pt idx="57">
                  <c:v>-0.05</c:v>
                </c:pt>
                <c:pt idx="58">
                  <c:v>0.03</c:v>
                </c:pt>
                <c:pt idx="59">
                  <c:v>0.24</c:v>
                </c:pt>
                <c:pt idx="60">
                  <c:v>-0.05</c:v>
                </c:pt>
                <c:pt idx="61">
                  <c:v>0.24</c:v>
                </c:pt>
                <c:pt idx="62">
                  <c:v>0.01</c:v>
                </c:pt>
                <c:pt idx="63">
                  <c:v>-0.05</c:v>
                </c:pt>
                <c:pt idx="64">
                  <c:v>0.03</c:v>
                </c:pt>
                <c:pt idx="65">
                  <c:v>0.09</c:v>
                </c:pt>
                <c:pt idx="66">
                  <c:v>7.0000000000000007E-2</c:v>
                </c:pt>
                <c:pt idx="67">
                  <c:v>0.08</c:v>
                </c:pt>
                <c:pt idx="68">
                  <c:v>0.06</c:v>
                </c:pt>
                <c:pt idx="69">
                  <c:v>7.0000000000000007E-2</c:v>
                </c:pt>
                <c:pt idx="70">
                  <c:v>0.02</c:v>
                </c:pt>
                <c:pt idx="71">
                  <c:v>0.26</c:v>
                </c:pt>
                <c:pt idx="72">
                  <c:v>0.27</c:v>
                </c:pt>
                <c:pt idx="73">
                  <c:v>0.66</c:v>
                </c:pt>
                <c:pt idx="74">
                  <c:v>0.48</c:v>
                </c:pt>
                <c:pt idx="75">
                  <c:v>0.23</c:v>
                </c:pt>
                <c:pt idx="76">
                  <c:v>0.19</c:v>
                </c:pt>
                <c:pt idx="77">
                  <c:v>-0.02</c:v>
                </c:pt>
                <c:pt idx="78">
                  <c:v>0.04</c:v>
                </c:pt>
                <c:pt idx="79">
                  <c:v>0.4</c:v>
                </c:pt>
                <c:pt idx="80">
                  <c:v>0</c:v>
                </c:pt>
                <c:pt idx="81">
                  <c:v>0.02</c:v>
                </c:pt>
                <c:pt idx="82">
                  <c:v>0.06</c:v>
                </c:pt>
                <c:pt idx="83">
                  <c:v>0.04</c:v>
                </c:pt>
                <c:pt idx="84">
                  <c:v>-0.01</c:v>
                </c:pt>
                <c:pt idx="85">
                  <c:v>0.1</c:v>
                </c:pt>
                <c:pt idx="86">
                  <c:v>0.28999999999999998</c:v>
                </c:pt>
                <c:pt idx="87">
                  <c:v>0.15</c:v>
                </c:pt>
                <c:pt idx="88">
                  <c:v>-0.11</c:v>
                </c:pt>
                <c:pt idx="89">
                  <c:v>-0.13</c:v>
                </c:pt>
                <c:pt idx="90">
                  <c:v>0.41</c:v>
                </c:pt>
                <c:pt idx="91">
                  <c:v>0.1</c:v>
                </c:pt>
                <c:pt idx="92">
                  <c:v>-0.03</c:v>
                </c:pt>
                <c:pt idx="93">
                  <c:v>-0.06</c:v>
                </c:pt>
                <c:pt idx="94">
                  <c:v>-0.15</c:v>
                </c:pt>
                <c:pt idx="95">
                  <c:v>-0.06</c:v>
                </c:pt>
                <c:pt idx="96">
                  <c:v>-0.09</c:v>
                </c:pt>
                <c:pt idx="97">
                  <c:v>0</c:v>
                </c:pt>
                <c:pt idx="98">
                  <c:v>0.01</c:v>
                </c:pt>
                <c:pt idx="99">
                  <c:v>0.23</c:v>
                </c:pt>
                <c:pt idx="100">
                  <c:v>0.32</c:v>
                </c:pt>
              </c:numCache>
            </c:numRef>
          </c:xVal>
          <c:yVal>
            <c:numRef>
              <c:f>measuredprofiles!$E$2:$E$102</c:f>
              <c:numCache>
                <c:formatCode>General</c:formatCode>
                <c:ptCount val="101"/>
                <c:pt idx="0">
                  <c:v>40.730000000000004</c:v>
                </c:pt>
                <c:pt idx="1">
                  <c:v>41.14</c:v>
                </c:pt>
                <c:pt idx="2">
                  <c:v>41.49</c:v>
                </c:pt>
                <c:pt idx="3">
                  <c:v>41.93</c:v>
                </c:pt>
                <c:pt idx="4">
                  <c:v>42.32</c:v>
                </c:pt>
                <c:pt idx="5">
                  <c:v>42.78</c:v>
                </c:pt>
                <c:pt idx="6">
                  <c:v>43.230000000000004</c:v>
                </c:pt>
                <c:pt idx="7">
                  <c:v>43.6</c:v>
                </c:pt>
                <c:pt idx="8">
                  <c:v>44.06</c:v>
                </c:pt>
                <c:pt idx="9">
                  <c:v>44.53</c:v>
                </c:pt>
                <c:pt idx="10">
                  <c:v>45.02</c:v>
                </c:pt>
                <c:pt idx="11">
                  <c:v>45.39</c:v>
                </c:pt>
                <c:pt idx="12">
                  <c:v>45.86</c:v>
                </c:pt>
                <c:pt idx="13">
                  <c:v>46.29</c:v>
                </c:pt>
                <c:pt idx="14">
                  <c:v>46.79</c:v>
                </c:pt>
                <c:pt idx="15">
                  <c:v>47.33</c:v>
                </c:pt>
                <c:pt idx="16">
                  <c:v>47.82</c:v>
                </c:pt>
                <c:pt idx="17">
                  <c:v>48.33</c:v>
                </c:pt>
                <c:pt idx="18">
                  <c:v>48.790000000000006</c:v>
                </c:pt>
                <c:pt idx="19">
                  <c:v>49.260000000000005</c:v>
                </c:pt>
                <c:pt idx="20">
                  <c:v>49.690000000000005</c:v>
                </c:pt>
                <c:pt idx="21">
                  <c:v>50.040000000000006</c:v>
                </c:pt>
                <c:pt idx="22">
                  <c:v>50.46</c:v>
                </c:pt>
                <c:pt idx="23">
                  <c:v>50.88</c:v>
                </c:pt>
                <c:pt idx="24">
                  <c:v>51.34</c:v>
                </c:pt>
                <c:pt idx="25">
                  <c:v>51.85</c:v>
                </c:pt>
                <c:pt idx="26">
                  <c:v>52.53</c:v>
                </c:pt>
                <c:pt idx="27">
                  <c:v>52.96</c:v>
                </c:pt>
                <c:pt idx="28">
                  <c:v>53.42</c:v>
                </c:pt>
                <c:pt idx="29">
                  <c:v>53.86</c:v>
                </c:pt>
                <c:pt idx="30">
                  <c:v>54.25</c:v>
                </c:pt>
                <c:pt idx="31">
                  <c:v>54.660000000000004</c:v>
                </c:pt>
                <c:pt idx="32">
                  <c:v>55.160000000000004</c:v>
                </c:pt>
                <c:pt idx="33">
                  <c:v>55.690000000000005</c:v>
                </c:pt>
                <c:pt idx="34">
                  <c:v>56.22</c:v>
                </c:pt>
                <c:pt idx="35">
                  <c:v>56.77</c:v>
                </c:pt>
                <c:pt idx="36">
                  <c:v>57.3</c:v>
                </c:pt>
                <c:pt idx="37">
                  <c:v>57.66</c:v>
                </c:pt>
                <c:pt idx="38">
                  <c:v>58.150000000000006</c:v>
                </c:pt>
                <c:pt idx="39">
                  <c:v>58.67</c:v>
                </c:pt>
                <c:pt idx="40">
                  <c:v>59.03</c:v>
                </c:pt>
                <c:pt idx="41">
                  <c:v>59.47</c:v>
                </c:pt>
                <c:pt idx="42">
                  <c:v>59.93</c:v>
                </c:pt>
                <c:pt idx="43">
                  <c:v>60.53</c:v>
                </c:pt>
                <c:pt idx="44">
                  <c:v>61.010000000000005</c:v>
                </c:pt>
                <c:pt idx="45">
                  <c:v>61.47</c:v>
                </c:pt>
                <c:pt idx="46">
                  <c:v>61.97</c:v>
                </c:pt>
                <c:pt idx="47">
                  <c:v>62.519999999999996</c:v>
                </c:pt>
                <c:pt idx="48">
                  <c:v>63.05</c:v>
                </c:pt>
                <c:pt idx="49">
                  <c:v>63.49</c:v>
                </c:pt>
                <c:pt idx="50">
                  <c:v>64.099999999999994</c:v>
                </c:pt>
                <c:pt idx="51">
                  <c:v>64.740000000000009</c:v>
                </c:pt>
                <c:pt idx="52">
                  <c:v>65.34</c:v>
                </c:pt>
                <c:pt idx="53">
                  <c:v>65.84</c:v>
                </c:pt>
                <c:pt idx="54">
                  <c:v>66.25</c:v>
                </c:pt>
                <c:pt idx="55">
                  <c:v>66.69</c:v>
                </c:pt>
                <c:pt idx="56">
                  <c:v>67.2</c:v>
                </c:pt>
                <c:pt idx="57">
                  <c:v>67.72</c:v>
                </c:pt>
                <c:pt idx="58">
                  <c:v>68.180000000000007</c:v>
                </c:pt>
                <c:pt idx="59">
                  <c:v>68.59</c:v>
                </c:pt>
                <c:pt idx="60">
                  <c:v>69.14</c:v>
                </c:pt>
                <c:pt idx="61">
                  <c:v>69.69</c:v>
                </c:pt>
                <c:pt idx="62">
                  <c:v>70.23</c:v>
                </c:pt>
                <c:pt idx="63">
                  <c:v>70.7</c:v>
                </c:pt>
                <c:pt idx="64">
                  <c:v>71.13</c:v>
                </c:pt>
                <c:pt idx="65">
                  <c:v>71.48</c:v>
                </c:pt>
                <c:pt idx="66">
                  <c:v>72.02</c:v>
                </c:pt>
                <c:pt idx="67">
                  <c:v>72.62</c:v>
                </c:pt>
                <c:pt idx="68">
                  <c:v>73.17</c:v>
                </c:pt>
                <c:pt idx="69">
                  <c:v>73.7</c:v>
                </c:pt>
                <c:pt idx="70">
                  <c:v>74.2</c:v>
                </c:pt>
                <c:pt idx="71">
                  <c:v>74.63</c:v>
                </c:pt>
                <c:pt idx="72">
                  <c:v>75.180000000000007</c:v>
                </c:pt>
                <c:pt idx="73">
                  <c:v>75.7</c:v>
                </c:pt>
                <c:pt idx="74">
                  <c:v>76.23</c:v>
                </c:pt>
                <c:pt idx="75">
                  <c:v>76.73</c:v>
                </c:pt>
                <c:pt idx="76">
                  <c:v>77.27000000000001</c:v>
                </c:pt>
                <c:pt idx="77">
                  <c:v>77.77000000000001</c:v>
                </c:pt>
                <c:pt idx="78">
                  <c:v>78.260000000000005</c:v>
                </c:pt>
                <c:pt idx="79">
                  <c:v>78.48</c:v>
                </c:pt>
                <c:pt idx="80">
                  <c:v>78.92</c:v>
                </c:pt>
                <c:pt idx="81">
                  <c:v>79.38</c:v>
                </c:pt>
                <c:pt idx="82">
                  <c:v>79.830000000000013</c:v>
                </c:pt>
                <c:pt idx="83">
                  <c:v>80.320000000000007</c:v>
                </c:pt>
                <c:pt idx="84">
                  <c:v>80.77000000000001</c:v>
                </c:pt>
                <c:pt idx="85">
                  <c:v>81.31</c:v>
                </c:pt>
                <c:pt idx="86">
                  <c:v>81.760000000000005</c:v>
                </c:pt>
                <c:pt idx="87">
                  <c:v>82.25</c:v>
                </c:pt>
                <c:pt idx="88">
                  <c:v>82.7</c:v>
                </c:pt>
                <c:pt idx="89">
                  <c:v>83.12</c:v>
                </c:pt>
                <c:pt idx="90">
                  <c:v>83.47</c:v>
                </c:pt>
                <c:pt idx="91">
                  <c:v>83.73</c:v>
                </c:pt>
                <c:pt idx="92">
                  <c:v>84.12</c:v>
                </c:pt>
                <c:pt idx="93">
                  <c:v>84.48</c:v>
                </c:pt>
                <c:pt idx="94">
                  <c:v>84.860000000000014</c:v>
                </c:pt>
                <c:pt idx="95">
                  <c:v>85.18</c:v>
                </c:pt>
                <c:pt idx="96">
                  <c:v>85.45</c:v>
                </c:pt>
                <c:pt idx="97">
                  <c:v>85.67</c:v>
                </c:pt>
                <c:pt idx="98">
                  <c:v>85.860000000000014</c:v>
                </c:pt>
                <c:pt idx="99">
                  <c:v>85.860000000000014</c:v>
                </c:pt>
                <c:pt idx="100">
                  <c:v>85.87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51-46B3-9075-3F1D973B482C}"/>
            </c:ext>
          </c:extLst>
        </c:ser>
        <c:ser>
          <c:idx val="4"/>
          <c:order val="4"/>
          <c:tx>
            <c:v>1.03 d</c:v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measuredprofiles!$H$2:$H$111</c:f>
              <c:numCache>
                <c:formatCode>General</c:formatCode>
                <c:ptCount val="110"/>
                <c:pt idx="0">
                  <c:v>1.69</c:v>
                </c:pt>
                <c:pt idx="1">
                  <c:v>1.1399999999999999</c:v>
                </c:pt>
                <c:pt idx="2">
                  <c:v>0.63</c:v>
                </c:pt>
                <c:pt idx="3">
                  <c:v>0.39</c:v>
                </c:pt>
                <c:pt idx="4">
                  <c:v>0.24</c:v>
                </c:pt>
                <c:pt idx="5">
                  <c:v>0.21</c:v>
                </c:pt>
                <c:pt idx="6">
                  <c:v>0.19</c:v>
                </c:pt>
                <c:pt idx="7">
                  <c:v>0.21</c:v>
                </c:pt>
                <c:pt idx="8">
                  <c:v>0.24</c:v>
                </c:pt>
                <c:pt idx="9">
                  <c:v>0.25</c:v>
                </c:pt>
                <c:pt idx="10">
                  <c:v>0.37</c:v>
                </c:pt>
                <c:pt idx="11">
                  <c:v>0.49</c:v>
                </c:pt>
                <c:pt idx="12">
                  <c:v>0.64</c:v>
                </c:pt>
                <c:pt idx="13">
                  <c:v>1.02</c:v>
                </c:pt>
                <c:pt idx="14">
                  <c:v>1.41</c:v>
                </c:pt>
                <c:pt idx="15">
                  <c:v>1.49</c:v>
                </c:pt>
                <c:pt idx="16">
                  <c:v>1.64</c:v>
                </c:pt>
                <c:pt idx="17">
                  <c:v>1.71</c:v>
                </c:pt>
                <c:pt idx="18">
                  <c:v>1.77</c:v>
                </c:pt>
                <c:pt idx="19">
                  <c:v>1.83</c:v>
                </c:pt>
                <c:pt idx="20">
                  <c:v>1.99</c:v>
                </c:pt>
                <c:pt idx="21">
                  <c:v>2.2599999999999998</c:v>
                </c:pt>
                <c:pt idx="22">
                  <c:v>2.71</c:v>
                </c:pt>
                <c:pt idx="23">
                  <c:v>4.17</c:v>
                </c:pt>
                <c:pt idx="24">
                  <c:v>4.9400000000000004</c:v>
                </c:pt>
                <c:pt idx="25">
                  <c:v>5.78</c:v>
                </c:pt>
                <c:pt idx="26">
                  <c:v>6.26</c:v>
                </c:pt>
                <c:pt idx="27">
                  <c:v>6.31</c:v>
                </c:pt>
                <c:pt idx="28">
                  <c:v>6.05</c:v>
                </c:pt>
                <c:pt idx="29">
                  <c:v>5.43</c:v>
                </c:pt>
                <c:pt idx="30">
                  <c:v>4.99</c:v>
                </c:pt>
                <c:pt idx="31">
                  <c:v>3.8</c:v>
                </c:pt>
                <c:pt idx="32">
                  <c:v>3.05</c:v>
                </c:pt>
                <c:pt idx="33">
                  <c:v>2.25</c:v>
                </c:pt>
                <c:pt idx="34">
                  <c:v>1.63</c:v>
                </c:pt>
                <c:pt idx="35">
                  <c:v>1.07</c:v>
                </c:pt>
                <c:pt idx="36">
                  <c:v>0.96</c:v>
                </c:pt>
                <c:pt idx="37">
                  <c:v>0.6</c:v>
                </c:pt>
                <c:pt idx="38">
                  <c:v>0.57999999999999996</c:v>
                </c:pt>
                <c:pt idx="39">
                  <c:v>0.46</c:v>
                </c:pt>
                <c:pt idx="40">
                  <c:v>0.44</c:v>
                </c:pt>
                <c:pt idx="41">
                  <c:v>0.45</c:v>
                </c:pt>
                <c:pt idx="42">
                  <c:v>0.46</c:v>
                </c:pt>
                <c:pt idx="43">
                  <c:v>0.47</c:v>
                </c:pt>
                <c:pt idx="44">
                  <c:v>0.47</c:v>
                </c:pt>
                <c:pt idx="45">
                  <c:v>0.42</c:v>
                </c:pt>
                <c:pt idx="46">
                  <c:v>0.31</c:v>
                </c:pt>
                <c:pt idx="47">
                  <c:v>0.3</c:v>
                </c:pt>
                <c:pt idx="48">
                  <c:v>0.2</c:v>
                </c:pt>
                <c:pt idx="49">
                  <c:v>0.17</c:v>
                </c:pt>
                <c:pt idx="50">
                  <c:v>0.14000000000000001</c:v>
                </c:pt>
                <c:pt idx="51">
                  <c:v>0.17</c:v>
                </c:pt>
                <c:pt idx="52">
                  <c:v>0.17</c:v>
                </c:pt>
                <c:pt idx="53">
                  <c:v>0.17</c:v>
                </c:pt>
                <c:pt idx="54">
                  <c:v>0.26</c:v>
                </c:pt>
                <c:pt idx="55">
                  <c:v>0.22</c:v>
                </c:pt>
                <c:pt idx="56">
                  <c:v>0.25</c:v>
                </c:pt>
                <c:pt idx="57">
                  <c:v>0.26</c:v>
                </c:pt>
                <c:pt idx="58">
                  <c:v>0.26</c:v>
                </c:pt>
                <c:pt idx="59">
                  <c:v>0.33</c:v>
                </c:pt>
                <c:pt idx="60">
                  <c:v>0.33</c:v>
                </c:pt>
                <c:pt idx="61">
                  <c:v>0.3</c:v>
                </c:pt>
                <c:pt idx="62">
                  <c:v>0.26</c:v>
                </c:pt>
                <c:pt idx="63">
                  <c:v>0.22</c:v>
                </c:pt>
                <c:pt idx="64">
                  <c:v>0.18</c:v>
                </c:pt>
                <c:pt idx="65">
                  <c:v>0.22</c:v>
                </c:pt>
                <c:pt idx="66">
                  <c:v>0.25</c:v>
                </c:pt>
                <c:pt idx="67">
                  <c:v>0.32</c:v>
                </c:pt>
                <c:pt idx="68">
                  <c:v>0.38</c:v>
                </c:pt>
                <c:pt idx="69">
                  <c:v>0.34</c:v>
                </c:pt>
                <c:pt idx="70">
                  <c:v>0.69</c:v>
                </c:pt>
                <c:pt idx="71">
                  <c:v>0.44</c:v>
                </c:pt>
                <c:pt idx="72">
                  <c:v>0.44</c:v>
                </c:pt>
                <c:pt idx="73">
                  <c:v>0.43</c:v>
                </c:pt>
                <c:pt idx="74">
                  <c:v>0.4</c:v>
                </c:pt>
                <c:pt idx="75">
                  <c:v>0.38</c:v>
                </c:pt>
                <c:pt idx="76">
                  <c:v>0.4</c:v>
                </c:pt>
                <c:pt idx="77">
                  <c:v>0.39</c:v>
                </c:pt>
                <c:pt idx="78">
                  <c:v>0.37</c:v>
                </c:pt>
                <c:pt idx="79">
                  <c:v>0.4</c:v>
                </c:pt>
                <c:pt idx="80">
                  <c:v>0.43</c:v>
                </c:pt>
                <c:pt idx="81">
                  <c:v>0.43</c:v>
                </c:pt>
                <c:pt idx="82">
                  <c:v>0.32</c:v>
                </c:pt>
                <c:pt idx="83">
                  <c:v>0.32</c:v>
                </c:pt>
                <c:pt idx="84">
                  <c:v>0.35</c:v>
                </c:pt>
                <c:pt idx="85">
                  <c:v>0.32</c:v>
                </c:pt>
                <c:pt idx="86">
                  <c:v>0.3</c:v>
                </c:pt>
                <c:pt idx="87">
                  <c:v>0.31</c:v>
                </c:pt>
                <c:pt idx="88">
                  <c:v>0.32</c:v>
                </c:pt>
                <c:pt idx="89">
                  <c:v>0.32</c:v>
                </c:pt>
                <c:pt idx="90">
                  <c:v>0.37</c:v>
                </c:pt>
                <c:pt idx="91">
                  <c:v>0.22</c:v>
                </c:pt>
                <c:pt idx="92">
                  <c:v>0.21</c:v>
                </c:pt>
                <c:pt idx="93">
                  <c:v>0.09</c:v>
                </c:pt>
                <c:pt idx="94">
                  <c:v>7.0000000000000007E-2</c:v>
                </c:pt>
                <c:pt idx="95">
                  <c:v>0.05</c:v>
                </c:pt>
                <c:pt idx="96">
                  <c:v>0.01</c:v>
                </c:pt>
                <c:pt idx="97">
                  <c:v>0</c:v>
                </c:pt>
                <c:pt idx="98">
                  <c:v>-0.03</c:v>
                </c:pt>
                <c:pt idx="99">
                  <c:v>-0.04</c:v>
                </c:pt>
                <c:pt idx="100">
                  <c:v>-0.06</c:v>
                </c:pt>
                <c:pt idx="101">
                  <c:v>-7.0000000000000007E-2</c:v>
                </c:pt>
                <c:pt idx="102">
                  <c:v>-0.05</c:v>
                </c:pt>
                <c:pt idx="103">
                  <c:v>-0.02</c:v>
                </c:pt>
                <c:pt idx="104">
                  <c:v>0.08</c:v>
                </c:pt>
                <c:pt idx="105">
                  <c:v>0.48</c:v>
                </c:pt>
                <c:pt idx="106">
                  <c:v>0.37</c:v>
                </c:pt>
                <c:pt idx="107">
                  <c:v>0.32</c:v>
                </c:pt>
                <c:pt idx="108">
                  <c:v>0.4</c:v>
                </c:pt>
                <c:pt idx="109">
                  <c:v>0.28999999999999998</c:v>
                </c:pt>
              </c:numCache>
            </c:numRef>
          </c:xVal>
          <c:yVal>
            <c:numRef>
              <c:f>measuredprofiles!$G$2:$G$111</c:f>
              <c:numCache>
                <c:formatCode>General</c:formatCode>
                <c:ptCount val="110"/>
                <c:pt idx="0">
                  <c:v>40.71</c:v>
                </c:pt>
                <c:pt idx="1">
                  <c:v>41.190000000000005</c:v>
                </c:pt>
                <c:pt idx="2">
                  <c:v>41.59</c:v>
                </c:pt>
                <c:pt idx="3">
                  <c:v>42.02</c:v>
                </c:pt>
                <c:pt idx="4">
                  <c:v>42.45</c:v>
                </c:pt>
                <c:pt idx="5">
                  <c:v>42.910000000000004</c:v>
                </c:pt>
                <c:pt idx="6">
                  <c:v>43.36</c:v>
                </c:pt>
                <c:pt idx="7">
                  <c:v>43.75</c:v>
                </c:pt>
                <c:pt idx="8">
                  <c:v>44.22</c:v>
                </c:pt>
                <c:pt idx="9">
                  <c:v>44.72</c:v>
                </c:pt>
                <c:pt idx="10">
                  <c:v>45.18</c:v>
                </c:pt>
                <c:pt idx="11">
                  <c:v>45.63</c:v>
                </c:pt>
                <c:pt idx="12">
                  <c:v>46.07</c:v>
                </c:pt>
                <c:pt idx="13">
                  <c:v>46.510000000000005</c:v>
                </c:pt>
                <c:pt idx="14">
                  <c:v>46.96</c:v>
                </c:pt>
                <c:pt idx="15">
                  <c:v>47.39</c:v>
                </c:pt>
                <c:pt idx="16">
                  <c:v>47.84</c:v>
                </c:pt>
                <c:pt idx="17">
                  <c:v>48.27</c:v>
                </c:pt>
                <c:pt idx="18">
                  <c:v>48.7</c:v>
                </c:pt>
                <c:pt idx="19">
                  <c:v>49.1</c:v>
                </c:pt>
                <c:pt idx="20">
                  <c:v>49.540000000000006</c:v>
                </c:pt>
                <c:pt idx="21">
                  <c:v>49.99</c:v>
                </c:pt>
                <c:pt idx="22">
                  <c:v>50.44</c:v>
                </c:pt>
                <c:pt idx="23">
                  <c:v>50.89</c:v>
                </c:pt>
                <c:pt idx="24">
                  <c:v>51.39</c:v>
                </c:pt>
                <c:pt idx="25">
                  <c:v>51.88</c:v>
                </c:pt>
                <c:pt idx="26">
                  <c:v>52.36</c:v>
                </c:pt>
                <c:pt idx="27">
                  <c:v>52.81</c:v>
                </c:pt>
                <c:pt idx="28">
                  <c:v>53.28</c:v>
                </c:pt>
                <c:pt idx="29">
                  <c:v>53.7</c:v>
                </c:pt>
                <c:pt idx="30">
                  <c:v>54.14</c:v>
                </c:pt>
                <c:pt idx="31">
                  <c:v>54.57</c:v>
                </c:pt>
                <c:pt idx="32">
                  <c:v>55.02</c:v>
                </c:pt>
                <c:pt idx="33">
                  <c:v>55.480000000000004</c:v>
                </c:pt>
                <c:pt idx="34">
                  <c:v>55.910000000000004</c:v>
                </c:pt>
                <c:pt idx="35">
                  <c:v>56.45</c:v>
                </c:pt>
                <c:pt idx="36">
                  <c:v>56.92</c:v>
                </c:pt>
                <c:pt idx="37">
                  <c:v>57.38</c:v>
                </c:pt>
                <c:pt idx="38">
                  <c:v>57.84</c:v>
                </c:pt>
                <c:pt idx="39">
                  <c:v>58.33</c:v>
                </c:pt>
                <c:pt idx="40">
                  <c:v>58.82</c:v>
                </c:pt>
                <c:pt idx="41">
                  <c:v>59.3</c:v>
                </c:pt>
                <c:pt idx="42">
                  <c:v>59.75</c:v>
                </c:pt>
                <c:pt idx="43">
                  <c:v>60.21</c:v>
                </c:pt>
                <c:pt idx="44">
                  <c:v>60.66</c:v>
                </c:pt>
                <c:pt idx="45">
                  <c:v>61.09</c:v>
                </c:pt>
                <c:pt idx="46">
                  <c:v>61.52</c:v>
                </c:pt>
                <c:pt idx="47">
                  <c:v>61.95</c:v>
                </c:pt>
                <c:pt idx="48">
                  <c:v>62.39</c:v>
                </c:pt>
                <c:pt idx="49">
                  <c:v>62.78</c:v>
                </c:pt>
                <c:pt idx="50">
                  <c:v>63.24</c:v>
                </c:pt>
                <c:pt idx="51">
                  <c:v>63.680000000000007</c:v>
                </c:pt>
                <c:pt idx="52">
                  <c:v>64.14</c:v>
                </c:pt>
                <c:pt idx="53">
                  <c:v>64.599999999999994</c:v>
                </c:pt>
                <c:pt idx="54">
                  <c:v>65.09</c:v>
                </c:pt>
                <c:pt idx="55">
                  <c:v>65.53</c:v>
                </c:pt>
                <c:pt idx="56">
                  <c:v>65.95</c:v>
                </c:pt>
                <c:pt idx="57">
                  <c:v>66.39</c:v>
                </c:pt>
                <c:pt idx="58">
                  <c:v>66.819999999999993</c:v>
                </c:pt>
                <c:pt idx="59">
                  <c:v>67.240000000000009</c:v>
                </c:pt>
                <c:pt idx="60">
                  <c:v>67.61</c:v>
                </c:pt>
                <c:pt idx="61">
                  <c:v>68.09</c:v>
                </c:pt>
                <c:pt idx="62">
                  <c:v>68.540000000000006</c:v>
                </c:pt>
                <c:pt idx="63">
                  <c:v>68.97</c:v>
                </c:pt>
                <c:pt idx="64">
                  <c:v>69.400000000000006</c:v>
                </c:pt>
                <c:pt idx="65">
                  <c:v>69.81</c:v>
                </c:pt>
                <c:pt idx="66">
                  <c:v>70.210000000000008</c:v>
                </c:pt>
                <c:pt idx="67">
                  <c:v>70.650000000000006</c:v>
                </c:pt>
                <c:pt idx="68">
                  <c:v>71.09</c:v>
                </c:pt>
                <c:pt idx="69">
                  <c:v>71.48</c:v>
                </c:pt>
                <c:pt idx="70">
                  <c:v>71.89</c:v>
                </c:pt>
                <c:pt idx="71">
                  <c:v>72.28</c:v>
                </c:pt>
                <c:pt idx="72">
                  <c:v>72.66</c:v>
                </c:pt>
                <c:pt idx="73">
                  <c:v>73.039999999999992</c:v>
                </c:pt>
                <c:pt idx="74">
                  <c:v>73.449999999999989</c:v>
                </c:pt>
                <c:pt idx="75">
                  <c:v>73.84</c:v>
                </c:pt>
                <c:pt idx="76">
                  <c:v>74.25</c:v>
                </c:pt>
                <c:pt idx="77">
                  <c:v>74.64</c:v>
                </c:pt>
                <c:pt idx="78">
                  <c:v>75.039999999999992</c:v>
                </c:pt>
                <c:pt idx="79">
                  <c:v>75.449999999999989</c:v>
                </c:pt>
                <c:pt idx="80">
                  <c:v>75.86</c:v>
                </c:pt>
                <c:pt idx="81">
                  <c:v>76.319999999999993</c:v>
                </c:pt>
                <c:pt idx="82">
                  <c:v>76.72</c:v>
                </c:pt>
                <c:pt idx="83">
                  <c:v>77.13</c:v>
                </c:pt>
                <c:pt idx="84">
                  <c:v>77.55</c:v>
                </c:pt>
                <c:pt idx="85">
                  <c:v>77.97</c:v>
                </c:pt>
                <c:pt idx="86">
                  <c:v>78.39</c:v>
                </c:pt>
                <c:pt idx="87">
                  <c:v>78.77</c:v>
                </c:pt>
                <c:pt idx="88">
                  <c:v>79.150000000000006</c:v>
                </c:pt>
                <c:pt idx="89">
                  <c:v>79.539999999999992</c:v>
                </c:pt>
                <c:pt idx="90">
                  <c:v>79.97</c:v>
                </c:pt>
                <c:pt idx="91">
                  <c:v>80.349999999999994</c:v>
                </c:pt>
                <c:pt idx="92">
                  <c:v>80.759999999999991</c:v>
                </c:pt>
                <c:pt idx="93">
                  <c:v>81.19</c:v>
                </c:pt>
                <c:pt idx="94">
                  <c:v>81.58</c:v>
                </c:pt>
                <c:pt idx="95">
                  <c:v>81.97</c:v>
                </c:pt>
                <c:pt idx="96">
                  <c:v>82.39</c:v>
                </c:pt>
                <c:pt idx="97">
                  <c:v>82.8</c:v>
                </c:pt>
                <c:pt idx="98">
                  <c:v>83.24</c:v>
                </c:pt>
                <c:pt idx="99">
                  <c:v>83.67</c:v>
                </c:pt>
                <c:pt idx="100">
                  <c:v>84.08</c:v>
                </c:pt>
                <c:pt idx="101">
                  <c:v>84.509999999999991</c:v>
                </c:pt>
                <c:pt idx="102">
                  <c:v>84.92</c:v>
                </c:pt>
                <c:pt idx="103">
                  <c:v>85.36</c:v>
                </c:pt>
                <c:pt idx="104">
                  <c:v>85.74</c:v>
                </c:pt>
                <c:pt idx="105">
                  <c:v>86.11</c:v>
                </c:pt>
                <c:pt idx="106">
                  <c:v>86.41</c:v>
                </c:pt>
                <c:pt idx="107">
                  <c:v>86.460000000000008</c:v>
                </c:pt>
                <c:pt idx="108">
                  <c:v>86.55</c:v>
                </c:pt>
                <c:pt idx="109">
                  <c:v>86.62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41-4AD9-B1E0-A91F6C43E7E0}"/>
            </c:ext>
          </c:extLst>
        </c:ser>
        <c:ser>
          <c:idx val="5"/>
          <c:order val="5"/>
          <c:tx>
            <c:v>WL</c:v>
          </c:tx>
          <c:spPr>
            <a:ln w="6350" cap="rnd">
              <a:solidFill>
                <a:srgbClr val="0000FF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details!$A$7:$A$8</c:f>
              <c:numCache>
                <c:formatCode>General</c:formatCode>
                <c:ptCount val="2"/>
                <c:pt idx="0">
                  <c:v>-5</c:v>
                </c:pt>
                <c:pt idx="1">
                  <c:v>1000</c:v>
                </c:pt>
              </c:numCache>
            </c:numRef>
          </c:xVal>
          <c:yVal>
            <c:numRef>
              <c:f>details!$B$7:$B$8</c:f>
              <c:numCache>
                <c:formatCode>General</c:formatCode>
                <c:ptCount val="2"/>
                <c:pt idx="0">
                  <c:v>40.67</c:v>
                </c:pt>
                <c:pt idx="1">
                  <c:v>40.67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82-4FED-9F21-6567D19DE3AA}"/>
            </c:ext>
          </c:extLst>
        </c:ser>
        <c:ser>
          <c:idx val="6"/>
          <c:order val="6"/>
          <c:tx>
            <c:v>Open depth</c:v>
          </c:tx>
          <c:spPr>
            <a:ln w="63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chemeClr val="tx1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EA82-4FED-9F21-6567D19DE3AA}"/>
              </c:ext>
            </c:extLst>
          </c:dPt>
          <c:xVal>
            <c:numRef>
              <c:f>details!$A$11:$A$12</c:f>
              <c:numCache>
                <c:formatCode>General</c:formatCode>
                <c:ptCount val="2"/>
                <c:pt idx="0">
                  <c:v>-5</c:v>
                </c:pt>
                <c:pt idx="1">
                  <c:v>1000</c:v>
                </c:pt>
              </c:numCache>
            </c:numRef>
          </c:xVal>
          <c:yVal>
            <c:numRef>
              <c:f>details!$B$11:$B$12</c:f>
              <c:numCache>
                <c:formatCode>General</c:formatCode>
                <c:ptCount val="2"/>
                <c:pt idx="0">
                  <c:v>87.3</c:v>
                </c:pt>
                <c:pt idx="1">
                  <c:v>87.3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82-4FED-9F21-6567D19DE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039776"/>
        <c:axId val="618657816"/>
      </c:scatterChart>
      <c:valAx>
        <c:axId val="572039776"/>
        <c:scaling>
          <c:orientation val="minMax"/>
          <c:max val="800"/>
          <c:min val="0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Fluorescein (ppb)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657816"/>
        <c:crossesAt val="40"/>
        <c:crossBetween val="midCat"/>
      </c:valAx>
      <c:valAx>
        <c:axId val="618657816"/>
        <c:scaling>
          <c:orientation val="maxMin"/>
          <c:max val="9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 bgl)</a:t>
                </a:r>
              </a:p>
            </c:rich>
          </c:tx>
          <c:layout>
            <c:manualLayout>
              <c:xMode val="edge"/>
              <c:yMode val="edge"/>
              <c:x val="2.4442743629123138E-2"/>
              <c:y val="0.448700657268161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039776"/>
        <c:crosses val="autoZero"/>
        <c:crossBetween val="midCat"/>
        <c:majorUnit val="5"/>
      </c:valAx>
      <c:spPr>
        <a:noFill/>
        <a:ln w="9525">
          <a:solidFill>
            <a:schemeClr val="tx1"/>
          </a:solidFill>
        </a:ln>
        <a:effectLst/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.68892003295752069"/>
          <c:y val="0.17086021126514955"/>
          <c:w val="0.19967149484208041"/>
          <c:h val="0.1592288416044361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RC19AH0252</a:t>
            </a:r>
          </a:p>
        </c:rich>
      </c:tx>
      <c:layout>
        <c:manualLayout>
          <c:xMode val="edge"/>
          <c:yMode val="edge"/>
          <c:x val="0.38300095665611894"/>
          <c:y val="1.36986301369863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724129209128515"/>
          <c:y val="0.19149283408496087"/>
          <c:w val="0.76378684899764204"/>
          <c:h val="0.77862601461160497"/>
        </c:manualLayout>
      </c:layout>
      <c:scatterChart>
        <c:scatterStyle val="lineMarker"/>
        <c:varyColors val="0"/>
        <c:ser>
          <c:idx val="1"/>
          <c:order val="0"/>
          <c:tx>
            <c:v>zero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[1]details!$A$3:$A$4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[1]details!$B$3:$B$4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BD-461C-8541-845F9A56CE14}"/>
            </c:ext>
          </c:extLst>
        </c:ser>
        <c:ser>
          <c:idx val="2"/>
          <c:order val="1"/>
          <c:tx>
            <c:v>WL</c:v>
          </c:tx>
          <c:spPr>
            <a:ln w="6350" cap="rnd">
              <a:solidFill>
                <a:srgbClr val="3366FF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[1]details!$A$7:$A$8</c:f>
              <c:numCache>
                <c:formatCode>General</c:formatCode>
                <c:ptCount val="2"/>
                <c:pt idx="0">
                  <c:v>-5</c:v>
                </c:pt>
                <c:pt idx="1">
                  <c:v>5</c:v>
                </c:pt>
              </c:numCache>
            </c:numRef>
          </c:xVal>
          <c:yVal>
            <c:numRef>
              <c:f>[1]details!$B$7:$B$8</c:f>
              <c:numCache>
                <c:formatCode>General</c:formatCode>
                <c:ptCount val="2"/>
                <c:pt idx="0">
                  <c:v>40.67</c:v>
                </c:pt>
                <c:pt idx="1">
                  <c:v>40.67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BD-461C-8541-845F9A56CE14}"/>
            </c:ext>
          </c:extLst>
        </c:ser>
        <c:ser>
          <c:idx val="3"/>
          <c:order val="2"/>
          <c:tx>
            <c:v>Open depth</c:v>
          </c:tx>
          <c:spPr>
            <a:ln w="63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[1]details!$A$11:$A$12</c:f>
              <c:numCache>
                <c:formatCode>General</c:formatCode>
                <c:ptCount val="2"/>
                <c:pt idx="0">
                  <c:v>-5</c:v>
                </c:pt>
                <c:pt idx="1">
                  <c:v>5</c:v>
                </c:pt>
              </c:numCache>
            </c:numRef>
          </c:xVal>
          <c:yVal>
            <c:numRef>
              <c:f>[1]details!$B$11:$B$12</c:f>
              <c:numCache>
                <c:formatCode>General</c:formatCode>
                <c:ptCount val="2"/>
                <c:pt idx="0">
                  <c:v>87.3</c:v>
                </c:pt>
                <c:pt idx="1">
                  <c:v>87.3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BD-461C-8541-845F9A56CE14}"/>
            </c:ext>
          </c:extLst>
        </c:ser>
        <c:ser>
          <c:idx val="4"/>
          <c:order val="3"/>
          <c:tx>
            <c:v>Drill depth</c:v>
          </c:tx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[1]details!$A$15:$A$16</c:f>
              <c:numCache>
                <c:formatCode>General</c:formatCode>
                <c:ptCount val="2"/>
                <c:pt idx="0">
                  <c:v>-5</c:v>
                </c:pt>
                <c:pt idx="1">
                  <c:v>5</c:v>
                </c:pt>
              </c:numCache>
            </c:numRef>
          </c:xVal>
          <c:yVal>
            <c:numRef>
              <c:f>[1]details!$B$15:$B$16</c:f>
              <c:numCache>
                <c:formatCode>General</c:formatCode>
                <c:ptCount val="2"/>
                <c:pt idx="0">
                  <c:v>88</c:v>
                </c:pt>
                <c:pt idx="1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BD-461C-8541-845F9A56CE14}"/>
            </c:ext>
          </c:extLst>
        </c:ser>
        <c:ser>
          <c:idx val="0"/>
          <c:order val="4"/>
          <c:tx>
            <c:v>Tracer model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plot!$P$2:$P$42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0.10500000000000037</c:v>
                </c:pt>
                <c:pt idx="18">
                  <c:v>0.21000000000000038</c:v>
                </c:pt>
                <c:pt idx="19">
                  <c:v>0.31500000000000039</c:v>
                </c:pt>
                <c:pt idx="20">
                  <c:v>0.42000000000000037</c:v>
                </c:pt>
                <c:pt idx="21">
                  <c:v>0.52500000000000036</c:v>
                </c:pt>
                <c:pt idx="22">
                  <c:v>0.63000000000000034</c:v>
                </c:pt>
                <c:pt idx="23">
                  <c:v>0.73500000000000032</c:v>
                </c:pt>
                <c:pt idx="24">
                  <c:v>0.8400000000000003</c:v>
                </c:pt>
                <c:pt idx="25">
                  <c:v>0.94500000000000028</c:v>
                </c:pt>
                <c:pt idx="26">
                  <c:v>1.0500000000000003</c:v>
                </c:pt>
                <c:pt idx="27">
                  <c:v>1.1550000000000002</c:v>
                </c:pt>
                <c:pt idx="28">
                  <c:v>1.2600000000000002</c:v>
                </c:pt>
                <c:pt idx="29">
                  <c:v>1.3650000000000002</c:v>
                </c:pt>
                <c:pt idx="30">
                  <c:v>1.4700000000000002</c:v>
                </c:pt>
                <c:pt idx="31">
                  <c:v>1.5750000000000002</c:v>
                </c:pt>
                <c:pt idx="32">
                  <c:v>1.6800000000000002</c:v>
                </c:pt>
                <c:pt idx="33">
                  <c:v>1.7850000000000001</c:v>
                </c:pt>
                <c:pt idx="34">
                  <c:v>1.8900000000000001</c:v>
                </c:pt>
                <c:pt idx="35">
                  <c:v>1.9950000000000001</c:v>
                </c:pt>
                <c:pt idx="36">
                  <c:v>2.1</c:v>
                </c:pt>
                <c:pt idx="37">
                  <c:v>1.8</c:v>
                </c:pt>
                <c:pt idx="38">
                  <c:v>1.5</c:v>
                </c:pt>
                <c:pt idx="39">
                  <c:v>1.2</c:v>
                </c:pt>
                <c:pt idx="40">
                  <c:v>0.6</c:v>
                </c:pt>
              </c:numCache>
            </c:numRef>
          </c:xVal>
          <c:yVal>
            <c:numRef>
              <c:f>plot!$J$2:$J$42</c:f>
              <c:numCache>
                <c:formatCode>General</c:formatCode>
                <c:ptCount val="41"/>
                <c:pt idx="0">
                  <c:v>40.799999999999997</c:v>
                </c:pt>
                <c:pt idx="1">
                  <c:v>41.2</c:v>
                </c:pt>
                <c:pt idx="2">
                  <c:v>41.2</c:v>
                </c:pt>
                <c:pt idx="3">
                  <c:v>42.2</c:v>
                </c:pt>
                <c:pt idx="4">
                  <c:v>42.2</c:v>
                </c:pt>
                <c:pt idx="5">
                  <c:v>43.2</c:v>
                </c:pt>
                <c:pt idx="6">
                  <c:v>43.2</c:v>
                </c:pt>
                <c:pt idx="7">
                  <c:v>44.2</c:v>
                </c:pt>
                <c:pt idx="8">
                  <c:v>44.2</c:v>
                </c:pt>
                <c:pt idx="9">
                  <c:v>45.2</c:v>
                </c:pt>
                <c:pt idx="10">
                  <c:v>45.2</c:v>
                </c:pt>
                <c:pt idx="11">
                  <c:v>46.2</c:v>
                </c:pt>
                <c:pt idx="12">
                  <c:v>46.2</c:v>
                </c:pt>
                <c:pt idx="13">
                  <c:v>47.2</c:v>
                </c:pt>
                <c:pt idx="14">
                  <c:v>47.2</c:v>
                </c:pt>
                <c:pt idx="15">
                  <c:v>47.8</c:v>
                </c:pt>
                <c:pt idx="16">
                  <c:v>51</c:v>
                </c:pt>
                <c:pt idx="17">
                  <c:v>52</c:v>
                </c:pt>
                <c:pt idx="18">
                  <c:v>53</c:v>
                </c:pt>
                <c:pt idx="19">
                  <c:v>54</c:v>
                </c:pt>
                <c:pt idx="20">
                  <c:v>55</c:v>
                </c:pt>
                <c:pt idx="21">
                  <c:v>56</c:v>
                </c:pt>
                <c:pt idx="22">
                  <c:v>57</c:v>
                </c:pt>
                <c:pt idx="23">
                  <c:v>58</c:v>
                </c:pt>
                <c:pt idx="24">
                  <c:v>59</c:v>
                </c:pt>
                <c:pt idx="25">
                  <c:v>60</c:v>
                </c:pt>
                <c:pt idx="26">
                  <c:v>61</c:v>
                </c:pt>
                <c:pt idx="27">
                  <c:v>62</c:v>
                </c:pt>
                <c:pt idx="28">
                  <c:v>63</c:v>
                </c:pt>
                <c:pt idx="29">
                  <c:v>64</c:v>
                </c:pt>
                <c:pt idx="30">
                  <c:v>65</c:v>
                </c:pt>
                <c:pt idx="31">
                  <c:v>66</c:v>
                </c:pt>
                <c:pt idx="32">
                  <c:v>67</c:v>
                </c:pt>
                <c:pt idx="33">
                  <c:v>68</c:v>
                </c:pt>
                <c:pt idx="34">
                  <c:v>69</c:v>
                </c:pt>
                <c:pt idx="35">
                  <c:v>70</c:v>
                </c:pt>
                <c:pt idx="36">
                  <c:v>83</c:v>
                </c:pt>
                <c:pt idx="37">
                  <c:v>84</c:v>
                </c:pt>
                <c:pt idx="38">
                  <c:v>85</c:v>
                </c:pt>
                <c:pt idx="39">
                  <c:v>86</c:v>
                </c:pt>
                <c:pt idx="40">
                  <c:v>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BD-461C-8541-845F9A56CE14}"/>
            </c:ext>
          </c:extLst>
        </c:ser>
        <c:ser>
          <c:idx val="5"/>
          <c:order val="5"/>
          <c:tx>
            <c:v>Tracer velocity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plot!$U$31:$U$34</c:f>
              <c:numCache>
                <c:formatCode>0.00</c:formatCode>
                <c:ptCount val="4"/>
                <c:pt idx="0">
                  <c:v>1.4619930701262094</c:v>
                </c:pt>
                <c:pt idx="1">
                  <c:v>1.1183357277839792</c:v>
                </c:pt>
                <c:pt idx="3">
                  <c:v>1.0245443169636019</c:v>
                </c:pt>
              </c:numCache>
            </c:numRef>
          </c:xVal>
          <c:yVal>
            <c:numRef>
              <c:f>plot!$T$31:$T$34</c:f>
              <c:numCache>
                <c:formatCode>0.00</c:formatCode>
                <c:ptCount val="4"/>
                <c:pt idx="0">
                  <c:v>82.295000000000002</c:v>
                </c:pt>
                <c:pt idx="1">
                  <c:v>79.314999999999998</c:v>
                </c:pt>
                <c:pt idx="3">
                  <c:v>74.025000000000006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8A-48B0-AECE-6C05AD2F5B42}"/>
            </c:ext>
          </c:extLst>
        </c:ser>
        <c:ser>
          <c:idx val="6"/>
          <c:order val="6"/>
          <c:tx>
            <c:v>Flowmeter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flowmeter!$B$2:$B$12</c:f>
              <c:numCache>
                <c:formatCode>General</c:formatCode>
                <c:ptCount val="11"/>
                <c:pt idx="1">
                  <c:v>0.371</c:v>
                </c:pt>
                <c:pt idx="2">
                  <c:v>-2.5000000000000001E-2</c:v>
                </c:pt>
                <c:pt idx="3">
                  <c:v>0.34899999999999998</c:v>
                </c:pt>
                <c:pt idx="4">
                  <c:v>0.64400000000000002</c:v>
                </c:pt>
                <c:pt idx="5">
                  <c:v>0.86599999999999999</c:v>
                </c:pt>
                <c:pt idx="6">
                  <c:v>1.2410000000000001</c:v>
                </c:pt>
                <c:pt idx="7">
                  <c:v>1.198</c:v>
                </c:pt>
                <c:pt idx="8">
                  <c:v>1.4430000000000001</c:v>
                </c:pt>
                <c:pt idx="9">
                  <c:v>1.7929999999999999</c:v>
                </c:pt>
                <c:pt idx="10">
                  <c:v>0.65200000000000002</c:v>
                </c:pt>
              </c:numCache>
            </c:numRef>
          </c:xVal>
          <c:yVal>
            <c:numRef>
              <c:f>flowmeter!$A$2:$A$12</c:f>
              <c:numCache>
                <c:formatCode>General</c:formatCode>
                <c:ptCount val="11"/>
                <c:pt idx="0">
                  <c:v>40.67</c:v>
                </c:pt>
                <c:pt idx="1">
                  <c:v>41.6</c:v>
                </c:pt>
                <c:pt idx="2">
                  <c:v>47.4</c:v>
                </c:pt>
                <c:pt idx="3">
                  <c:v>52.2</c:v>
                </c:pt>
                <c:pt idx="4">
                  <c:v>56.2</c:v>
                </c:pt>
                <c:pt idx="5">
                  <c:v>61.5</c:v>
                </c:pt>
                <c:pt idx="6">
                  <c:v>67.099999999999994</c:v>
                </c:pt>
                <c:pt idx="7">
                  <c:v>71.7</c:v>
                </c:pt>
                <c:pt idx="8">
                  <c:v>76.3</c:v>
                </c:pt>
                <c:pt idx="9">
                  <c:v>80.7</c:v>
                </c:pt>
                <c:pt idx="10">
                  <c:v>86.5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00-4793-ADB6-FF2253A5C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647672"/>
        <c:axId val="440644720"/>
      </c:scatterChart>
      <c:valAx>
        <c:axId val="440647672"/>
        <c:scaling>
          <c:orientation val="minMax"/>
          <c:max val="2.5"/>
          <c:min val="-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Vertical flow (L/min)</a:t>
                </a:r>
              </a:p>
            </c:rich>
          </c:tx>
          <c:layout>
            <c:manualLayout>
              <c:xMode val="edge"/>
              <c:yMode val="edge"/>
              <c:x val="0.32747738013586014"/>
              <c:y val="9.065753077737195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44720"/>
        <c:crossesAt val="0"/>
        <c:crossBetween val="midCat"/>
      </c:valAx>
      <c:valAx>
        <c:axId val="440644720"/>
        <c:scaling>
          <c:orientation val="maxMin"/>
          <c:max val="92"/>
          <c:min val="4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 bgl)</a:t>
                </a:r>
              </a:p>
            </c:rich>
          </c:tx>
          <c:layout>
            <c:manualLayout>
              <c:xMode val="edge"/>
              <c:yMode val="edge"/>
              <c:x val="3.3229491173416406E-2"/>
              <c:y val="0.474238125297628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47672"/>
        <c:crossesAt val="-3"/>
        <c:crossBetween val="midCat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57133476391347993"/>
          <c:y val="0.21404358498524548"/>
          <c:w val="0.35405748973980306"/>
          <c:h val="0.1239398287298820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RC19AH0252</a:t>
            </a:r>
          </a:p>
        </c:rich>
      </c:tx>
      <c:layout>
        <c:manualLayout>
          <c:xMode val="edge"/>
          <c:yMode val="edge"/>
          <c:x val="0.38300095665611894"/>
          <c:y val="1.36986301369863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zero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[1]details!$A$3:$A$4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[1]details!$B$3:$B$4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04-4031-A571-162D6FC64510}"/>
            </c:ext>
          </c:extLst>
        </c:ser>
        <c:ser>
          <c:idx val="2"/>
          <c:order val="1"/>
          <c:tx>
            <c:v>WL</c:v>
          </c:tx>
          <c:spPr>
            <a:ln w="6350" cap="rnd">
              <a:solidFill>
                <a:srgbClr val="3366FF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[1]details!$A$7:$A$8</c:f>
              <c:numCache>
                <c:formatCode>General</c:formatCode>
                <c:ptCount val="2"/>
                <c:pt idx="0">
                  <c:v>-5</c:v>
                </c:pt>
                <c:pt idx="1">
                  <c:v>5</c:v>
                </c:pt>
              </c:numCache>
            </c:numRef>
          </c:xVal>
          <c:yVal>
            <c:numRef>
              <c:f>[1]details!$B$7:$B$8</c:f>
              <c:numCache>
                <c:formatCode>General</c:formatCode>
                <c:ptCount val="2"/>
                <c:pt idx="0">
                  <c:v>40.67</c:v>
                </c:pt>
                <c:pt idx="1">
                  <c:v>40.67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04-4031-A571-162D6FC64510}"/>
            </c:ext>
          </c:extLst>
        </c:ser>
        <c:ser>
          <c:idx val="3"/>
          <c:order val="2"/>
          <c:tx>
            <c:v>Open depth</c:v>
          </c:tx>
          <c:spPr>
            <a:ln w="63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[1]details!$A$11:$A$12</c:f>
              <c:numCache>
                <c:formatCode>General</c:formatCode>
                <c:ptCount val="2"/>
                <c:pt idx="0">
                  <c:v>-5</c:v>
                </c:pt>
                <c:pt idx="1">
                  <c:v>5</c:v>
                </c:pt>
              </c:numCache>
            </c:numRef>
          </c:xVal>
          <c:yVal>
            <c:numRef>
              <c:f>[1]details!$B$11:$B$12</c:f>
              <c:numCache>
                <c:formatCode>General</c:formatCode>
                <c:ptCount val="2"/>
                <c:pt idx="0">
                  <c:v>87.3</c:v>
                </c:pt>
                <c:pt idx="1">
                  <c:v>87.3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04-4031-A571-162D6FC64510}"/>
            </c:ext>
          </c:extLst>
        </c:ser>
        <c:ser>
          <c:idx val="4"/>
          <c:order val="3"/>
          <c:tx>
            <c:v>Drill depth</c:v>
          </c:tx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[1]details!$A$15:$A$16</c:f>
              <c:numCache>
                <c:formatCode>General</c:formatCode>
                <c:ptCount val="2"/>
                <c:pt idx="0">
                  <c:v>-5</c:v>
                </c:pt>
                <c:pt idx="1">
                  <c:v>5</c:v>
                </c:pt>
              </c:numCache>
            </c:numRef>
          </c:xVal>
          <c:yVal>
            <c:numRef>
              <c:f>[1]details!$B$15:$B$16</c:f>
              <c:numCache>
                <c:formatCode>General</c:formatCode>
                <c:ptCount val="2"/>
                <c:pt idx="0">
                  <c:v>88</c:v>
                </c:pt>
                <c:pt idx="1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04-4031-A571-162D6FC64510}"/>
            </c:ext>
          </c:extLst>
        </c:ser>
        <c:ser>
          <c:idx val="0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plot!$K$2:$K$42</c:f>
              <c:numCache>
                <c:formatCode>General</c:formatCode>
                <c:ptCount val="41"/>
                <c:pt idx="0">
                  <c:v>-0.2</c:v>
                </c:pt>
                <c:pt idx="1">
                  <c:v>0.01</c:v>
                </c:pt>
                <c:pt idx="2">
                  <c:v>-0.01</c:v>
                </c:pt>
                <c:pt idx="3">
                  <c:v>0.1</c:v>
                </c:pt>
                <c:pt idx="4">
                  <c:v>-0.1</c:v>
                </c:pt>
                <c:pt idx="5">
                  <c:v>0.1</c:v>
                </c:pt>
                <c:pt idx="6">
                  <c:v>-0.1</c:v>
                </c:pt>
                <c:pt idx="7">
                  <c:v>0.1</c:v>
                </c:pt>
                <c:pt idx="8">
                  <c:v>-0.1</c:v>
                </c:pt>
                <c:pt idx="9">
                  <c:v>0.2</c:v>
                </c:pt>
                <c:pt idx="10">
                  <c:v>-0.2</c:v>
                </c:pt>
                <c:pt idx="11">
                  <c:v>0.2</c:v>
                </c:pt>
                <c:pt idx="12">
                  <c:v>-0.2</c:v>
                </c:pt>
                <c:pt idx="13">
                  <c:v>0.2</c:v>
                </c:pt>
                <c:pt idx="14">
                  <c:v>-0.2</c:v>
                </c:pt>
                <c:pt idx="15">
                  <c:v>0.2</c:v>
                </c:pt>
                <c:pt idx="16">
                  <c:v>-0.10500000000000001</c:v>
                </c:pt>
                <c:pt idx="17">
                  <c:v>-0.10500000000000001</c:v>
                </c:pt>
                <c:pt idx="18">
                  <c:v>-0.10500000000000001</c:v>
                </c:pt>
                <c:pt idx="19">
                  <c:v>-0.10500000000000001</c:v>
                </c:pt>
                <c:pt idx="20">
                  <c:v>-0.10500000000000001</c:v>
                </c:pt>
                <c:pt idx="21">
                  <c:v>-0.10500000000000001</c:v>
                </c:pt>
                <c:pt idx="22">
                  <c:v>-0.10500000000000001</c:v>
                </c:pt>
                <c:pt idx="23">
                  <c:v>-0.10500000000000001</c:v>
                </c:pt>
                <c:pt idx="24">
                  <c:v>-0.10500000000000001</c:v>
                </c:pt>
                <c:pt idx="25">
                  <c:v>-0.10500000000000001</c:v>
                </c:pt>
                <c:pt idx="26">
                  <c:v>-0.10500000000000001</c:v>
                </c:pt>
                <c:pt idx="27">
                  <c:v>-0.10500000000000001</c:v>
                </c:pt>
                <c:pt idx="28">
                  <c:v>-0.10500000000000001</c:v>
                </c:pt>
                <c:pt idx="29">
                  <c:v>-0.10500000000000001</c:v>
                </c:pt>
                <c:pt idx="30">
                  <c:v>-0.10500000000000001</c:v>
                </c:pt>
                <c:pt idx="31">
                  <c:v>-0.10500000000000001</c:v>
                </c:pt>
                <c:pt idx="32">
                  <c:v>-0.10500000000000001</c:v>
                </c:pt>
                <c:pt idx="33">
                  <c:v>-0.10500000000000001</c:v>
                </c:pt>
                <c:pt idx="34">
                  <c:v>-0.10500000000000001</c:v>
                </c:pt>
                <c:pt idx="35">
                  <c:v>-0.10500000000000001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39">
                  <c:v>0.6</c:v>
                </c:pt>
                <c:pt idx="40">
                  <c:v>0.6</c:v>
                </c:pt>
              </c:numCache>
            </c:numRef>
          </c:xVal>
          <c:yVal>
            <c:numRef>
              <c:f>plot!$J$2:$J$42</c:f>
              <c:numCache>
                <c:formatCode>General</c:formatCode>
                <c:ptCount val="41"/>
                <c:pt idx="0">
                  <c:v>40.799999999999997</c:v>
                </c:pt>
                <c:pt idx="1">
                  <c:v>41.2</c:v>
                </c:pt>
                <c:pt idx="2">
                  <c:v>41.2</c:v>
                </c:pt>
                <c:pt idx="3">
                  <c:v>42.2</c:v>
                </c:pt>
                <c:pt idx="4">
                  <c:v>42.2</c:v>
                </c:pt>
                <c:pt idx="5">
                  <c:v>43.2</c:v>
                </c:pt>
                <c:pt idx="6">
                  <c:v>43.2</c:v>
                </c:pt>
                <c:pt idx="7">
                  <c:v>44.2</c:v>
                </c:pt>
                <c:pt idx="8">
                  <c:v>44.2</c:v>
                </c:pt>
                <c:pt idx="9">
                  <c:v>45.2</c:v>
                </c:pt>
                <c:pt idx="10">
                  <c:v>45.2</c:v>
                </c:pt>
                <c:pt idx="11">
                  <c:v>46.2</c:v>
                </c:pt>
                <c:pt idx="12">
                  <c:v>46.2</c:v>
                </c:pt>
                <c:pt idx="13">
                  <c:v>47.2</c:v>
                </c:pt>
                <c:pt idx="14">
                  <c:v>47.2</c:v>
                </c:pt>
                <c:pt idx="15">
                  <c:v>47.8</c:v>
                </c:pt>
                <c:pt idx="16">
                  <c:v>51</c:v>
                </c:pt>
                <c:pt idx="17">
                  <c:v>52</c:v>
                </c:pt>
                <c:pt idx="18">
                  <c:v>53</c:v>
                </c:pt>
                <c:pt idx="19">
                  <c:v>54</c:v>
                </c:pt>
                <c:pt idx="20">
                  <c:v>55</c:v>
                </c:pt>
                <c:pt idx="21">
                  <c:v>56</c:v>
                </c:pt>
                <c:pt idx="22">
                  <c:v>57</c:v>
                </c:pt>
                <c:pt idx="23">
                  <c:v>58</c:v>
                </c:pt>
                <c:pt idx="24">
                  <c:v>59</c:v>
                </c:pt>
                <c:pt idx="25">
                  <c:v>60</c:v>
                </c:pt>
                <c:pt idx="26">
                  <c:v>61</c:v>
                </c:pt>
                <c:pt idx="27">
                  <c:v>62</c:v>
                </c:pt>
                <c:pt idx="28">
                  <c:v>63</c:v>
                </c:pt>
                <c:pt idx="29">
                  <c:v>64</c:v>
                </c:pt>
                <c:pt idx="30">
                  <c:v>65</c:v>
                </c:pt>
                <c:pt idx="31">
                  <c:v>66</c:v>
                </c:pt>
                <c:pt idx="32">
                  <c:v>67</c:v>
                </c:pt>
                <c:pt idx="33">
                  <c:v>68</c:v>
                </c:pt>
                <c:pt idx="34">
                  <c:v>69</c:v>
                </c:pt>
                <c:pt idx="35">
                  <c:v>70</c:v>
                </c:pt>
                <c:pt idx="36">
                  <c:v>83</c:v>
                </c:pt>
                <c:pt idx="37">
                  <c:v>84</c:v>
                </c:pt>
                <c:pt idx="38">
                  <c:v>85</c:v>
                </c:pt>
                <c:pt idx="39">
                  <c:v>86</c:v>
                </c:pt>
                <c:pt idx="40">
                  <c:v>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004-4031-A571-162D6FC64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647672"/>
        <c:axId val="440644720"/>
      </c:scatterChart>
      <c:valAx>
        <c:axId val="440647672"/>
        <c:scaling>
          <c:orientation val="minMax"/>
          <c:max val="0.8"/>
          <c:min val="-0.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Flux betwen aquifer</a:t>
                </a:r>
                <a:r>
                  <a:rPr lang="en-US" baseline="0"/>
                  <a:t> and b</a:t>
                </a:r>
                <a:r>
                  <a:rPr lang="en-US"/>
                  <a:t>orehole</a:t>
                </a:r>
                <a:r>
                  <a:rPr lang="en-US" baseline="0"/>
                  <a:t> </a:t>
                </a:r>
                <a:r>
                  <a:rPr lang="en-US"/>
                  <a:t>(L/min)</a:t>
                </a:r>
              </a:p>
            </c:rich>
          </c:tx>
          <c:layout>
            <c:manualLayout>
              <c:xMode val="edge"/>
              <c:yMode val="edge"/>
              <c:x val="0.19317542491520487"/>
              <c:y val="8.517817893098630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44720"/>
        <c:crossesAt val="0"/>
        <c:crossBetween val="midCat"/>
        <c:majorUnit val="0.4"/>
        <c:minorUnit val="0.2"/>
      </c:valAx>
      <c:valAx>
        <c:axId val="440644720"/>
        <c:scaling>
          <c:orientation val="maxMin"/>
          <c:max val="92"/>
          <c:min val="4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 bgl)</a:t>
                </a:r>
              </a:p>
            </c:rich>
          </c:tx>
          <c:layout>
            <c:manualLayout>
              <c:xMode val="edge"/>
              <c:yMode val="edge"/>
              <c:x val="3.3229491173416406E-2"/>
              <c:y val="0.474238125297628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47672"/>
        <c:crossesAt val="-3"/>
        <c:crossBetween val="midCat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</xdr:rowOff>
    </xdr:from>
    <xdr:to>
      <xdr:col>5</xdr:col>
      <xdr:colOff>495300</xdr:colOff>
      <xdr:row>30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0D0AAB-AF09-4AAD-A206-EC49F0A4F3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581019</xdr:colOff>
      <xdr:row>0</xdr:row>
      <xdr:rowOff>57150</xdr:rowOff>
    </xdr:from>
    <xdr:to>
      <xdr:col>23</xdr:col>
      <xdr:colOff>592281</xdr:colOff>
      <xdr:row>25</xdr:row>
      <xdr:rowOff>168275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4BF2E7-65EC-410B-A841-D8A671CF7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192842</xdr:colOff>
      <xdr:row>5</xdr:row>
      <xdr:rowOff>104776</xdr:rowOff>
    </xdr:from>
    <xdr:to>
      <xdr:col>17</xdr:col>
      <xdr:colOff>430306</xdr:colOff>
      <xdr:row>25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376768-1EA2-4EAD-BA34-95B68C01A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27192" y="1009651"/>
          <a:ext cx="2672689" cy="3667124"/>
        </a:xfrm>
        <a:prstGeom prst="rect">
          <a:avLst/>
        </a:prstGeom>
      </xdr:spPr>
    </xdr:pic>
    <xdr:clientData/>
  </xdr:twoCellAnchor>
  <xdr:twoCellAnchor>
    <xdr:from>
      <xdr:col>24</xdr:col>
      <xdr:colOff>58737</xdr:colOff>
      <xdr:row>0</xdr:row>
      <xdr:rowOff>55563</xdr:rowOff>
    </xdr:from>
    <xdr:to>
      <xdr:col>29</xdr:col>
      <xdr:colOff>66824</xdr:colOff>
      <xdr:row>25</xdr:row>
      <xdr:rowOff>166688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679E068-CA05-40C3-8BC8-792E11EF7C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0.20478</cdr:x>
      <cdr:y>0.90439</cdr:y>
    </cdr:from>
    <cdr:to>
      <cdr:x>0.44777</cdr:x>
      <cdr:y>0.99041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D0506F1-052E-4725-BB99-2EE1FF541F8B}"/>
            </a:ext>
          </a:extLst>
        </cdr:cNvPr>
        <cdr:cNvSpPr txBox="1"/>
      </cdr:nvSpPr>
      <cdr:spPr>
        <a:xfrm xmlns:a="http://schemas.openxmlformats.org/drawingml/2006/main">
          <a:off x="521445" y="4192306"/>
          <a:ext cx="618737" cy="3987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800">
              <a:solidFill>
                <a:schemeClr val="bg1">
                  <a:lumMod val="65000"/>
                </a:schemeClr>
              </a:solidFill>
            </a:rPr>
            <a:t>Down flow </a:t>
          </a:r>
        </a:p>
        <a:p xmlns:a="http://schemas.openxmlformats.org/drawingml/2006/main">
          <a:pPr algn="ctr"/>
          <a:r>
            <a:rPr lang="en-US" sz="800">
              <a:solidFill>
                <a:schemeClr val="bg1">
                  <a:lumMod val="65000"/>
                </a:schemeClr>
              </a:solidFill>
            </a:rPr>
            <a:t>-ve</a:t>
          </a:r>
        </a:p>
      </cdr:txBody>
    </cdr:sp>
  </cdr:relSizeAnchor>
  <cdr:relSizeAnchor xmlns:cdr="http://schemas.openxmlformats.org/drawingml/2006/chartDrawing">
    <cdr:from>
      <cdr:x>0.55388</cdr:x>
      <cdr:y>0.90494</cdr:y>
    </cdr:from>
    <cdr:to>
      <cdr:x>0.79687</cdr:x>
      <cdr:y>0.98014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8AE730C9-B27E-4E8D-80F0-803DD8967B13}"/>
            </a:ext>
          </a:extLst>
        </cdr:cNvPr>
        <cdr:cNvSpPr txBox="1"/>
      </cdr:nvSpPr>
      <cdr:spPr>
        <a:xfrm xmlns:a="http://schemas.openxmlformats.org/drawingml/2006/main">
          <a:off x="1410362" y="4194833"/>
          <a:ext cx="618737" cy="3485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800">
              <a:solidFill>
                <a:schemeClr val="bg1">
                  <a:lumMod val="65000"/>
                </a:schemeClr>
              </a:solidFill>
            </a:rPr>
            <a:t>Up</a:t>
          </a:r>
          <a:r>
            <a:rPr lang="en-US" sz="800" baseline="0">
              <a:solidFill>
                <a:schemeClr val="bg1">
                  <a:lumMod val="65000"/>
                </a:schemeClr>
              </a:solidFill>
            </a:rPr>
            <a:t> </a:t>
          </a:r>
          <a:r>
            <a:rPr lang="en-US" sz="800">
              <a:solidFill>
                <a:schemeClr val="bg1">
                  <a:lumMod val="65000"/>
                </a:schemeClr>
              </a:solidFill>
            </a:rPr>
            <a:t>flow</a:t>
          </a:r>
        </a:p>
        <a:p xmlns:a="http://schemas.openxmlformats.org/drawingml/2006/main">
          <a:pPr algn="ctr"/>
          <a:r>
            <a:rPr lang="en-US" sz="800">
              <a:solidFill>
                <a:schemeClr val="bg1">
                  <a:lumMod val="65000"/>
                </a:schemeClr>
              </a:solidFill>
            </a:rPr>
            <a:t> +ve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0.24087</cdr:x>
      <cdr:y>0.91467</cdr:y>
    </cdr:from>
    <cdr:to>
      <cdr:x>0.48386</cdr:x>
      <cdr:y>0.96399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D0506F1-052E-4725-BB99-2EE1FF541F8B}"/>
            </a:ext>
          </a:extLst>
        </cdr:cNvPr>
        <cdr:cNvSpPr txBox="1"/>
      </cdr:nvSpPr>
      <cdr:spPr>
        <a:xfrm xmlns:a="http://schemas.openxmlformats.org/drawingml/2006/main">
          <a:off x="737226" y="4239931"/>
          <a:ext cx="743720" cy="2286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800">
              <a:solidFill>
                <a:schemeClr val="bg1">
                  <a:lumMod val="65000"/>
                </a:schemeClr>
              </a:solidFill>
            </a:rPr>
            <a:t>Outflow</a:t>
          </a:r>
          <a:r>
            <a:rPr lang="en-US" sz="800" baseline="0">
              <a:solidFill>
                <a:schemeClr val="bg1">
                  <a:lumMod val="65000"/>
                </a:schemeClr>
              </a:solidFill>
            </a:rPr>
            <a:t> </a:t>
          </a:r>
          <a:r>
            <a:rPr lang="en-US" sz="800">
              <a:solidFill>
                <a:schemeClr val="bg1">
                  <a:lumMod val="65000"/>
                </a:schemeClr>
              </a:solidFill>
            </a:rPr>
            <a:t>-ve</a:t>
          </a:r>
        </a:p>
      </cdr:txBody>
    </cdr:sp>
  </cdr:relSizeAnchor>
  <cdr:relSizeAnchor xmlns:cdr="http://schemas.openxmlformats.org/drawingml/2006/chartDrawing">
    <cdr:from>
      <cdr:x>0.61989</cdr:x>
      <cdr:y>0.91727</cdr:y>
    </cdr:from>
    <cdr:to>
      <cdr:x>0.86288</cdr:x>
      <cdr:y>0.96659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8AE730C9-B27E-4E8D-80F0-803DD8967B13}"/>
            </a:ext>
          </a:extLst>
        </cdr:cNvPr>
        <cdr:cNvSpPr txBox="1"/>
      </cdr:nvSpPr>
      <cdr:spPr>
        <a:xfrm xmlns:a="http://schemas.openxmlformats.org/drawingml/2006/main">
          <a:off x="1897293" y="4251983"/>
          <a:ext cx="743719" cy="2286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800">
              <a:solidFill>
                <a:schemeClr val="bg1">
                  <a:lumMod val="65000"/>
                </a:schemeClr>
              </a:solidFill>
            </a:rPr>
            <a:t>Inflow +ve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CSE-Pilbara\Data\2020-10%20-%20Arrowhead\Kinetic%20-%20geophys\RC19AH0252_flowme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C19AH0252_20201003_FLOWMETER"/>
      <sheetName val="stations"/>
      <sheetName val="details"/>
    </sheetNames>
    <sheetDataSet>
      <sheetData sheetId="0" refreshError="1"/>
      <sheetData sheetId="1" refreshError="1"/>
      <sheetData sheetId="2">
        <row r="3">
          <cell r="A3">
            <v>0</v>
          </cell>
          <cell r="B3">
            <v>0</v>
          </cell>
        </row>
        <row r="4">
          <cell r="A4">
            <v>0</v>
          </cell>
          <cell r="B4">
            <v>100</v>
          </cell>
        </row>
        <row r="7">
          <cell r="A7">
            <v>-5</v>
          </cell>
          <cell r="B7">
            <v>40.67</v>
          </cell>
        </row>
        <row r="8">
          <cell r="A8">
            <v>5</v>
          </cell>
          <cell r="B8">
            <v>40.67</v>
          </cell>
        </row>
        <row r="11">
          <cell r="A11">
            <v>-5</v>
          </cell>
          <cell r="B11">
            <v>87.3</v>
          </cell>
        </row>
        <row r="12">
          <cell r="A12">
            <v>5</v>
          </cell>
          <cell r="B12">
            <v>87.3</v>
          </cell>
        </row>
        <row r="15">
          <cell r="A15">
            <v>-5</v>
          </cell>
          <cell r="B15">
            <v>88</v>
          </cell>
        </row>
        <row r="16">
          <cell r="A16">
            <v>5</v>
          </cell>
          <cell r="B16">
            <v>88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9B1D-14D1-4EE9-B328-C648DE8EC91D}">
  <dimension ref="A1:U42"/>
  <sheetViews>
    <sheetView tabSelected="1" zoomScale="120" zoomScaleNormal="120" workbookViewId="0">
      <selection activeCell="K22" sqref="K22"/>
    </sheetView>
  </sheetViews>
  <sheetFormatPr defaultRowHeight="15" x14ac:dyDescent="0.25"/>
  <cols>
    <col min="7" max="7" width="11.7109375" bestFit="1" customWidth="1"/>
    <col min="8" max="8" width="8.7109375" style="1"/>
    <col min="10" max="10" width="8.7109375" style="1"/>
  </cols>
  <sheetData>
    <row r="1" spans="7:16" x14ac:dyDescent="0.25">
      <c r="J1" s="1" t="s">
        <v>8</v>
      </c>
      <c r="K1" t="s">
        <v>9</v>
      </c>
      <c r="L1" t="s">
        <v>10</v>
      </c>
      <c r="M1" t="s">
        <v>11</v>
      </c>
      <c r="P1" s="1" t="s">
        <v>22</v>
      </c>
    </row>
    <row r="2" spans="7:16" x14ac:dyDescent="0.25">
      <c r="G2" t="s">
        <v>12</v>
      </c>
      <c r="H2" s="1">
        <v>40.67</v>
      </c>
      <c r="J2" s="1">
        <v>40.799999999999997</v>
      </c>
      <c r="K2">
        <v>-0.2</v>
      </c>
      <c r="P2">
        <f t="shared" ref="P2:P16" si="0">P3</f>
        <v>0</v>
      </c>
    </row>
    <row r="3" spans="7:16" x14ac:dyDescent="0.25">
      <c r="G3" t="s">
        <v>13</v>
      </c>
      <c r="H3" s="1">
        <v>87.3</v>
      </c>
      <c r="J3" s="1">
        <v>41.2</v>
      </c>
      <c r="K3">
        <v>0.01</v>
      </c>
      <c r="P3">
        <f t="shared" si="0"/>
        <v>0</v>
      </c>
    </row>
    <row r="4" spans="7:16" x14ac:dyDescent="0.25">
      <c r="G4" t="s">
        <v>14</v>
      </c>
      <c r="H4" s="1">
        <f>H3-H2</f>
        <v>46.629999999999995</v>
      </c>
      <c r="J4" s="1">
        <v>41.2</v>
      </c>
      <c r="K4">
        <v>-0.01</v>
      </c>
      <c r="P4">
        <f t="shared" si="0"/>
        <v>0</v>
      </c>
    </row>
    <row r="5" spans="7:16" x14ac:dyDescent="0.25">
      <c r="G5" t="s">
        <v>15</v>
      </c>
      <c r="H5" s="1">
        <v>2</v>
      </c>
      <c r="J5" s="1">
        <f>J3+1</f>
        <v>42.2</v>
      </c>
      <c r="K5">
        <v>0.1</v>
      </c>
      <c r="P5">
        <f t="shared" si="0"/>
        <v>0</v>
      </c>
    </row>
    <row r="6" spans="7:16" x14ac:dyDescent="0.25">
      <c r="G6" t="s">
        <v>16</v>
      </c>
      <c r="H6" s="1">
        <f>H4/H5</f>
        <v>23.314999999999998</v>
      </c>
      <c r="J6" s="1">
        <f>J4+1</f>
        <v>42.2</v>
      </c>
      <c r="K6">
        <v>-0.1</v>
      </c>
      <c r="P6">
        <f t="shared" si="0"/>
        <v>0</v>
      </c>
    </row>
    <row r="7" spans="7:16" x14ac:dyDescent="0.25">
      <c r="J7" s="1">
        <f t="shared" ref="J7:J14" si="1">J5+1</f>
        <v>43.2</v>
      </c>
      <c r="K7">
        <v>0.1</v>
      </c>
      <c r="P7">
        <f t="shared" si="0"/>
        <v>0</v>
      </c>
    </row>
    <row r="8" spans="7:16" x14ac:dyDescent="0.25">
      <c r="G8" t="s">
        <v>17</v>
      </c>
      <c r="H8" s="4">
        <f>SUM(K2:K45)</f>
        <v>0</v>
      </c>
      <c r="J8" s="1">
        <f t="shared" si="1"/>
        <v>43.2</v>
      </c>
      <c r="K8">
        <v>-0.1</v>
      </c>
      <c r="P8">
        <f t="shared" si="0"/>
        <v>0</v>
      </c>
    </row>
    <row r="9" spans="7:16" x14ac:dyDescent="0.25">
      <c r="G9" t="s">
        <v>18</v>
      </c>
      <c r="H9" s="1" cm="1">
        <f t="array" ref="H9">SUM(ABS(K10:K45))/2</f>
        <v>2.8499999999999992</v>
      </c>
      <c r="J9" s="1">
        <f t="shared" si="1"/>
        <v>44.2</v>
      </c>
      <c r="K9">
        <v>0.1</v>
      </c>
      <c r="P9">
        <f t="shared" si="0"/>
        <v>0</v>
      </c>
    </row>
    <row r="10" spans="7:16" x14ac:dyDescent="0.25">
      <c r="J10" s="1">
        <f t="shared" si="1"/>
        <v>44.2</v>
      </c>
      <c r="K10">
        <v>-0.1</v>
      </c>
      <c r="P10">
        <f t="shared" si="0"/>
        <v>0</v>
      </c>
    </row>
    <row r="11" spans="7:16" x14ac:dyDescent="0.25">
      <c r="J11" s="1">
        <f t="shared" si="1"/>
        <v>45.2</v>
      </c>
      <c r="K11">
        <v>0.2</v>
      </c>
      <c r="P11">
        <f t="shared" si="0"/>
        <v>0</v>
      </c>
    </row>
    <row r="12" spans="7:16" x14ac:dyDescent="0.25">
      <c r="G12" s="3" t="s">
        <v>19</v>
      </c>
      <c r="H12" s="1">
        <v>1</v>
      </c>
      <c r="J12" s="1">
        <f t="shared" si="1"/>
        <v>45.2</v>
      </c>
      <c r="K12">
        <v>-0.2</v>
      </c>
      <c r="P12">
        <f t="shared" si="0"/>
        <v>0</v>
      </c>
    </row>
    <row r="13" spans="7:16" x14ac:dyDescent="0.25">
      <c r="J13" s="1">
        <f t="shared" si="1"/>
        <v>46.2</v>
      </c>
      <c r="K13">
        <v>0.2</v>
      </c>
      <c r="P13">
        <f t="shared" si="0"/>
        <v>0</v>
      </c>
    </row>
    <row r="14" spans="7:16" x14ac:dyDescent="0.25">
      <c r="G14" t="s">
        <v>20</v>
      </c>
      <c r="H14" s="4">
        <f>H5/H12</f>
        <v>2</v>
      </c>
      <c r="J14" s="1">
        <f t="shared" si="1"/>
        <v>46.2</v>
      </c>
      <c r="K14">
        <v>-0.2</v>
      </c>
      <c r="P14">
        <f t="shared" si="0"/>
        <v>0</v>
      </c>
    </row>
    <row r="15" spans="7:16" x14ac:dyDescent="0.25">
      <c r="G15" t="s">
        <v>21</v>
      </c>
      <c r="J15" s="1">
        <f>J13+1</f>
        <v>47.2</v>
      </c>
      <c r="K15">
        <v>0.2</v>
      </c>
      <c r="P15">
        <f t="shared" si="0"/>
        <v>0</v>
      </c>
    </row>
    <row r="16" spans="7:16" x14ac:dyDescent="0.25">
      <c r="J16" s="1">
        <f>J14+1</f>
        <v>47.2</v>
      </c>
      <c r="K16">
        <v>-0.2</v>
      </c>
      <c r="P16">
        <f t="shared" si="0"/>
        <v>0</v>
      </c>
    </row>
    <row r="17" spans="10:21" x14ac:dyDescent="0.25">
      <c r="J17" s="1">
        <v>47.8</v>
      </c>
      <c r="K17">
        <v>0.2</v>
      </c>
      <c r="P17">
        <f>P18</f>
        <v>0</v>
      </c>
    </row>
    <row r="18" spans="10:21" x14ac:dyDescent="0.25">
      <c r="J18" s="1">
        <v>51</v>
      </c>
      <c r="K18">
        <f>K19</f>
        <v>-0.10500000000000001</v>
      </c>
      <c r="P18">
        <v>0</v>
      </c>
    </row>
    <row r="19" spans="10:21" x14ac:dyDescent="0.25">
      <c r="J19" s="1">
        <v>52</v>
      </c>
      <c r="K19">
        <f>K20</f>
        <v>-0.10500000000000001</v>
      </c>
      <c r="P19">
        <f t="shared" ref="P19:P41" si="2">P20+K19</f>
        <v>0.10500000000000037</v>
      </c>
    </row>
    <row r="20" spans="10:21" x14ac:dyDescent="0.25">
      <c r="J20" s="1">
        <v>53</v>
      </c>
      <c r="K20">
        <f>K21</f>
        <v>-0.10500000000000001</v>
      </c>
      <c r="P20">
        <f t="shared" si="2"/>
        <v>0.21000000000000038</v>
      </c>
    </row>
    <row r="21" spans="10:21" x14ac:dyDescent="0.25">
      <c r="J21" s="1">
        <v>54</v>
      </c>
      <c r="K21">
        <f t="shared" ref="K21:K35" si="3">K22</f>
        <v>-0.10500000000000001</v>
      </c>
      <c r="P21">
        <f t="shared" si="2"/>
        <v>0.31500000000000039</v>
      </c>
    </row>
    <row r="22" spans="10:21" x14ac:dyDescent="0.25">
      <c r="J22" s="1">
        <v>55</v>
      </c>
      <c r="K22">
        <f t="shared" si="3"/>
        <v>-0.10500000000000001</v>
      </c>
      <c r="P22">
        <f t="shared" si="2"/>
        <v>0.42000000000000037</v>
      </c>
    </row>
    <row r="23" spans="10:21" x14ac:dyDescent="0.25">
      <c r="J23" s="1">
        <v>56</v>
      </c>
      <c r="K23">
        <f t="shared" si="3"/>
        <v>-0.10500000000000001</v>
      </c>
      <c r="P23">
        <f t="shared" si="2"/>
        <v>0.52500000000000036</v>
      </c>
    </row>
    <row r="24" spans="10:21" x14ac:dyDescent="0.25">
      <c r="J24" s="1">
        <v>57</v>
      </c>
      <c r="K24">
        <f t="shared" si="3"/>
        <v>-0.10500000000000001</v>
      </c>
      <c r="P24">
        <f t="shared" si="2"/>
        <v>0.63000000000000034</v>
      </c>
    </row>
    <row r="25" spans="10:21" x14ac:dyDescent="0.25">
      <c r="J25" s="1">
        <v>58</v>
      </c>
      <c r="K25">
        <f t="shared" si="3"/>
        <v>-0.10500000000000001</v>
      </c>
      <c r="L25" s="2"/>
      <c r="P25">
        <f t="shared" si="2"/>
        <v>0.73500000000000032</v>
      </c>
    </row>
    <row r="26" spans="10:21" x14ac:dyDescent="0.25">
      <c r="J26" s="1">
        <v>59</v>
      </c>
      <c r="K26">
        <f t="shared" si="3"/>
        <v>-0.10500000000000001</v>
      </c>
      <c r="L26" s="2"/>
      <c r="P26">
        <f t="shared" si="2"/>
        <v>0.8400000000000003</v>
      </c>
    </row>
    <row r="27" spans="10:21" x14ac:dyDescent="0.25">
      <c r="J27" s="1">
        <v>60</v>
      </c>
      <c r="K27">
        <f t="shared" si="3"/>
        <v>-0.10500000000000001</v>
      </c>
      <c r="P27">
        <f t="shared" si="2"/>
        <v>0.94500000000000028</v>
      </c>
    </row>
    <row r="28" spans="10:21" x14ac:dyDescent="0.25">
      <c r="J28" s="1">
        <v>61</v>
      </c>
      <c r="K28">
        <f t="shared" si="3"/>
        <v>-0.10500000000000001</v>
      </c>
      <c r="P28">
        <f t="shared" si="2"/>
        <v>1.0500000000000003</v>
      </c>
      <c r="S28" t="s">
        <v>25</v>
      </c>
    </row>
    <row r="29" spans="10:21" x14ac:dyDescent="0.25">
      <c r="J29" s="1">
        <v>62</v>
      </c>
      <c r="K29">
        <f t="shared" si="3"/>
        <v>-0.10500000000000001</v>
      </c>
      <c r="P29">
        <f t="shared" si="2"/>
        <v>1.1550000000000002</v>
      </c>
      <c r="T29" t="s">
        <v>27</v>
      </c>
      <c r="U29" t="s">
        <v>26</v>
      </c>
    </row>
    <row r="30" spans="10:21" x14ac:dyDescent="0.25">
      <c r="J30" s="1">
        <v>63</v>
      </c>
      <c r="K30">
        <f t="shared" si="3"/>
        <v>-0.10500000000000001</v>
      </c>
      <c r="P30">
        <f t="shared" si="2"/>
        <v>1.2600000000000002</v>
      </c>
      <c r="S30">
        <v>83.460000000000008</v>
      </c>
    </row>
    <row r="31" spans="10:21" x14ac:dyDescent="0.25">
      <c r="J31" s="1">
        <v>64</v>
      </c>
      <c r="K31">
        <f t="shared" si="3"/>
        <v>-0.10500000000000001</v>
      </c>
      <c r="P31">
        <f t="shared" si="2"/>
        <v>1.3650000000000002</v>
      </c>
      <c r="S31">
        <v>81.13</v>
      </c>
      <c r="T31" s="2">
        <f>(S30+S31)/2</f>
        <v>82.295000000000002</v>
      </c>
      <c r="U31" s="2">
        <v>1.4619930701262094</v>
      </c>
    </row>
    <row r="32" spans="10:21" x14ac:dyDescent="0.25">
      <c r="J32" s="1">
        <v>65</v>
      </c>
      <c r="K32">
        <f t="shared" si="3"/>
        <v>-0.10500000000000001</v>
      </c>
      <c r="P32">
        <f t="shared" si="2"/>
        <v>1.4700000000000002</v>
      </c>
      <c r="S32">
        <v>77.5</v>
      </c>
      <c r="T32" s="2">
        <f>(S31+S32)/2</f>
        <v>79.314999999999998</v>
      </c>
      <c r="U32" s="2">
        <v>1.1183357277839792</v>
      </c>
    </row>
    <row r="33" spans="1:21" x14ac:dyDescent="0.25">
      <c r="A33" s="1"/>
      <c r="B33" s="1"/>
      <c r="C33" s="1"/>
      <c r="D33" s="1"/>
      <c r="E33" s="1"/>
      <c r="F33" s="1"/>
      <c r="J33" s="1">
        <v>66</v>
      </c>
      <c r="K33">
        <f t="shared" si="3"/>
        <v>-0.10500000000000001</v>
      </c>
      <c r="P33">
        <f t="shared" si="2"/>
        <v>1.5750000000000002</v>
      </c>
      <c r="S33">
        <v>75.69</v>
      </c>
    </row>
    <row r="34" spans="1:21" x14ac:dyDescent="0.25">
      <c r="A34" s="1"/>
      <c r="B34" s="1"/>
      <c r="C34" s="1"/>
      <c r="D34" s="1"/>
      <c r="E34" s="1"/>
      <c r="F34" s="1"/>
      <c r="J34" s="1">
        <v>67</v>
      </c>
      <c r="K34">
        <f t="shared" si="3"/>
        <v>-0.10500000000000001</v>
      </c>
      <c r="P34">
        <f t="shared" si="2"/>
        <v>1.6800000000000002</v>
      </c>
      <c r="S34">
        <v>72.36</v>
      </c>
      <c r="T34" s="2">
        <f>(S33+S34)/2</f>
        <v>74.025000000000006</v>
      </c>
      <c r="U34" s="2">
        <v>1.0245443169636019</v>
      </c>
    </row>
    <row r="35" spans="1:21" x14ac:dyDescent="0.25">
      <c r="A35" s="1"/>
      <c r="B35" s="1"/>
      <c r="C35" s="1"/>
      <c r="D35" s="1"/>
      <c r="E35" s="1"/>
      <c r="F35" s="1"/>
      <c r="J35" s="1">
        <v>68</v>
      </c>
      <c r="K35">
        <f t="shared" si="3"/>
        <v>-0.10500000000000001</v>
      </c>
      <c r="M35">
        <f>SUM(K38:K42)</f>
        <v>2.1</v>
      </c>
      <c r="P35">
        <f t="shared" si="2"/>
        <v>1.7850000000000001</v>
      </c>
    </row>
    <row r="36" spans="1:21" x14ac:dyDescent="0.25">
      <c r="A36" s="1"/>
      <c r="B36" s="1"/>
      <c r="C36" s="1"/>
      <c r="D36" s="1"/>
      <c r="E36" s="1"/>
      <c r="F36" s="1"/>
      <c r="J36" s="1">
        <v>69</v>
      </c>
      <c r="K36">
        <f>K37</f>
        <v>-0.10500000000000001</v>
      </c>
      <c r="P36">
        <f t="shared" si="2"/>
        <v>1.8900000000000001</v>
      </c>
    </row>
    <row r="37" spans="1:21" x14ac:dyDescent="0.25">
      <c r="J37" s="1">
        <v>70</v>
      </c>
      <c r="K37">
        <f>-SUM(K38:K45)/20</f>
        <v>-0.10500000000000001</v>
      </c>
      <c r="P37">
        <f t="shared" si="2"/>
        <v>1.9950000000000001</v>
      </c>
    </row>
    <row r="38" spans="1:21" x14ac:dyDescent="0.25">
      <c r="A38" s="1"/>
      <c r="B38" s="1"/>
      <c r="C38" s="1"/>
      <c r="J38" s="1">
        <v>83</v>
      </c>
      <c r="K38">
        <v>0.3</v>
      </c>
      <c r="P38">
        <f t="shared" si="2"/>
        <v>2.1</v>
      </c>
    </row>
    <row r="39" spans="1:21" x14ac:dyDescent="0.25">
      <c r="A39" s="1"/>
      <c r="B39" s="1"/>
      <c r="C39" s="1"/>
      <c r="J39" s="1">
        <v>84</v>
      </c>
      <c r="K39">
        <v>0.3</v>
      </c>
      <c r="P39">
        <f t="shared" si="2"/>
        <v>1.8</v>
      </c>
    </row>
    <row r="40" spans="1:21" x14ac:dyDescent="0.25">
      <c r="A40" s="1"/>
      <c r="B40" s="1"/>
      <c r="C40" s="1"/>
      <c r="J40" s="1">
        <v>85</v>
      </c>
      <c r="K40">
        <v>0.3</v>
      </c>
      <c r="P40">
        <f t="shared" si="2"/>
        <v>1.5</v>
      </c>
    </row>
    <row r="41" spans="1:21" x14ac:dyDescent="0.25">
      <c r="J41" s="1">
        <v>86</v>
      </c>
      <c r="K41">
        <v>0.6</v>
      </c>
      <c r="P41">
        <f t="shared" si="2"/>
        <v>1.2</v>
      </c>
    </row>
    <row r="42" spans="1:21" x14ac:dyDescent="0.25">
      <c r="J42" s="1">
        <v>87</v>
      </c>
      <c r="K42">
        <v>0.6</v>
      </c>
      <c r="P42">
        <f>K42</f>
        <v>0.6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C021-789D-464F-B6BE-EAFB0742B38F}">
  <dimension ref="A1:B89"/>
  <sheetViews>
    <sheetView workbookViewId="0">
      <selection activeCell="K17" sqref="K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57.57</v>
      </c>
      <c r="B2">
        <v>532.15</v>
      </c>
    </row>
    <row r="3" spans="1:2" x14ac:dyDescent="0.25">
      <c r="A3">
        <v>58.05</v>
      </c>
      <c r="B3">
        <v>525.53</v>
      </c>
    </row>
    <row r="4" spans="1:2" x14ac:dyDescent="0.25">
      <c r="A4">
        <v>58.47</v>
      </c>
      <c r="B4">
        <v>522.37</v>
      </c>
    </row>
    <row r="5" spans="1:2" x14ac:dyDescent="0.25">
      <c r="A5">
        <v>58.9</v>
      </c>
      <c r="B5">
        <v>523.71</v>
      </c>
    </row>
    <row r="6" spans="1:2" x14ac:dyDescent="0.25">
      <c r="A6">
        <v>59.31</v>
      </c>
      <c r="B6">
        <v>519.20000000000005</v>
      </c>
    </row>
    <row r="7" spans="1:2" x14ac:dyDescent="0.25">
      <c r="A7">
        <v>59.78</v>
      </c>
      <c r="B7">
        <v>511.59</v>
      </c>
    </row>
    <row r="8" spans="1:2" x14ac:dyDescent="0.25">
      <c r="A8">
        <v>60.22</v>
      </c>
      <c r="B8">
        <v>502.24</v>
      </c>
    </row>
    <row r="9" spans="1:2" x14ac:dyDescent="0.25">
      <c r="A9">
        <v>60.68</v>
      </c>
      <c r="B9">
        <v>500.05</v>
      </c>
    </row>
    <row r="10" spans="1:2" x14ac:dyDescent="0.25">
      <c r="A10">
        <v>61.05</v>
      </c>
      <c r="B10">
        <v>502.05</v>
      </c>
    </row>
    <row r="11" spans="1:2" x14ac:dyDescent="0.25">
      <c r="A11">
        <v>61.47</v>
      </c>
      <c r="B11">
        <v>510.99</v>
      </c>
    </row>
    <row r="12" spans="1:2" x14ac:dyDescent="0.25">
      <c r="A12">
        <v>61.92</v>
      </c>
      <c r="B12">
        <v>516.22</v>
      </c>
    </row>
    <row r="13" spans="1:2" x14ac:dyDescent="0.25">
      <c r="A13">
        <v>62.33</v>
      </c>
      <c r="B13">
        <v>516.53</v>
      </c>
    </row>
    <row r="14" spans="1:2" x14ac:dyDescent="0.25">
      <c r="A14">
        <v>62.69</v>
      </c>
      <c r="B14">
        <v>519.04</v>
      </c>
    </row>
    <row r="15" spans="1:2" x14ac:dyDescent="0.25">
      <c r="A15">
        <v>62.92</v>
      </c>
      <c r="B15">
        <v>517.57000000000005</v>
      </c>
    </row>
    <row r="16" spans="1:2" x14ac:dyDescent="0.25">
      <c r="A16">
        <v>63.21</v>
      </c>
      <c r="B16">
        <v>516.36</v>
      </c>
    </row>
    <row r="17" spans="1:2" x14ac:dyDescent="0.25">
      <c r="A17">
        <v>63.75</v>
      </c>
      <c r="B17">
        <v>512.09</v>
      </c>
    </row>
    <row r="18" spans="1:2" x14ac:dyDescent="0.25">
      <c r="A18">
        <v>64.28</v>
      </c>
      <c r="B18">
        <v>507.01</v>
      </c>
    </row>
    <row r="19" spans="1:2" x14ac:dyDescent="0.25">
      <c r="A19">
        <v>64.710000000000008</v>
      </c>
      <c r="B19">
        <v>506.17</v>
      </c>
    </row>
    <row r="20" spans="1:2" x14ac:dyDescent="0.25">
      <c r="A20">
        <v>65.11</v>
      </c>
      <c r="B20">
        <v>515.1</v>
      </c>
    </row>
    <row r="21" spans="1:2" x14ac:dyDescent="0.25">
      <c r="A21">
        <v>65.44</v>
      </c>
      <c r="B21">
        <v>513.47</v>
      </c>
    </row>
    <row r="22" spans="1:2" x14ac:dyDescent="0.25">
      <c r="A22">
        <v>65.84</v>
      </c>
      <c r="B22">
        <v>515.47</v>
      </c>
    </row>
    <row r="23" spans="1:2" x14ac:dyDescent="0.25">
      <c r="A23">
        <v>66.319999999999993</v>
      </c>
      <c r="B23">
        <v>501.88</v>
      </c>
    </row>
    <row r="24" spans="1:2" x14ac:dyDescent="0.25">
      <c r="A24">
        <v>66.7</v>
      </c>
      <c r="B24">
        <v>504.96</v>
      </c>
    </row>
    <row r="25" spans="1:2" x14ac:dyDescent="0.25">
      <c r="A25">
        <v>67.069999999999993</v>
      </c>
      <c r="B25">
        <v>499.55</v>
      </c>
    </row>
    <row r="26" spans="1:2" x14ac:dyDescent="0.25">
      <c r="A26">
        <v>67.45</v>
      </c>
      <c r="B26">
        <v>496.61</v>
      </c>
    </row>
    <row r="27" spans="1:2" x14ac:dyDescent="0.25">
      <c r="A27">
        <v>67.760000000000005</v>
      </c>
      <c r="B27">
        <v>494.85</v>
      </c>
    </row>
    <row r="28" spans="1:2" x14ac:dyDescent="0.25">
      <c r="A28">
        <v>68.17</v>
      </c>
      <c r="B28">
        <v>488.54</v>
      </c>
    </row>
    <row r="29" spans="1:2" x14ac:dyDescent="0.25">
      <c r="A29">
        <v>68.62</v>
      </c>
      <c r="B29">
        <v>482.23</v>
      </c>
    </row>
    <row r="30" spans="1:2" x14ac:dyDescent="0.25">
      <c r="A30">
        <v>68.989999999999995</v>
      </c>
      <c r="B30">
        <v>478.81</v>
      </c>
    </row>
    <row r="31" spans="1:2" x14ac:dyDescent="0.25">
      <c r="A31">
        <v>69.39</v>
      </c>
      <c r="B31">
        <v>478.61</v>
      </c>
    </row>
    <row r="32" spans="1:2" x14ac:dyDescent="0.25">
      <c r="A32">
        <v>69.72</v>
      </c>
      <c r="B32">
        <v>475.01</v>
      </c>
    </row>
    <row r="33" spans="1:2" x14ac:dyDescent="0.25">
      <c r="A33">
        <v>70.12</v>
      </c>
      <c r="B33">
        <v>478.13</v>
      </c>
    </row>
    <row r="34" spans="1:2" x14ac:dyDescent="0.25">
      <c r="A34">
        <v>70.460000000000008</v>
      </c>
      <c r="B34">
        <v>482.91</v>
      </c>
    </row>
    <row r="35" spans="1:2" x14ac:dyDescent="0.25">
      <c r="A35">
        <v>70.710000000000008</v>
      </c>
      <c r="B35">
        <v>475.17</v>
      </c>
    </row>
    <row r="36" spans="1:2" x14ac:dyDescent="0.25">
      <c r="A36">
        <v>71.06</v>
      </c>
      <c r="B36">
        <v>484</v>
      </c>
    </row>
    <row r="37" spans="1:2" x14ac:dyDescent="0.25">
      <c r="A37">
        <v>71.510000000000005</v>
      </c>
      <c r="B37">
        <v>481.65</v>
      </c>
    </row>
    <row r="38" spans="1:2" x14ac:dyDescent="0.25">
      <c r="A38">
        <v>71.92</v>
      </c>
      <c r="B38">
        <v>477.32</v>
      </c>
    </row>
    <row r="39" spans="1:2" x14ac:dyDescent="0.25">
      <c r="A39">
        <v>72.239999999999995</v>
      </c>
      <c r="B39">
        <v>477.76</v>
      </c>
    </row>
    <row r="40" spans="1:2" x14ac:dyDescent="0.25">
      <c r="A40">
        <v>72.599999999999994</v>
      </c>
      <c r="B40">
        <v>467.74</v>
      </c>
    </row>
    <row r="41" spans="1:2" x14ac:dyDescent="0.25">
      <c r="A41">
        <v>72.91</v>
      </c>
      <c r="B41">
        <v>464.72</v>
      </c>
    </row>
    <row r="42" spans="1:2" x14ac:dyDescent="0.25">
      <c r="A42">
        <v>73.34</v>
      </c>
      <c r="B42">
        <v>456.67</v>
      </c>
    </row>
    <row r="43" spans="1:2" x14ac:dyDescent="0.25">
      <c r="A43">
        <v>73.650000000000006</v>
      </c>
      <c r="B43">
        <v>450.87</v>
      </c>
    </row>
    <row r="44" spans="1:2" x14ac:dyDescent="0.25">
      <c r="A44">
        <v>73.97</v>
      </c>
      <c r="B44">
        <v>450.85</v>
      </c>
    </row>
    <row r="45" spans="1:2" x14ac:dyDescent="0.25">
      <c r="A45">
        <v>74.300000000000011</v>
      </c>
      <c r="B45">
        <v>448.54</v>
      </c>
    </row>
    <row r="46" spans="1:2" x14ac:dyDescent="0.25">
      <c r="A46">
        <v>74.69</v>
      </c>
      <c r="B46">
        <v>442.67</v>
      </c>
    </row>
    <row r="47" spans="1:2" x14ac:dyDescent="0.25">
      <c r="A47">
        <v>74.95</v>
      </c>
      <c r="B47">
        <v>450.81</v>
      </c>
    </row>
    <row r="48" spans="1:2" x14ac:dyDescent="0.25">
      <c r="A48">
        <v>75.27000000000001</v>
      </c>
      <c r="B48">
        <v>457.55</v>
      </c>
    </row>
    <row r="49" spans="1:2" x14ac:dyDescent="0.25">
      <c r="A49">
        <v>75.550000000000011</v>
      </c>
      <c r="B49">
        <v>454.28</v>
      </c>
    </row>
    <row r="50" spans="1:2" x14ac:dyDescent="0.25">
      <c r="A50">
        <v>75.849999999999994</v>
      </c>
      <c r="B50">
        <v>442.49</v>
      </c>
    </row>
    <row r="51" spans="1:2" x14ac:dyDescent="0.25">
      <c r="A51">
        <v>76.150000000000006</v>
      </c>
      <c r="B51">
        <v>428.81</v>
      </c>
    </row>
    <row r="52" spans="1:2" x14ac:dyDescent="0.25">
      <c r="A52">
        <v>76.5</v>
      </c>
      <c r="B52">
        <v>418.81</v>
      </c>
    </row>
    <row r="53" spans="1:2" x14ac:dyDescent="0.25">
      <c r="A53">
        <v>76.830000000000013</v>
      </c>
      <c r="B53">
        <v>406.62</v>
      </c>
    </row>
    <row r="54" spans="1:2" x14ac:dyDescent="0.25">
      <c r="A54">
        <v>77.19</v>
      </c>
      <c r="B54">
        <v>387.77</v>
      </c>
    </row>
    <row r="55" spans="1:2" x14ac:dyDescent="0.25">
      <c r="A55">
        <v>77.580000000000013</v>
      </c>
      <c r="B55">
        <v>383.64</v>
      </c>
    </row>
    <row r="56" spans="1:2" x14ac:dyDescent="0.25">
      <c r="A56">
        <v>77.97</v>
      </c>
      <c r="B56">
        <v>382.65</v>
      </c>
    </row>
    <row r="57" spans="1:2" x14ac:dyDescent="0.25">
      <c r="A57">
        <v>78.360000000000014</v>
      </c>
      <c r="B57">
        <v>383.39</v>
      </c>
    </row>
    <row r="58" spans="1:2" x14ac:dyDescent="0.25">
      <c r="A58">
        <v>78.66</v>
      </c>
      <c r="B58">
        <v>396.7</v>
      </c>
    </row>
    <row r="59" spans="1:2" x14ac:dyDescent="0.25">
      <c r="A59">
        <v>78.790000000000006</v>
      </c>
      <c r="B59">
        <v>398.49</v>
      </c>
    </row>
    <row r="60" spans="1:2" x14ac:dyDescent="0.25">
      <c r="A60">
        <v>79.16</v>
      </c>
      <c r="B60">
        <v>403.36</v>
      </c>
    </row>
    <row r="61" spans="1:2" x14ac:dyDescent="0.25">
      <c r="A61">
        <v>79.290000000000006</v>
      </c>
      <c r="B61">
        <v>409.26</v>
      </c>
    </row>
    <row r="62" spans="1:2" x14ac:dyDescent="0.25">
      <c r="A62">
        <v>79.66</v>
      </c>
      <c r="B62">
        <v>410.45</v>
      </c>
    </row>
    <row r="63" spans="1:2" x14ac:dyDescent="0.25">
      <c r="A63">
        <v>80.040000000000006</v>
      </c>
      <c r="B63">
        <v>421.27</v>
      </c>
    </row>
    <row r="64" spans="1:2" x14ac:dyDescent="0.25">
      <c r="A64">
        <v>80.45</v>
      </c>
      <c r="B64">
        <v>442.62</v>
      </c>
    </row>
    <row r="65" spans="1:2" x14ac:dyDescent="0.25">
      <c r="A65">
        <v>80.900000000000006</v>
      </c>
      <c r="B65">
        <v>459.06</v>
      </c>
    </row>
    <row r="66" spans="1:2" x14ac:dyDescent="0.25">
      <c r="A66">
        <v>81.31</v>
      </c>
      <c r="B66">
        <v>505.32</v>
      </c>
    </row>
    <row r="67" spans="1:2" x14ac:dyDescent="0.25">
      <c r="A67">
        <v>81.760000000000005</v>
      </c>
      <c r="B67">
        <v>568.05999999999995</v>
      </c>
    </row>
    <row r="68" spans="1:2" x14ac:dyDescent="0.25">
      <c r="A68">
        <v>82.1</v>
      </c>
      <c r="B68">
        <v>630.20000000000005</v>
      </c>
    </row>
    <row r="69" spans="1:2" x14ac:dyDescent="0.25">
      <c r="A69">
        <v>82.44</v>
      </c>
      <c r="B69">
        <v>650.30999999999995</v>
      </c>
    </row>
    <row r="70" spans="1:2" x14ac:dyDescent="0.25">
      <c r="A70">
        <v>82.76</v>
      </c>
      <c r="B70">
        <v>679.89</v>
      </c>
    </row>
    <row r="71" spans="1:2" x14ac:dyDescent="0.25">
      <c r="A71">
        <v>83.14</v>
      </c>
      <c r="B71">
        <v>701.17</v>
      </c>
    </row>
    <row r="72" spans="1:2" x14ac:dyDescent="0.25">
      <c r="A72">
        <v>83.460000000000008</v>
      </c>
      <c r="B72">
        <v>712.05</v>
      </c>
    </row>
    <row r="73" spans="1:2" x14ac:dyDescent="0.25">
      <c r="A73">
        <v>83.82</v>
      </c>
      <c r="B73">
        <v>704.95</v>
      </c>
    </row>
    <row r="74" spans="1:2" x14ac:dyDescent="0.25">
      <c r="A74">
        <v>84.34</v>
      </c>
      <c r="B74">
        <v>672.77</v>
      </c>
    </row>
    <row r="75" spans="1:2" x14ac:dyDescent="0.25">
      <c r="A75">
        <v>84.72</v>
      </c>
      <c r="B75">
        <v>641.42999999999995</v>
      </c>
    </row>
    <row r="76" spans="1:2" x14ac:dyDescent="0.25">
      <c r="A76">
        <v>85.07</v>
      </c>
      <c r="B76">
        <v>579.38</v>
      </c>
    </row>
    <row r="77" spans="1:2" x14ac:dyDescent="0.25">
      <c r="A77">
        <v>85.460000000000008</v>
      </c>
      <c r="B77">
        <v>437.34</v>
      </c>
    </row>
    <row r="78" spans="1:2" x14ac:dyDescent="0.25">
      <c r="A78">
        <v>85.85</v>
      </c>
      <c r="B78">
        <v>257.37</v>
      </c>
    </row>
    <row r="79" spans="1:2" x14ac:dyDescent="0.25">
      <c r="A79">
        <v>86.16</v>
      </c>
      <c r="B79">
        <v>198.88</v>
      </c>
    </row>
    <row r="80" spans="1:2" x14ac:dyDescent="0.25">
      <c r="A80">
        <v>86.43</v>
      </c>
      <c r="B80">
        <v>135.02000000000001</v>
      </c>
    </row>
    <row r="81" spans="1:2" x14ac:dyDescent="0.25">
      <c r="A81">
        <v>86.53</v>
      </c>
      <c r="B81">
        <v>76.22</v>
      </c>
    </row>
    <row r="82" spans="1:2" x14ac:dyDescent="0.25">
      <c r="A82">
        <v>86.53</v>
      </c>
      <c r="B82">
        <v>49.69</v>
      </c>
    </row>
    <row r="83" spans="1:2" x14ac:dyDescent="0.25">
      <c r="A83">
        <v>86.53</v>
      </c>
      <c r="B83">
        <v>48.67</v>
      </c>
    </row>
    <row r="84" spans="1:2" x14ac:dyDescent="0.25">
      <c r="A84">
        <v>86.53</v>
      </c>
      <c r="B84">
        <v>47.39</v>
      </c>
    </row>
    <row r="85" spans="1:2" x14ac:dyDescent="0.25">
      <c r="A85">
        <v>86.62</v>
      </c>
      <c r="B85">
        <v>39.42</v>
      </c>
    </row>
    <row r="86" spans="1:2" x14ac:dyDescent="0.25">
      <c r="A86">
        <v>86.67</v>
      </c>
      <c r="B86">
        <v>54.43</v>
      </c>
    </row>
    <row r="87" spans="1:2" x14ac:dyDescent="0.25">
      <c r="A87">
        <v>86.51</v>
      </c>
      <c r="B87">
        <v>56.71</v>
      </c>
    </row>
    <row r="88" spans="1:2" x14ac:dyDescent="0.25">
      <c r="A88">
        <v>86.51</v>
      </c>
      <c r="B88">
        <v>72.33</v>
      </c>
    </row>
    <row r="89" spans="1:2" x14ac:dyDescent="0.25">
      <c r="A89">
        <v>86.48</v>
      </c>
      <c r="B89">
        <v>82.09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BEFB-66BC-4258-BC33-A6FC2B2C4807}">
  <dimension ref="A1:H111"/>
  <sheetViews>
    <sheetView workbookViewId="0">
      <selection activeCell="J41" sqref="J41"/>
    </sheetView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23</v>
      </c>
      <c r="H1" t="s">
        <v>24</v>
      </c>
    </row>
    <row r="2" spans="1:8" x14ac:dyDescent="0.25">
      <c r="A2">
        <v>40.940000000000005</v>
      </c>
      <c r="B2">
        <v>543.13</v>
      </c>
      <c r="C2">
        <v>40.68</v>
      </c>
      <c r="D2">
        <v>421.35</v>
      </c>
      <c r="E2">
        <v>40.730000000000004</v>
      </c>
      <c r="F2">
        <v>17.059999999999999</v>
      </c>
      <c r="G2">
        <v>40.71</v>
      </c>
      <c r="H2">
        <v>1.69</v>
      </c>
    </row>
    <row r="3" spans="1:8" x14ac:dyDescent="0.25">
      <c r="A3">
        <v>41.15</v>
      </c>
      <c r="B3">
        <v>526.76</v>
      </c>
      <c r="C3">
        <v>41.010000000000005</v>
      </c>
      <c r="D3">
        <v>403.45</v>
      </c>
      <c r="E3">
        <v>41.14</v>
      </c>
      <c r="F3">
        <v>7.32</v>
      </c>
      <c r="G3">
        <v>41.190000000000005</v>
      </c>
      <c r="H3">
        <v>1.1399999999999999</v>
      </c>
    </row>
    <row r="4" spans="1:8" x14ac:dyDescent="0.25">
      <c r="A4">
        <v>41.4</v>
      </c>
      <c r="B4">
        <v>509.88</v>
      </c>
      <c r="C4">
        <v>41.42</v>
      </c>
      <c r="D4">
        <v>391.18</v>
      </c>
      <c r="E4">
        <v>41.49</v>
      </c>
      <c r="F4">
        <v>6.67</v>
      </c>
      <c r="G4">
        <v>41.59</v>
      </c>
      <c r="H4">
        <v>0.63</v>
      </c>
    </row>
    <row r="5" spans="1:8" x14ac:dyDescent="0.25">
      <c r="A5">
        <v>41.65</v>
      </c>
      <c r="B5">
        <v>503.56</v>
      </c>
      <c r="C5">
        <v>41.370000000000005</v>
      </c>
      <c r="D5">
        <v>382.62</v>
      </c>
      <c r="E5">
        <v>41.93</v>
      </c>
      <c r="F5">
        <v>3.98</v>
      </c>
      <c r="G5">
        <v>42.02</v>
      </c>
      <c r="H5">
        <v>0.39</v>
      </c>
    </row>
    <row r="6" spans="1:8" x14ac:dyDescent="0.25">
      <c r="A6">
        <v>42.02</v>
      </c>
      <c r="B6">
        <v>491.85</v>
      </c>
      <c r="C6">
        <v>41.54</v>
      </c>
      <c r="D6">
        <v>382.51</v>
      </c>
      <c r="E6">
        <v>42.32</v>
      </c>
      <c r="F6">
        <v>3.18</v>
      </c>
      <c r="G6">
        <v>42.45</v>
      </c>
      <c r="H6">
        <v>0.24</v>
      </c>
    </row>
    <row r="7" spans="1:8" x14ac:dyDescent="0.25">
      <c r="A7">
        <v>42.35</v>
      </c>
      <c r="B7">
        <v>506.79</v>
      </c>
      <c r="C7">
        <v>41.68</v>
      </c>
      <c r="D7">
        <v>379.74</v>
      </c>
      <c r="E7">
        <v>42.78</v>
      </c>
      <c r="F7">
        <v>2.1</v>
      </c>
      <c r="G7">
        <v>42.910000000000004</v>
      </c>
      <c r="H7">
        <v>0.21</v>
      </c>
    </row>
    <row r="8" spans="1:8" x14ac:dyDescent="0.25">
      <c r="A8">
        <v>48.77</v>
      </c>
      <c r="B8">
        <v>530.34</v>
      </c>
      <c r="C8">
        <v>42.190000000000005</v>
      </c>
      <c r="D8">
        <v>382.9</v>
      </c>
      <c r="E8">
        <v>43.230000000000004</v>
      </c>
      <c r="F8">
        <v>2.27</v>
      </c>
      <c r="G8">
        <v>43.36</v>
      </c>
      <c r="H8">
        <v>0.19</v>
      </c>
    </row>
    <row r="9" spans="1:8" x14ac:dyDescent="0.25">
      <c r="A9">
        <v>49.25</v>
      </c>
      <c r="B9">
        <v>530.42999999999995</v>
      </c>
      <c r="C9">
        <v>42.67</v>
      </c>
      <c r="D9">
        <v>379.32</v>
      </c>
      <c r="E9">
        <v>43.6</v>
      </c>
      <c r="F9">
        <v>2.08</v>
      </c>
      <c r="G9">
        <v>43.75</v>
      </c>
      <c r="H9">
        <v>0.21</v>
      </c>
    </row>
    <row r="10" spans="1:8" x14ac:dyDescent="0.25">
      <c r="A10">
        <v>49.82</v>
      </c>
      <c r="B10">
        <v>529.49</v>
      </c>
      <c r="C10">
        <v>43.22</v>
      </c>
      <c r="D10">
        <v>396.83</v>
      </c>
      <c r="E10">
        <v>44.06</v>
      </c>
      <c r="F10">
        <v>2.2799999999999998</v>
      </c>
      <c r="G10">
        <v>44.22</v>
      </c>
      <c r="H10">
        <v>0.24</v>
      </c>
    </row>
    <row r="11" spans="1:8" x14ac:dyDescent="0.25">
      <c r="A11">
        <v>50.290000000000006</v>
      </c>
      <c r="B11">
        <v>520.29999999999995</v>
      </c>
      <c r="C11">
        <v>43.730000000000004</v>
      </c>
      <c r="D11">
        <v>391.83</v>
      </c>
      <c r="E11">
        <v>44.53</v>
      </c>
      <c r="F11">
        <v>2.2200000000000002</v>
      </c>
      <c r="G11">
        <v>44.72</v>
      </c>
      <c r="H11">
        <v>0.25</v>
      </c>
    </row>
    <row r="12" spans="1:8" x14ac:dyDescent="0.25">
      <c r="A12">
        <v>50.790000000000006</v>
      </c>
      <c r="B12">
        <v>522.44000000000005</v>
      </c>
      <c r="C12">
        <v>44.27</v>
      </c>
      <c r="D12">
        <v>372.19</v>
      </c>
      <c r="E12">
        <v>45.02</v>
      </c>
      <c r="F12">
        <v>1.79</v>
      </c>
      <c r="G12">
        <v>45.18</v>
      </c>
      <c r="H12">
        <v>0.37</v>
      </c>
    </row>
    <row r="13" spans="1:8" x14ac:dyDescent="0.25">
      <c r="A13">
        <v>51.260000000000005</v>
      </c>
      <c r="B13">
        <v>519.34</v>
      </c>
      <c r="C13">
        <v>44.89</v>
      </c>
      <c r="D13">
        <v>352.41</v>
      </c>
      <c r="E13">
        <v>45.39</v>
      </c>
      <c r="F13">
        <v>1.43</v>
      </c>
      <c r="G13">
        <v>45.63</v>
      </c>
      <c r="H13">
        <v>0.49</v>
      </c>
    </row>
    <row r="14" spans="1:8" x14ac:dyDescent="0.25">
      <c r="A14">
        <v>51.760000000000005</v>
      </c>
      <c r="B14">
        <v>520.58000000000004</v>
      </c>
      <c r="C14">
        <v>45.5</v>
      </c>
      <c r="D14">
        <v>290.91000000000003</v>
      </c>
      <c r="E14">
        <v>45.86</v>
      </c>
      <c r="F14">
        <v>1.53</v>
      </c>
      <c r="G14">
        <v>46.07</v>
      </c>
      <c r="H14">
        <v>0.64</v>
      </c>
    </row>
    <row r="15" spans="1:8" x14ac:dyDescent="0.25">
      <c r="A15">
        <v>52.21</v>
      </c>
      <c r="B15">
        <v>514.74</v>
      </c>
      <c r="C15">
        <v>46.07</v>
      </c>
      <c r="D15">
        <v>299.66000000000003</v>
      </c>
      <c r="E15">
        <v>46.29</v>
      </c>
      <c r="F15">
        <v>4.71</v>
      </c>
      <c r="G15">
        <v>46.510000000000005</v>
      </c>
      <c r="H15">
        <v>1.02</v>
      </c>
    </row>
    <row r="16" spans="1:8" x14ac:dyDescent="0.25">
      <c r="A16">
        <v>52.61</v>
      </c>
      <c r="B16">
        <v>519.84</v>
      </c>
      <c r="C16">
        <v>46.57</v>
      </c>
      <c r="D16">
        <v>319.86</v>
      </c>
      <c r="E16">
        <v>46.79</v>
      </c>
      <c r="F16">
        <v>2.4900000000000002</v>
      </c>
      <c r="G16">
        <v>46.96</v>
      </c>
      <c r="H16">
        <v>1.41</v>
      </c>
    </row>
    <row r="17" spans="1:8" x14ac:dyDescent="0.25">
      <c r="A17">
        <v>53.07</v>
      </c>
      <c r="B17">
        <v>520.53</v>
      </c>
      <c r="C17">
        <v>47.07</v>
      </c>
      <c r="D17">
        <v>350.03</v>
      </c>
      <c r="E17">
        <v>47.33</v>
      </c>
      <c r="F17">
        <v>3.63</v>
      </c>
      <c r="G17">
        <v>47.39</v>
      </c>
      <c r="H17">
        <v>1.49</v>
      </c>
    </row>
    <row r="18" spans="1:8" x14ac:dyDescent="0.25">
      <c r="A18">
        <v>53.5</v>
      </c>
      <c r="B18">
        <v>522.76</v>
      </c>
      <c r="C18">
        <v>47.58</v>
      </c>
      <c r="D18">
        <v>386.58</v>
      </c>
      <c r="E18">
        <v>47.82</v>
      </c>
      <c r="F18">
        <v>5.84</v>
      </c>
      <c r="G18">
        <v>47.84</v>
      </c>
      <c r="H18">
        <v>1.64</v>
      </c>
    </row>
    <row r="19" spans="1:8" x14ac:dyDescent="0.25">
      <c r="A19">
        <v>53.95</v>
      </c>
      <c r="B19">
        <v>527.79999999999995</v>
      </c>
      <c r="C19">
        <v>48.06</v>
      </c>
      <c r="D19">
        <v>432.39</v>
      </c>
      <c r="E19">
        <v>48.33</v>
      </c>
      <c r="F19">
        <v>5.1100000000000003</v>
      </c>
      <c r="G19">
        <v>48.27</v>
      </c>
      <c r="H19">
        <v>1.71</v>
      </c>
    </row>
    <row r="20" spans="1:8" x14ac:dyDescent="0.25">
      <c r="A20">
        <v>54.39</v>
      </c>
      <c r="B20">
        <v>532.66</v>
      </c>
      <c r="C20">
        <v>48.620000000000005</v>
      </c>
      <c r="D20">
        <v>443.85</v>
      </c>
      <c r="E20">
        <v>48.790000000000006</v>
      </c>
      <c r="F20">
        <v>6.1</v>
      </c>
      <c r="G20">
        <v>48.7</v>
      </c>
      <c r="H20">
        <v>1.77</v>
      </c>
    </row>
    <row r="21" spans="1:8" x14ac:dyDescent="0.25">
      <c r="A21">
        <v>54.84</v>
      </c>
      <c r="B21">
        <v>533.55999999999995</v>
      </c>
      <c r="C21">
        <v>49.25</v>
      </c>
      <c r="D21">
        <v>481.64</v>
      </c>
      <c r="E21">
        <v>49.260000000000005</v>
      </c>
      <c r="F21">
        <v>6.49</v>
      </c>
      <c r="G21">
        <v>49.1</v>
      </c>
      <c r="H21">
        <v>1.83</v>
      </c>
    </row>
    <row r="22" spans="1:8" x14ac:dyDescent="0.25">
      <c r="A22">
        <v>55.27</v>
      </c>
      <c r="B22">
        <v>535.52</v>
      </c>
      <c r="C22">
        <v>49.84</v>
      </c>
      <c r="D22">
        <v>493.73</v>
      </c>
      <c r="E22">
        <v>49.690000000000005</v>
      </c>
      <c r="F22">
        <v>6.06</v>
      </c>
      <c r="G22">
        <v>49.540000000000006</v>
      </c>
      <c r="H22">
        <v>1.99</v>
      </c>
    </row>
    <row r="23" spans="1:8" x14ac:dyDescent="0.25">
      <c r="A23">
        <v>55.71</v>
      </c>
      <c r="B23">
        <v>536.61</v>
      </c>
      <c r="C23">
        <v>50.410000000000004</v>
      </c>
      <c r="D23">
        <v>505.14</v>
      </c>
      <c r="E23">
        <v>50.040000000000006</v>
      </c>
      <c r="F23">
        <v>6.52</v>
      </c>
      <c r="G23">
        <v>49.99</v>
      </c>
      <c r="H23">
        <v>2.2599999999999998</v>
      </c>
    </row>
    <row r="24" spans="1:8" x14ac:dyDescent="0.25">
      <c r="A24">
        <v>56.150000000000006</v>
      </c>
      <c r="B24">
        <v>534.44000000000005</v>
      </c>
      <c r="C24">
        <v>50.99</v>
      </c>
      <c r="D24">
        <v>510.51</v>
      </c>
      <c r="E24">
        <v>50.46</v>
      </c>
      <c r="F24">
        <v>9.39</v>
      </c>
      <c r="G24">
        <v>50.44</v>
      </c>
      <c r="H24">
        <v>2.71</v>
      </c>
    </row>
    <row r="25" spans="1:8" x14ac:dyDescent="0.25">
      <c r="A25">
        <v>56.6</v>
      </c>
      <c r="B25">
        <v>532.29999999999995</v>
      </c>
      <c r="C25">
        <v>51.480000000000004</v>
      </c>
      <c r="D25">
        <v>514.83000000000004</v>
      </c>
      <c r="E25">
        <v>50.88</v>
      </c>
      <c r="F25">
        <v>17.420000000000002</v>
      </c>
      <c r="G25">
        <v>50.89</v>
      </c>
      <c r="H25">
        <v>4.17</v>
      </c>
    </row>
    <row r="26" spans="1:8" x14ac:dyDescent="0.25">
      <c r="A26">
        <v>57.05</v>
      </c>
      <c r="B26">
        <v>528.83000000000004</v>
      </c>
      <c r="C26">
        <v>51.94</v>
      </c>
      <c r="D26">
        <v>517.39</v>
      </c>
      <c r="E26">
        <v>51.34</v>
      </c>
      <c r="F26">
        <v>28.82</v>
      </c>
      <c r="G26">
        <v>51.39</v>
      </c>
      <c r="H26">
        <v>4.9400000000000004</v>
      </c>
    </row>
    <row r="27" spans="1:8" x14ac:dyDescent="0.25">
      <c r="A27">
        <v>57.519999999999996</v>
      </c>
      <c r="B27">
        <v>527.07000000000005</v>
      </c>
      <c r="C27">
        <v>52.47</v>
      </c>
      <c r="D27">
        <v>521.04</v>
      </c>
      <c r="E27">
        <v>51.85</v>
      </c>
      <c r="F27">
        <v>38.25</v>
      </c>
      <c r="G27">
        <v>51.88</v>
      </c>
      <c r="H27">
        <v>5.78</v>
      </c>
    </row>
    <row r="28" spans="1:8" x14ac:dyDescent="0.25">
      <c r="A28">
        <v>57.980000000000004</v>
      </c>
      <c r="B28">
        <v>524.01</v>
      </c>
      <c r="C28">
        <v>53.02</v>
      </c>
      <c r="D28">
        <v>520.47</v>
      </c>
      <c r="E28">
        <v>52.53</v>
      </c>
      <c r="F28">
        <v>41.46</v>
      </c>
      <c r="G28">
        <v>52.36</v>
      </c>
      <c r="H28">
        <v>6.26</v>
      </c>
    </row>
    <row r="29" spans="1:8" x14ac:dyDescent="0.25">
      <c r="A29">
        <v>58.44</v>
      </c>
      <c r="B29">
        <v>508.99</v>
      </c>
      <c r="C29">
        <v>53.5</v>
      </c>
      <c r="D29">
        <v>522.35</v>
      </c>
      <c r="E29">
        <v>52.96</v>
      </c>
      <c r="F29">
        <v>40.869999999999997</v>
      </c>
      <c r="G29">
        <v>52.81</v>
      </c>
      <c r="H29">
        <v>6.31</v>
      </c>
    </row>
    <row r="30" spans="1:8" x14ac:dyDescent="0.25">
      <c r="A30">
        <v>58.86</v>
      </c>
      <c r="B30">
        <v>516.87</v>
      </c>
      <c r="C30">
        <v>53.95</v>
      </c>
      <c r="D30">
        <v>526.88</v>
      </c>
      <c r="E30">
        <v>53.42</v>
      </c>
      <c r="F30">
        <v>39.979999999999997</v>
      </c>
      <c r="G30">
        <v>53.28</v>
      </c>
      <c r="H30">
        <v>6.05</v>
      </c>
    </row>
    <row r="31" spans="1:8" x14ac:dyDescent="0.25">
      <c r="A31">
        <v>59.29</v>
      </c>
      <c r="B31">
        <v>509.54</v>
      </c>
      <c r="C31">
        <v>54.45</v>
      </c>
      <c r="D31">
        <v>526.89</v>
      </c>
      <c r="E31">
        <v>53.86</v>
      </c>
      <c r="F31">
        <v>35.770000000000003</v>
      </c>
      <c r="G31">
        <v>53.7</v>
      </c>
      <c r="H31">
        <v>5.43</v>
      </c>
    </row>
    <row r="32" spans="1:8" x14ac:dyDescent="0.25">
      <c r="A32">
        <v>59.760000000000005</v>
      </c>
      <c r="B32">
        <v>514.89</v>
      </c>
      <c r="C32">
        <v>54.96</v>
      </c>
      <c r="D32">
        <v>527.6</v>
      </c>
      <c r="E32">
        <v>54.25</v>
      </c>
      <c r="F32">
        <v>29.48</v>
      </c>
      <c r="G32">
        <v>54.14</v>
      </c>
      <c r="H32">
        <v>4.99</v>
      </c>
    </row>
    <row r="33" spans="1:8" x14ac:dyDescent="0.25">
      <c r="A33">
        <v>60.19</v>
      </c>
      <c r="B33">
        <v>512.42999999999995</v>
      </c>
      <c r="C33">
        <v>55.58</v>
      </c>
      <c r="D33">
        <v>524.1</v>
      </c>
      <c r="E33">
        <v>54.660000000000004</v>
      </c>
      <c r="F33">
        <v>22.37</v>
      </c>
      <c r="G33">
        <v>54.57</v>
      </c>
      <c r="H33">
        <v>3.8</v>
      </c>
    </row>
    <row r="34" spans="1:8" x14ac:dyDescent="0.25">
      <c r="A34">
        <v>60.55</v>
      </c>
      <c r="B34">
        <v>511.74</v>
      </c>
      <c r="C34">
        <v>56.14</v>
      </c>
      <c r="D34">
        <v>527.13</v>
      </c>
      <c r="E34">
        <v>55.160000000000004</v>
      </c>
      <c r="F34">
        <v>15.52</v>
      </c>
      <c r="G34">
        <v>55.02</v>
      </c>
      <c r="H34">
        <v>3.05</v>
      </c>
    </row>
    <row r="35" spans="1:8" x14ac:dyDescent="0.25">
      <c r="A35">
        <v>60.92</v>
      </c>
      <c r="B35">
        <v>512.22</v>
      </c>
      <c r="C35">
        <v>56.44</v>
      </c>
      <c r="D35">
        <v>525.79</v>
      </c>
      <c r="E35">
        <v>55.690000000000005</v>
      </c>
      <c r="F35">
        <v>11.26</v>
      </c>
      <c r="G35">
        <v>55.480000000000004</v>
      </c>
      <c r="H35">
        <v>2.25</v>
      </c>
    </row>
    <row r="36" spans="1:8" x14ac:dyDescent="0.25">
      <c r="A36">
        <v>61.370000000000005</v>
      </c>
      <c r="B36">
        <v>513.88</v>
      </c>
      <c r="C36">
        <v>56.96</v>
      </c>
      <c r="D36">
        <v>521.33000000000004</v>
      </c>
      <c r="E36">
        <v>56.22</v>
      </c>
      <c r="F36">
        <v>7.34</v>
      </c>
      <c r="G36">
        <v>55.910000000000004</v>
      </c>
      <c r="H36">
        <v>1.63</v>
      </c>
    </row>
    <row r="37" spans="1:8" x14ac:dyDescent="0.25">
      <c r="A37">
        <v>61.82</v>
      </c>
      <c r="B37">
        <v>512.76</v>
      </c>
      <c r="C37">
        <v>57.28</v>
      </c>
      <c r="D37">
        <v>521.22</v>
      </c>
      <c r="E37">
        <v>56.77</v>
      </c>
      <c r="F37">
        <v>5.4</v>
      </c>
      <c r="G37">
        <v>56.45</v>
      </c>
      <c r="H37">
        <v>1.07</v>
      </c>
    </row>
    <row r="38" spans="1:8" x14ac:dyDescent="0.25">
      <c r="A38">
        <v>62.269999999999996</v>
      </c>
      <c r="B38">
        <v>511.3</v>
      </c>
      <c r="C38">
        <v>57.6</v>
      </c>
      <c r="D38">
        <v>518.59</v>
      </c>
      <c r="E38">
        <v>57.3</v>
      </c>
      <c r="F38">
        <v>3.59</v>
      </c>
      <c r="G38">
        <v>56.92</v>
      </c>
      <c r="H38">
        <v>0.96</v>
      </c>
    </row>
    <row r="39" spans="1:8" x14ac:dyDescent="0.25">
      <c r="A39">
        <v>62.71</v>
      </c>
      <c r="B39">
        <v>513.96</v>
      </c>
      <c r="C39">
        <v>58.050000000000004</v>
      </c>
      <c r="D39">
        <v>520.77</v>
      </c>
      <c r="E39">
        <v>57.66</v>
      </c>
      <c r="F39">
        <v>4.0199999999999996</v>
      </c>
      <c r="G39">
        <v>57.38</v>
      </c>
      <c r="H39">
        <v>0.6</v>
      </c>
    </row>
    <row r="40" spans="1:8" x14ac:dyDescent="0.25">
      <c r="A40">
        <v>63.15</v>
      </c>
      <c r="B40">
        <v>514.55999999999995</v>
      </c>
      <c r="C40">
        <v>58.53</v>
      </c>
      <c r="D40">
        <v>520.88</v>
      </c>
      <c r="E40">
        <v>58.150000000000006</v>
      </c>
      <c r="F40">
        <v>3.52</v>
      </c>
      <c r="G40">
        <v>57.84</v>
      </c>
      <c r="H40">
        <v>0.57999999999999996</v>
      </c>
    </row>
    <row r="41" spans="1:8" x14ac:dyDescent="0.25">
      <c r="A41">
        <v>63.55</v>
      </c>
      <c r="B41">
        <v>516.82000000000005</v>
      </c>
      <c r="C41">
        <v>59.010000000000005</v>
      </c>
      <c r="D41">
        <v>521.99</v>
      </c>
      <c r="E41">
        <v>58.67</v>
      </c>
      <c r="F41">
        <v>1.95</v>
      </c>
      <c r="G41">
        <v>58.33</v>
      </c>
      <c r="H41">
        <v>0.46</v>
      </c>
    </row>
    <row r="42" spans="1:8" x14ac:dyDescent="0.25">
      <c r="A42">
        <v>63.99</v>
      </c>
      <c r="B42">
        <v>501.5</v>
      </c>
      <c r="C42">
        <v>59.550000000000004</v>
      </c>
      <c r="D42">
        <v>522.12</v>
      </c>
      <c r="E42">
        <v>59.03</v>
      </c>
      <c r="F42">
        <v>1.91</v>
      </c>
      <c r="G42">
        <v>58.82</v>
      </c>
      <c r="H42">
        <v>0.44</v>
      </c>
    </row>
    <row r="43" spans="1:8" x14ac:dyDescent="0.25">
      <c r="A43">
        <v>64.48</v>
      </c>
      <c r="B43">
        <v>511.95</v>
      </c>
      <c r="C43">
        <v>60.08</v>
      </c>
      <c r="D43">
        <v>510.85</v>
      </c>
      <c r="E43">
        <v>59.47</v>
      </c>
      <c r="F43">
        <v>1.48</v>
      </c>
      <c r="G43">
        <v>59.3</v>
      </c>
      <c r="H43">
        <v>0.45</v>
      </c>
    </row>
    <row r="44" spans="1:8" x14ac:dyDescent="0.25">
      <c r="A44">
        <v>64.97</v>
      </c>
      <c r="B44">
        <v>514.23</v>
      </c>
      <c r="C44">
        <v>60.61</v>
      </c>
      <c r="D44">
        <v>519.37</v>
      </c>
      <c r="E44">
        <v>59.93</v>
      </c>
      <c r="F44">
        <v>1.18</v>
      </c>
      <c r="G44">
        <v>59.75</v>
      </c>
      <c r="H44">
        <v>0.46</v>
      </c>
    </row>
    <row r="45" spans="1:8" x14ac:dyDescent="0.25">
      <c r="A45">
        <v>65.430000000000007</v>
      </c>
      <c r="B45">
        <v>516.08000000000004</v>
      </c>
      <c r="C45">
        <v>61.070000000000007</v>
      </c>
      <c r="D45">
        <v>508.28</v>
      </c>
      <c r="E45">
        <v>60.53</v>
      </c>
      <c r="F45">
        <v>0.89</v>
      </c>
      <c r="G45">
        <v>60.21</v>
      </c>
      <c r="H45">
        <v>0.47</v>
      </c>
    </row>
    <row r="46" spans="1:8" x14ac:dyDescent="0.25">
      <c r="A46">
        <v>65.83</v>
      </c>
      <c r="B46">
        <v>510.19</v>
      </c>
      <c r="C46">
        <v>61.550000000000004</v>
      </c>
      <c r="D46">
        <v>518.54</v>
      </c>
      <c r="E46">
        <v>61.010000000000005</v>
      </c>
      <c r="F46">
        <v>1.19</v>
      </c>
      <c r="G46">
        <v>60.66</v>
      </c>
      <c r="H46">
        <v>0.47</v>
      </c>
    </row>
    <row r="47" spans="1:8" x14ac:dyDescent="0.25">
      <c r="A47">
        <v>66.33</v>
      </c>
      <c r="B47">
        <v>468.71</v>
      </c>
      <c r="C47">
        <v>61.99</v>
      </c>
      <c r="D47">
        <v>514.35</v>
      </c>
      <c r="E47">
        <v>61.47</v>
      </c>
      <c r="F47">
        <v>0.76</v>
      </c>
      <c r="G47">
        <v>61.09</v>
      </c>
      <c r="H47">
        <v>0.42</v>
      </c>
    </row>
    <row r="48" spans="1:8" x14ac:dyDescent="0.25">
      <c r="A48">
        <v>66.740000000000009</v>
      </c>
      <c r="B48">
        <v>496.41</v>
      </c>
      <c r="C48">
        <v>62.5</v>
      </c>
      <c r="D48">
        <v>519.71</v>
      </c>
      <c r="E48">
        <v>61.97</v>
      </c>
      <c r="F48">
        <v>1.05</v>
      </c>
      <c r="G48">
        <v>61.52</v>
      </c>
      <c r="H48">
        <v>0.31</v>
      </c>
    </row>
    <row r="49" spans="1:8" x14ac:dyDescent="0.25">
      <c r="A49">
        <v>67.17</v>
      </c>
      <c r="B49">
        <v>494.68</v>
      </c>
      <c r="C49">
        <v>62.960000000000008</v>
      </c>
      <c r="D49">
        <v>517.48</v>
      </c>
      <c r="E49">
        <v>62.519999999999996</v>
      </c>
      <c r="F49">
        <v>0.49</v>
      </c>
      <c r="G49">
        <v>61.95</v>
      </c>
      <c r="H49">
        <v>0.3</v>
      </c>
    </row>
    <row r="50" spans="1:8" x14ac:dyDescent="0.25">
      <c r="A50">
        <v>67.569999999999993</v>
      </c>
      <c r="B50">
        <v>495.11</v>
      </c>
      <c r="C50">
        <v>63.42</v>
      </c>
      <c r="D50">
        <v>515.55999999999995</v>
      </c>
      <c r="E50">
        <v>63.05</v>
      </c>
      <c r="F50">
        <v>0.26</v>
      </c>
      <c r="G50">
        <v>62.39</v>
      </c>
      <c r="H50">
        <v>0.2</v>
      </c>
    </row>
    <row r="51" spans="1:8" x14ac:dyDescent="0.25">
      <c r="A51">
        <v>68.010000000000005</v>
      </c>
      <c r="B51">
        <v>488.45</v>
      </c>
      <c r="C51">
        <v>63.910000000000004</v>
      </c>
      <c r="D51">
        <v>506.67</v>
      </c>
      <c r="E51">
        <v>63.49</v>
      </c>
      <c r="F51">
        <v>0.33</v>
      </c>
      <c r="G51">
        <v>62.78</v>
      </c>
      <c r="H51">
        <v>0.17</v>
      </c>
    </row>
    <row r="52" spans="1:8" x14ac:dyDescent="0.25">
      <c r="A52">
        <v>68.42</v>
      </c>
      <c r="B52">
        <v>492.97</v>
      </c>
      <c r="C52">
        <v>64.320000000000007</v>
      </c>
      <c r="D52">
        <v>508.63</v>
      </c>
      <c r="E52">
        <v>64.099999999999994</v>
      </c>
      <c r="F52">
        <v>0.36</v>
      </c>
      <c r="G52">
        <v>63.24</v>
      </c>
      <c r="H52">
        <v>0.14000000000000001</v>
      </c>
    </row>
    <row r="53" spans="1:8" x14ac:dyDescent="0.25">
      <c r="A53">
        <v>68.819999999999993</v>
      </c>
      <c r="B53">
        <v>491.26</v>
      </c>
      <c r="C53">
        <v>64.75</v>
      </c>
      <c r="D53">
        <v>508.43</v>
      </c>
      <c r="E53">
        <v>64.740000000000009</v>
      </c>
      <c r="F53">
        <v>0.37</v>
      </c>
      <c r="G53">
        <v>63.680000000000007</v>
      </c>
      <c r="H53">
        <v>0.17</v>
      </c>
    </row>
    <row r="54" spans="1:8" x14ac:dyDescent="0.25">
      <c r="A54">
        <v>69.260000000000005</v>
      </c>
      <c r="B54">
        <v>488.8</v>
      </c>
      <c r="C54">
        <v>65.22</v>
      </c>
      <c r="D54">
        <v>506.9</v>
      </c>
      <c r="E54">
        <v>65.34</v>
      </c>
      <c r="F54">
        <v>0.19</v>
      </c>
      <c r="G54">
        <v>64.14</v>
      </c>
      <c r="H54">
        <v>0.17</v>
      </c>
    </row>
    <row r="55" spans="1:8" x14ac:dyDescent="0.25">
      <c r="A55">
        <v>69.7</v>
      </c>
      <c r="B55">
        <v>475.26</v>
      </c>
      <c r="C55">
        <v>65.710000000000008</v>
      </c>
      <c r="D55">
        <v>505.06</v>
      </c>
      <c r="E55">
        <v>65.84</v>
      </c>
      <c r="F55">
        <v>0.01</v>
      </c>
      <c r="G55">
        <v>64.599999999999994</v>
      </c>
      <c r="H55">
        <v>0.17</v>
      </c>
    </row>
    <row r="56" spans="1:8" x14ac:dyDescent="0.25">
      <c r="A56">
        <v>70.14</v>
      </c>
      <c r="B56">
        <v>476.44</v>
      </c>
      <c r="C56">
        <v>66.210000000000008</v>
      </c>
      <c r="D56">
        <v>499.5</v>
      </c>
      <c r="E56">
        <v>66.25</v>
      </c>
      <c r="F56">
        <v>-0.09</v>
      </c>
      <c r="G56">
        <v>65.09</v>
      </c>
      <c r="H56">
        <v>0.26</v>
      </c>
    </row>
    <row r="57" spans="1:8" x14ac:dyDescent="0.25">
      <c r="A57">
        <v>70.569999999999993</v>
      </c>
      <c r="B57">
        <v>466.73</v>
      </c>
      <c r="C57">
        <v>66.66</v>
      </c>
      <c r="D57">
        <v>491.02</v>
      </c>
      <c r="E57">
        <v>66.69</v>
      </c>
      <c r="F57">
        <v>0.35</v>
      </c>
      <c r="G57">
        <v>65.53</v>
      </c>
      <c r="H57">
        <v>0.22</v>
      </c>
    </row>
    <row r="58" spans="1:8" x14ac:dyDescent="0.25">
      <c r="A58">
        <v>70.960000000000008</v>
      </c>
      <c r="B58">
        <v>454.1</v>
      </c>
      <c r="C58">
        <v>67.12</v>
      </c>
      <c r="D58">
        <v>469.69</v>
      </c>
      <c r="E58">
        <v>67.2</v>
      </c>
      <c r="F58">
        <v>0.2</v>
      </c>
      <c r="G58">
        <v>65.95</v>
      </c>
      <c r="H58">
        <v>0.25</v>
      </c>
    </row>
    <row r="59" spans="1:8" x14ac:dyDescent="0.25">
      <c r="A59">
        <v>71.38</v>
      </c>
      <c r="B59">
        <v>461.68</v>
      </c>
      <c r="C59">
        <v>67.570000000000007</v>
      </c>
      <c r="D59">
        <v>471.94</v>
      </c>
      <c r="E59">
        <v>67.72</v>
      </c>
      <c r="F59">
        <v>-0.05</v>
      </c>
      <c r="G59">
        <v>66.39</v>
      </c>
      <c r="H59">
        <v>0.26</v>
      </c>
    </row>
    <row r="60" spans="1:8" x14ac:dyDescent="0.25">
      <c r="A60">
        <v>71.789999999999992</v>
      </c>
      <c r="B60">
        <v>451.63</v>
      </c>
      <c r="C60">
        <v>68.08</v>
      </c>
      <c r="D60">
        <v>454.72</v>
      </c>
      <c r="E60">
        <v>68.180000000000007</v>
      </c>
      <c r="F60">
        <v>0.03</v>
      </c>
      <c r="G60">
        <v>66.819999999999993</v>
      </c>
      <c r="H60">
        <v>0.26</v>
      </c>
    </row>
    <row r="61" spans="1:8" x14ac:dyDescent="0.25">
      <c r="A61">
        <v>72.22</v>
      </c>
      <c r="B61">
        <v>440.91</v>
      </c>
      <c r="C61">
        <v>68.540000000000006</v>
      </c>
      <c r="D61">
        <v>458.79</v>
      </c>
      <c r="E61">
        <v>68.59</v>
      </c>
      <c r="F61">
        <v>0.24</v>
      </c>
      <c r="G61">
        <v>67.240000000000009</v>
      </c>
      <c r="H61">
        <v>0.33</v>
      </c>
    </row>
    <row r="62" spans="1:8" x14ac:dyDescent="0.25">
      <c r="A62">
        <v>72.61</v>
      </c>
      <c r="B62">
        <v>436.3</v>
      </c>
      <c r="C62">
        <v>69.06</v>
      </c>
      <c r="D62">
        <v>442.91</v>
      </c>
      <c r="E62">
        <v>69.14</v>
      </c>
      <c r="F62">
        <v>-0.05</v>
      </c>
      <c r="G62">
        <v>67.61</v>
      </c>
      <c r="H62">
        <v>0.33</v>
      </c>
    </row>
    <row r="63" spans="1:8" x14ac:dyDescent="0.25">
      <c r="A63">
        <v>72.98</v>
      </c>
      <c r="B63">
        <v>423.54</v>
      </c>
      <c r="C63">
        <v>69.48</v>
      </c>
      <c r="D63">
        <v>439.31</v>
      </c>
      <c r="E63">
        <v>69.69</v>
      </c>
      <c r="F63">
        <v>0.24</v>
      </c>
      <c r="G63">
        <v>68.09</v>
      </c>
      <c r="H63">
        <v>0.3</v>
      </c>
    </row>
    <row r="64" spans="1:8" x14ac:dyDescent="0.25">
      <c r="A64">
        <v>73.33</v>
      </c>
      <c r="B64">
        <v>411.19</v>
      </c>
      <c r="C64">
        <v>69.900000000000006</v>
      </c>
      <c r="D64">
        <v>427.61</v>
      </c>
      <c r="E64">
        <v>70.23</v>
      </c>
      <c r="F64">
        <v>0.01</v>
      </c>
      <c r="G64">
        <v>68.540000000000006</v>
      </c>
      <c r="H64">
        <v>0.26</v>
      </c>
    </row>
    <row r="65" spans="1:8" x14ac:dyDescent="0.25">
      <c r="A65">
        <v>73.680000000000007</v>
      </c>
      <c r="B65">
        <v>424.23</v>
      </c>
      <c r="C65">
        <v>70.349999999999994</v>
      </c>
      <c r="D65">
        <v>419.79</v>
      </c>
      <c r="E65">
        <v>70.7</v>
      </c>
      <c r="F65">
        <v>-0.05</v>
      </c>
      <c r="G65">
        <v>68.97</v>
      </c>
      <c r="H65">
        <v>0.22</v>
      </c>
    </row>
    <row r="66" spans="1:8" x14ac:dyDescent="0.25">
      <c r="A66">
        <v>74.03</v>
      </c>
      <c r="B66">
        <v>404.81</v>
      </c>
      <c r="C66">
        <v>70.650000000000006</v>
      </c>
      <c r="D66">
        <v>411.01</v>
      </c>
      <c r="E66">
        <v>71.13</v>
      </c>
      <c r="F66">
        <v>0.03</v>
      </c>
      <c r="G66">
        <v>69.400000000000006</v>
      </c>
      <c r="H66">
        <v>0.18</v>
      </c>
    </row>
    <row r="67" spans="1:8" x14ac:dyDescent="0.25">
      <c r="A67">
        <v>74.460000000000008</v>
      </c>
      <c r="B67">
        <v>374.7</v>
      </c>
      <c r="C67">
        <v>71.11</v>
      </c>
      <c r="D67">
        <v>407.22</v>
      </c>
      <c r="E67">
        <v>71.48</v>
      </c>
      <c r="F67">
        <v>0.09</v>
      </c>
      <c r="G67">
        <v>69.81</v>
      </c>
      <c r="H67">
        <v>0.22</v>
      </c>
    </row>
    <row r="68" spans="1:8" x14ac:dyDescent="0.25">
      <c r="A68">
        <v>74.86</v>
      </c>
      <c r="B68">
        <v>345.64</v>
      </c>
      <c r="C68">
        <v>71.510000000000005</v>
      </c>
      <c r="D68">
        <v>397.5</v>
      </c>
      <c r="E68">
        <v>72.02</v>
      </c>
      <c r="F68">
        <v>7.0000000000000007E-2</v>
      </c>
      <c r="G68">
        <v>70.210000000000008</v>
      </c>
      <c r="H68">
        <v>0.25</v>
      </c>
    </row>
    <row r="69" spans="1:8" x14ac:dyDescent="0.25">
      <c r="A69">
        <v>75.289999999999992</v>
      </c>
      <c r="B69">
        <v>354.16</v>
      </c>
      <c r="C69">
        <v>71.930000000000007</v>
      </c>
      <c r="D69">
        <v>395.16</v>
      </c>
      <c r="E69">
        <v>72.62</v>
      </c>
      <c r="F69">
        <v>0.08</v>
      </c>
      <c r="G69">
        <v>70.650000000000006</v>
      </c>
      <c r="H69">
        <v>0.32</v>
      </c>
    </row>
    <row r="70" spans="1:8" x14ac:dyDescent="0.25">
      <c r="A70">
        <v>75.69</v>
      </c>
      <c r="B70">
        <v>354.5</v>
      </c>
      <c r="C70">
        <v>72.36</v>
      </c>
      <c r="D70">
        <v>397.09</v>
      </c>
      <c r="E70">
        <v>73.17</v>
      </c>
      <c r="F70">
        <v>0.06</v>
      </c>
      <c r="G70">
        <v>71.09</v>
      </c>
      <c r="H70">
        <v>0.38</v>
      </c>
    </row>
    <row r="71" spans="1:8" x14ac:dyDescent="0.25">
      <c r="A71">
        <v>76.069999999999993</v>
      </c>
      <c r="B71">
        <v>369.14</v>
      </c>
      <c r="C71">
        <v>72.78</v>
      </c>
      <c r="D71">
        <v>392.91</v>
      </c>
      <c r="E71">
        <v>73.7</v>
      </c>
      <c r="F71">
        <v>7.0000000000000007E-2</v>
      </c>
      <c r="G71">
        <v>71.48</v>
      </c>
      <c r="H71">
        <v>0.34</v>
      </c>
    </row>
    <row r="72" spans="1:8" x14ac:dyDescent="0.25">
      <c r="A72">
        <v>76.44</v>
      </c>
      <c r="B72">
        <v>357.35</v>
      </c>
      <c r="C72">
        <v>73.22</v>
      </c>
      <c r="D72">
        <v>399.89</v>
      </c>
      <c r="E72">
        <v>74.2</v>
      </c>
      <c r="F72">
        <v>0.02</v>
      </c>
      <c r="G72">
        <v>71.89</v>
      </c>
      <c r="H72">
        <v>0.69</v>
      </c>
    </row>
    <row r="73" spans="1:8" x14ac:dyDescent="0.25">
      <c r="A73">
        <v>76.81</v>
      </c>
      <c r="B73">
        <v>378.84</v>
      </c>
      <c r="C73">
        <v>73.58</v>
      </c>
      <c r="D73">
        <v>401.43</v>
      </c>
      <c r="E73">
        <v>74.63</v>
      </c>
      <c r="F73">
        <v>0.26</v>
      </c>
      <c r="G73">
        <v>72.28</v>
      </c>
      <c r="H73">
        <v>0.44</v>
      </c>
    </row>
    <row r="74" spans="1:8" x14ac:dyDescent="0.25">
      <c r="A74">
        <v>77.22999999999999</v>
      </c>
      <c r="B74">
        <v>389.52</v>
      </c>
      <c r="C74">
        <v>74.039999999999992</v>
      </c>
      <c r="D74">
        <v>421.66</v>
      </c>
      <c r="E74">
        <v>75.180000000000007</v>
      </c>
      <c r="F74">
        <v>0.27</v>
      </c>
      <c r="G74">
        <v>72.66</v>
      </c>
      <c r="H74">
        <v>0.44</v>
      </c>
    </row>
    <row r="75" spans="1:8" x14ac:dyDescent="0.25">
      <c r="A75">
        <v>77.56</v>
      </c>
      <c r="B75">
        <v>396.25</v>
      </c>
      <c r="C75">
        <v>74.539999999999992</v>
      </c>
      <c r="D75">
        <v>425.31</v>
      </c>
      <c r="E75">
        <v>75.7</v>
      </c>
      <c r="F75">
        <v>0.66</v>
      </c>
      <c r="G75">
        <v>73.039999999999992</v>
      </c>
      <c r="H75">
        <v>0.43</v>
      </c>
    </row>
    <row r="76" spans="1:8" x14ac:dyDescent="0.25">
      <c r="A76">
        <v>77.97</v>
      </c>
      <c r="B76">
        <v>453.37</v>
      </c>
      <c r="C76">
        <v>75.03</v>
      </c>
      <c r="D76">
        <v>445.72</v>
      </c>
      <c r="E76">
        <v>76.23</v>
      </c>
      <c r="F76">
        <v>0.48</v>
      </c>
      <c r="G76">
        <v>73.449999999999989</v>
      </c>
      <c r="H76">
        <v>0.4</v>
      </c>
    </row>
    <row r="77" spans="1:8" x14ac:dyDescent="0.25">
      <c r="A77">
        <v>78.349999999999994</v>
      </c>
      <c r="B77">
        <v>462.81</v>
      </c>
      <c r="C77">
        <v>75.490000000000009</v>
      </c>
      <c r="D77">
        <v>458.19</v>
      </c>
      <c r="E77">
        <v>76.73</v>
      </c>
      <c r="F77">
        <v>0.23</v>
      </c>
      <c r="G77">
        <v>73.84</v>
      </c>
      <c r="H77">
        <v>0.38</v>
      </c>
    </row>
    <row r="78" spans="1:8" x14ac:dyDescent="0.25">
      <c r="A78">
        <v>78.72</v>
      </c>
      <c r="B78">
        <v>490.8</v>
      </c>
      <c r="C78">
        <v>75.95</v>
      </c>
      <c r="D78">
        <v>452.59</v>
      </c>
      <c r="E78">
        <v>77.27000000000001</v>
      </c>
      <c r="F78">
        <v>0.19</v>
      </c>
      <c r="G78">
        <v>74.25</v>
      </c>
      <c r="H78">
        <v>0.4</v>
      </c>
    </row>
    <row r="79" spans="1:8" x14ac:dyDescent="0.25">
      <c r="A79">
        <v>79.14</v>
      </c>
      <c r="B79">
        <v>507.23</v>
      </c>
      <c r="C79">
        <v>76.41</v>
      </c>
      <c r="D79">
        <v>441.08</v>
      </c>
      <c r="E79">
        <v>77.77000000000001</v>
      </c>
      <c r="F79">
        <v>-0.02</v>
      </c>
      <c r="G79">
        <v>74.64</v>
      </c>
      <c r="H79">
        <v>0.39</v>
      </c>
    </row>
    <row r="80" spans="1:8" x14ac:dyDescent="0.25">
      <c r="A80">
        <v>79.52000000000001</v>
      </c>
      <c r="B80">
        <v>570.13</v>
      </c>
      <c r="C80">
        <v>76.819999999999993</v>
      </c>
      <c r="D80">
        <v>458.69</v>
      </c>
      <c r="E80">
        <v>78.260000000000005</v>
      </c>
      <c r="F80">
        <v>0.04</v>
      </c>
      <c r="G80">
        <v>75.039999999999992</v>
      </c>
      <c r="H80">
        <v>0.37</v>
      </c>
    </row>
    <row r="81" spans="1:8" x14ac:dyDescent="0.25">
      <c r="A81">
        <v>79.89</v>
      </c>
      <c r="B81">
        <v>522.69000000000005</v>
      </c>
      <c r="C81">
        <v>77.22</v>
      </c>
      <c r="D81">
        <v>474.18</v>
      </c>
      <c r="E81">
        <v>78.48</v>
      </c>
      <c r="F81">
        <v>0.4</v>
      </c>
      <c r="G81">
        <v>75.449999999999989</v>
      </c>
      <c r="H81">
        <v>0.4</v>
      </c>
    </row>
    <row r="82" spans="1:8" x14ac:dyDescent="0.25">
      <c r="A82">
        <v>80.3</v>
      </c>
      <c r="B82">
        <v>602.23</v>
      </c>
      <c r="C82">
        <v>77.5</v>
      </c>
      <c r="D82">
        <v>463.42</v>
      </c>
      <c r="E82">
        <v>78.92</v>
      </c>
      <c r="F82">
        <v>0</v>
      </c>
      <c r="G82">
        <v>75.86</v>
      </c>
      <c r="H82">
        <v>0.43</v>
      </c>
    </row>
    <row r="83" spans="1:8" x14ac:dyDescent="0.25">
      <c r="A83">
        <v>80.69</v>
      </c>
      <c r="B83">
        <v>592.76</v>
      </c>
      <c r="C83">
        <v>77.52</v>
      </c>
      <c r="D83">
        <v>443.88</v>
      </c>
      <c r="E83">
        <v>79.38</v>
      </c>
      <c r="F83">
        <v>0.02</v>
      </c>
      <c r="G83">
        <v>76.319999999999993</v>
      </c>
      <c r="H83">
        <v>0.43</v>
      </c>
    </row>
    <row r="84" spans="1:8" x14ac:dyDescent="0.25">
      <c r="A84">
        <v>81.13</v>
      </c>
      <c r="B84">
        <v>598.25</v>
      </c>
      <c r="C84">
        <v>77.490000000000009</v>
      </c>
      <c r="D84">
        <v>442.82</v>
      </c>
      <c r="E84">
        <v>79.830000000000013</v>
      </c>
      <c r="F84">
        <v>0.06</v>
      </c>
      <c r="G84">
        <v>76.72</v>
      </c>
      <c r="H84">
        <v>0.32</v>
      </c>
    </row>
    <row r="85" spans="1:8" x14ac:dyDescent="0.25">
      <c r="A85">
        <v>81.53</v>
      </c>
      <c r="B85">
        <v>597.15</v>
      </c>
      <c r="C85">
        <v>77.61</v>
      </c>
      <c r="D85">
        <v>464.43</v>
      </c>
      <c r="E85">
        <v>80.320000000000007</v>
      </c>
      <c r="F85">
        <v>0.04</v>
      </c>
      <c r="G85">
        <v>77.13</v>
      </c>
      <c r="H85">
        <v>0.32</v>
      </c>
    </row>
    <row r="86" spans="1:8" x14ac:dyDescent="0.25">
      <c r="A86">
        <v>81.960000000000008</v>
      </c>
      <c r="B86">
        <v>584.89</v>
      </c>
      <c r="C86">
        <v>77.990000000000009</v>
      </c>
      <c r="D86">
        <v>463.34</v>
      </c>
      <c r="E86">
        <v>80.77000000000001</v>
      </c>
      <c r="F86">
        <v>-0.01</v>
      </c>
      <c r="G86">
        <v>77.55</v>
      </c>
      <c r="H86">
        <v>0.35</v>
      </c>
    </row>
    <row r="87" spans="1:8" x14ac:dyDescent="0.25">
      <c r="A87">
        <v>82.33</v>
      </c>
      <c r="B87">
        <v>564.39</v>
      </c>
      <c r="C87">
        <v>78.460000000000008</v>
      </c>
      <c r="D87">
        <v>434.93</v>
      </c>
      <c r="E87">
        <v>81.31</v>
      </c>
      <c r="F87">
        <v>0.1</v>
      </c>
      <c r="G87">
        <v>77.97</v>
      </c>
      <c r="H87">
        <v>0.32</v>
      </c>
    </row>
    <row r="88" spans="1:8" x14ac:dyDescent="0.25">
      <c r="A88">
        <v>82.72</v>
      </c>
      <c r="B88">
        <v>525.75</v>
      </c>
      <c r="C88">
        <v>78.89</v>
      </c>
      <c r="D88">
        <v>420.56</v>
      </c>
      <c r="E88">
        <v>81.760000000000005</v>
      </c>
      <c r="F88">
        <v>0.28999999999999998</v>
      </c>
      <c r="G88">
        <v>78.39</v>
      </c>
      <c r="H88">
        <v>0.3</v>
      </c>
    </row>
    <row r="89" spans="1:8" x14ac:dyDescent="0.25">
      <c r="A89">
        <v>83.1</v>
      </c>
      <c r="B89">
        <v>464.09</v>
      </c>
      <c r="C89">
        <v>79.349999999999994</v>
      </c>
      <c r="D89">
        <v>378.7</v>
      </c>
      <c r="E89">
        <v>82.25</v>
      </c>
      <c r="F89">
        <v>0.15</v>
      </c>
      <c r="G89">
        <v>78.77</v>
      </c>
      <c r="H89">
        <v>0.31</v>
      </c>
    </row>
    <row r="90" spans="1:8" x14ac:dyDescent="0.25">
      <c r="A90">
        <v>83.47</v>
      </c>
      <c r="B90">
        <v>393.82</v>
      </c>
      <c r="C90">
        <v>79.819999999999993</v>
      </c>
      <c r="D90">
        <v>311.95999999999998</v>
      </c>
      <c r="E90">
        <v>82.7</v>
      </c>
      <c r="F90">
        <v>-0.11</v>
      </c>
      <c r="G90">
        <v>79.150000000000006</v>
      </c>
      <c r="H90">
        <v>0.32</v>
      </c>
    </row>
    <row r="91" spans="1:8" x14ac:dyDescent="0.25">
      <c r="A91">
        <v>83.87</v>
      </c>
      <c r="B91">
        <v>338.14</v>
      </c>
      <c r="C91">
        <v>80.16</v>
      </c>
      <c r="D91">
        <v>256.83999999999997</v>
      </c>
      <c r="E91">
        <v>83.12</v>
      </c>
      <c r="F91">
        <v>-0.13</v>
      </c>
      <c r="G91">
        <v>79.539999999999992</v>
      </c>
      <c r="H91">
        <v>0.32</v>
      </c>
    </row>
    <row r="92" spans="1:8" x14ac:dyDescent="0.25">
      <c r="A92">
        <v>84.259999999999991</v>
      </c>
      <c r="B92">
        <v>303.25</v>
      </c>
      <c r="C92">
        <v>80.599999999999994</v>
      </c>
      <c r="D92">
        <v>216.98</v>
      </c>
      <c r="E92">
        <v>83.47</v>
      </c>
      <c r="F92">
        <v>0.41</v>
      </c>
      <c r="G92">
        <v>79.97</v>
      </c>
      <c r="H92">
        <v>0.37</v>
      </c>
    </row>
    <row r="93" spans="1:8" x14ac:dyDescent="0.25">
      <c r="A93">
        <v>84.61</v>
      </c>
      <c r="B93">
        <v>248.85</v>
      </c>
      <c r="C93">
        <v>81.099999999999994</v>
      </c>
      <c r="D93">
        <v>167.33</v>
      </c>
      <c r="E93">
        <v>83.73</v>
      </c>
      <c r="F93">
        <v>0.1</v>
      </c>
      <c r="G93">
        <v>80.349999999999994</v>
      </c>
      <c r="H93">
        <v>0.22</v>
      </c>
    </row>
    <row r="94" spans="1:8" x14ac:dyDescent="0.25">
      <c r="A94">
        <v>84.97</v>
      </c>
      <c r="B94">
        <v>168.36</v>
      </c>
      <c r="C94">
        <v>81.58</v>
      </c>
      <c r="D94">
        <v>140.63</v>
      </c>
      <c r="E94">
        <v>84.12</v>
      </c>
      <c r="F94">
        <v>-0.03</v>
      </c>
      <c r="G94">
        <v>80.759999999999991</v>
      </c>
      <c r="H94">
        <v>0.21</v>
      </c>
    </row>
    <row r="95" spans="1:8" x14ac:dyDescent="0.25">
      <c r="A95">
        <v>85.36</v>
      </c>
      <c r="B95">
        <v>148.93</v>
      </c>
      <c r="C95">
        <v>82.02</v>
      </c>
      <c r="D95">
        <v>135.07</v>
      </c>
      <c r="E95">
        <v>84.48</v>
      </c>
      <c r="F95">
        <v>-0.06</v>
      </c>
      <c r="G95">
        <v>81.19</v>
      </c>
      <c r="H95">
        <v>0.09</v>
      </c>
    </row>
    <row r="96" spans="1:8" x14ac:dyDescent="0.25">
      <c r="A96">
        <v>85.69</v>
      </c>
      <c r="B96">
        <v>102.22</v>
      </c>
      <c r="C96">
        <v>82.47</v>
      </c>
      <c r="D96">
        <v>108.03</v>
      </c>
      <c r="E96">
        <v>84.860000000000014</v>
      </c>
      <c r="F96">
        <v>-0.15</v>
      </c>
      <c r="G96">
        <v>81.58</v>
      </c>
      <c r="H96">
        <v>7.0000000000000007E-2</v>
      </c>
    </row>
    <row r="97" spans="1:8" x14ac:dyDescent="0.25">
      <c r="A97">
        <v>86.02000000000001</v>
      </c>
      <c r="B97">
        <v>80.55</v>
      </c>
      <c r="C97">
        <v>82.85</v>
      </c>
      <c r="D97">
        <v>95.25</v>
      </c>
      <c r="E97">
        <v>85.18</v>
      </c>
      <c r="F97">
        <v>-0.06</v>
      </c>
      <c r="G97">
        <v>81.97</v>
      </c>
      <c r="H97">
        <v>0.05</v>
      </c>
    </row>
    <row r="98" spans="1:8" x14ac:dyDescent="0.25">
      <c r="A98">
        <v>86.42</v>
      </c>
      <c r="B98">
        <v>47.13</v>
      </c>
      <c r="C98">
        <v>83.210000000000008</v>
      </c>
      <c r="D98">
        <v>72.959999999999994</v>
      </c>
      <c r="E98">
        <v>85.45</v>
      </c>
      <c r="F98">
        <v>-0.09</v>
      </c>
      <c r="G98">
        <v>82.39</v>
      </c>
      <c r="H98">
        <v>0.01</v>
      </c>
    </row>
    <row r="99" spans="1:8" x14ac:dyDescent="0.25">
      <c r="A99">
        <v>86.62</v>
      </c>
      <c r="B99">
        <v>32.74</v>
      </c>
      <c r="C99">
        <v>83.55</v>
      </c>
      <c r="D99">
        <v>68.680000000000007</v>
      </c>
      <c r="E99">
        <v>85.67</v>
      </c>
      <c r="F99">
        <v>0</v>
      </c>
      <c r="G99">
        <v>82.8</v>
      </c>
      <c r="H99">
        <v>0</v>
      </c>
    </row>
    <row r="100" spans="1:8" x14ac:dyDescent="0.25">
      <c r="C100">
        <v>83.94</v>
      </c>
      <c r="D100">
        <v>49.5</v>
      </c>
      <c r="E100">
        <v>85.860000000000014</v>
      </c>
      <c r="F100">
        <v>0.01</v>
      </c>
      <c r="G100">
        <v>83.24</v>
      </c>
      <c r="H100">
        <v>-0.03</v>
      </c>
    </row>
    <row r="101" spans="1:8" x14ac:dyDescent="0.25">
      <c r="C101">
        <v>84.28</v>
      </c>
      <c r="D101">
        <v>42.79</v>
      </c>
      <c r="E101">
        <v>85.860000000000014</v>
      </c>
      <c r="F101">
        <v>0.23</v>
      </c>
      <c r="G101">
        <v>83.67</v>
      </c>
      <c r="H101">
        <v>-0.04</v>
      </c>
    </row>
    <row r="102" spans="1:8" x14ac:dyDescent="0.25">
      <c r="C102">
        <v>84.62</v>
      </c>
      <c r="D102">
        <v>36.06</v>
      </c>
      <c r="E102">
        <v>85.87</v>
      </c>
      <c r="F102">
        <v>0.32</v>
      </c>
      <c r="G102">
        <v>84.08</v>
      </c>
      <c r="H102">
        <v>-0.06</v>
      </c>
    </row>
    <row r="103" spans="1:8" x14ac:dyDescent="0.25">
      <c r="C103">
        <v>84.97999999999999</v>
      </c>
      <c r="D103">
        <v>26.4</v>
      </c>
      <c r="G103">
        <v>84.509999999999991</v>
      </c>
      <c r="H103">
        <v>-7.0000000000000007E-2</v>
      </c>
    </row>
    <row r="104" spans="1:8" x14ac:dyDescent="0.25">
      <c r="C104">
        <v>85.32</v>
      </c>
      <c r="D104">
        <v>20.53</v>
      </c>
      <c r="G104">
        <v>84.92</v>
      </c>
      <c r="H104">
        <v>-0.05</v>
      </c>
    </row>
    <row r="105" spans="1:8" x14ac:dyDescent="0.25">
      <c r="C105">
        <v>85.59</v>
      </c>
      <c r="D105">
        <v>16.18</v>
      </c>
      <c r="G105">
        <v>85.36</v>
      </c>
      <c r="H105">
        <v>-0.02</v>
      </c>
    </row>
    <row r="106" spans="1:8" x14ac:dyDescent="0.25">
      <c r="C106">
        <v>85.85</v>
      </c>
      <c r="D106">
        <v>13.33</v>
      </c>
      <c r="G106">
        <v>85.74</v>
      </c>
      <c r="H106">
        <v>0.08</v>
      </c>
    </row>
    <row r="107" spans="1:8" x14ac:dyDescent="0.25">
      <c r="C107">
        <v>85.88</v>
      </c>
      <c r="D107">
        <v>13.62</v>
      </c>
      <c r="G107">
        <v>86.11</v>
      </c>
      <c r="H107">
        <v>0.48</v>
      </c>
    </row>
    <row r="108" spans="1:8" x14ac:dyDescent="0.25">
      <c r="G108">
        <v>86.41</v>
      </c>
      <c r="H108">
        <v>0.37</v>
      </c>
    </row>
    <row r="109" spans="1:8" x14ac:dyDescent="0.25">
      <c r="G109">
        <v>86.460000000000008</v>
      </c>
      <c r="H109">
        <v>0.32</v>
      </c>
    </row>
    <row r="110" spans="1:8" x14ac:dyDescent="0.25">
      <c r="G110">
        <v>86.55</v>
      </c>
      <c r="H110">
        <v>0.4</v>
      </c>
    </row>
    <row r="111" spans="1:8" x14ac:dyDescent="0.25">
      <c r="G111">
        <v>86.62</v>
      </c>
      <c r="H111">
        <v>0.28999999999999998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D0E9-EC3F-4FA1-9E25-E92144C25048}">
  <dimension ref="A1:B16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s="1" t="s">
        <v>28</v>
      </c>
      <c r="B1" s="1" t="s">
        <v>29</v>
      </c>
    </row>
    <row r="2" spans="1:2" x14ac:dyDescent="0.25">
      <c r="A2" t="s">
        <v>30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100</v>
      </c>
    </row>
    <row r="6" spans="1:2" x14ac:dyDescent="0.25">
      <c r="A6" t="s">
        <v>31</v>
      </c>
    </row>
    <row r="7" spans="1:2" x14ac:dyDescent="0.25">
      <c r="A7">
        <v>-5</v>
      </c>
      <c r="B7">
        <v>40.67</v>
      </c>
    </row>
    <row r="8" spans="1:2" x14ac:dyDescent="0.25">
      <c r="A8">
        <v>1000</v>
      </c>
      <c r="B8">
        <f>B7</f>
        <v>40.67</v>
      </c>
    </row>
    <row r="10" spans="1:2" x14ac:dyDescent="0.25">
      <c r="A10" t="s">
        <v>32</v>
      </c>
    </row>
    <row r="11" spans="1:2" x14ac:dyDescent="0.25">
      <c r="A11">
        <v>-5</v>
      </c>
      <c r="B11">
        <v>87.3</v>
      </c>
    </row>
    <row r="12" spans="1:2" x14ac:dyDescent="0.25">
      <c r="A12">
        <v>1000</v>
      </c>
      <c r="B12">
        <f>B11</f>
        <v>87.3</v>
      </c>
    </row>
    <row r="14" spans="1:2" x14ac:dyDescent="0.25">
      <c r="A14" t="s">
        <v>33</v>
      </c>
    </row>
    <row r="15" spans="1:2" x14ac:dyDescent="0.25">
      <c r="A15">
        <v>-5</v>
      </c>
      <c r="B15">
        <v>88</v>
      </c>
    </row>
    <row r="16" spans="1:2" x14ac:dyDescent="0.25">
      <c r="A16">
        <v>1000</v>
      </c>
      <c r="B16">
        <f>B15</f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5258-45A9-4CEF-A28C-FC207F8B0F4B}">
  <dimension ref="A1:B12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>
        <v>40.67</v>
      </c>
    </row>
    <row r="3" spans="1:2" x14ac:dyDescent="0.25">
      <c r="A3">
        <v>41.6</v>
      </c>
      <c r="B3">
        <v>0.371</v>
      </c>
    </row>
    <row r="4" spans="1:2" x14ac:dyDescent="0.25">
      <c r="A4">
        <v>47.4</v>
      </c>
      <c r="B4">
        <v>-2.5000000000000001E-2</v>
      </c>
    </row>
    <row r="5" spans="1:2" x14ac:dyDescent="0.25">
      <c r="A5">
        <v>52.2</v>
      </c>
      <c r="B5">
        <v>0.34899999999999998</v>
      </c>
    </row>
    <row r="6" spans="1:2" x14ac:dyDescent="0.25">
      <c r="A6">
        <v>56.2</v>
      </c>
      <c r="B6">
        <v>0.64400000000000002</v>
      </c>
    </row>
    <row r="7" spans="1:2" x14ac:dyDescent="0.25">
      <c r="A7">
        <v>61.5</v>
      </c>
      <c r="B7">
        <v>0.86599999999999999</v>
      </c>
    </row>
    <row r="8" spans="1:2" x14ac:dyDescent="0.25">
      <c r="A8">
        <v>67.099999999999994</v>
      </c>
      <c r="B8">
        <v>1.2410000000000001</v>
      </c>
    </row>
    <row r="9" spans="1:2" x14ac:dyDescent="0.25">
      <c r="A9">
        <v>71.7</v>
      </c>
      <c r="B9">
        <v>1.198</v>
      </c>
    </row>
    <row r="10" spans="1:2" x14ac:dyDescent="0.25">
      <c r="A10">
        <v>76.3</v>
      </c>
      <c r="B10">
        <v>1.4430000000000001</v>
      </c>
    </row>
    <row r="11" spans="1:2" x14ac:dyDescent="0.25">
      <c r="A11">
        <v>80.7</v>
      </c>
      <c r="B11">
        <v>1.7929999999999999</v>
      </c>
    </row>
    <row r="12" spans="1:2" x14ac:dyDescent="0.25">
      <c r="A12">
        <v>86.5</v>
      </c>
      <c r="B12">
        <v>0.65200000000000002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1D6DF5A1A7254DA41D35D59689B4D4" ma:contentTypeVersion="10" ma:contentTypeDescription="Create a new document." ma:contentTypeScope="" ma:versionID="0a8d19fedbc2295f4fb2b5967dc45421">
  <xsd:schema xmlns:xsd="http://www.w3.org/2001/XMLSchema" xmlns:xs="http://www.w3.org/2001/XMLSchema" xmlns:p="http://schemas.microsoft.com/office/2006/metadata/properties" xmlns:ns3="9b8581e2-d1e5-4eb0-8942-52f7d0d938e6" targetNamespace="http://schemas.microsoft.com/office/2006/metadata/properties" ma:root="true" ma:fieldsID="9fb1f87b922f5ce17fe630bc4966736c" ns3:_="">
    <xsd:import namespace="9b8581e2-d1e5-4eb0-8942-52f7d0d938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581e2-d1e5-4eb0-8942-52f7d0d938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2471DF-BFFD-4349-8608-B43B1F0D99C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47F97B-24F4-4E8B-826E-4E9E9607E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8581e2-d1e5-4eb0-8942-52f7d0d938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862E6B-25C0-4581-A5E4-DDFDC7B02A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</vt:lpstr>
      <vt:lpstr>initialcondition</vt:lpstr>
      <vt:lpstr>measuredprofiles</vt:lpstr>
      <vt:lpstr>details</vt:lpstr>
      <vt:lpstr>flowmeter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Poulsen</dc:creator>
  <cp:lastModifiedBy>David Poulsen</cp:lastModifiedBy>
  <dcterms:created xsi:type="dcterms:W3CDTF">2021-01-25T21:54:33Z</dcterms:created>
  <dcterms:modified xsi:type="dcterms:W3CDTF">2021-08-04T07:15:30Z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0x010100111D6DF5A1A7254DA41D35D59689B4D4</vt:lpwstr>
  </property>
</Properties>
</file>