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y3h\Downloads\"/>
    </mc:Choice>
  </mc:AlternateContent>
  <xr:revisionPtr revIDLastSave="0" documentId="13_ncr:1_{68D3CB7F-1432-418E-96DD-819939957D4C}" xr6:coauthVersionLast="47" xr6:coauthVersionMax="47" xr10:uidLastSave="{00000000-0000-0000-0000-000000000000}"/>
  <bookViews>
    <workbookView xWindow="810" yWindow="-120" windowWidth="28110" windowHeight="16440" activeTab="1" xr2:uid="{00000000-000D-0000-FFFF-FFFF00000000}"/>
  </bookViews>
  <sheets>
    <sheet name="Yolo辨識率" sheetId="3" r:id="rId1"/>
    <sheet name="App辨識率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9" i="3" l="1"/>
  <c r="N30" i="3" s="1"/>
  <c r="J29" i="3"/>
  <c r="J30" i="3" s="1"/>
  <c r="F29" i="3"/>
  <c r="F30" i="3" s="1"/>
  <c r="B29" i="3"/>
  <c r="B30" i="3" s="1"/>
  <c r="N28" i="3"/>
  <c r="J28" i="3"/>
  <c r="F28" i="3"/>
  <c r="B28" i="3"/>
  <c r="R28" i="3" s="1"/>
  <c r="R16" i="3"/>
  <c r="V16" i="3" s="1"/>
  <c r="U11" i="3"/>
  <c r="R17" i="3" s="1"/>
  <c r="T11" i="3"/>
  <c r="S11" i="3"/>
  <c r="R11" i="3"/>
  <c r="S17" i="3" s="1"/>
  <c r="U10" i="3"/>
  <c r="T10" i="3"/>
  <c r="S10" i="3"/>
  <c r="R10" i="3"/>
  <c r="S16" i="3" s="1"/>
  <c r="U9" i="3"/>
  <c r="T9" i="3"/>
  <c r="S9" i="3"/>
  <c r="R15" i="3" s="1"/>
  <c r="R9" i="3"/>
  <c r="S15" i="3" s="1"/>
  <c r="U8" i="3"/>
  <c r="T17" i="3" s="1"/>
  <c r="T8" i="3"/>
  <c r="T16" i="3" s="1"/>
  <c r="S8" i="3"/>
  <c r="T15" i="3" s="1"/>
  <c r="R8" i="3"/>
  <c r="R14" i="3" s="1"/>
  <c r="K22" i="2"/>
  <c r="H29" i="2" s="1"/>
  <c r="J22" i="2"/>
  <c r="I22" i="2"/>
  <c r="H22" i="2"/>
  <c r="I29" i="2" s="1"/>
  <c r="K21" i="2"/>
  <c r="J21" i="2"/>
  <c r="H28" i="2" s="1"/>
  <c r="I21" i="2"/>
  <c r="H21" i="2"/>
  <c r="I28" i="2" s="1"/>
  <c r="K20" i="2"/>
  <c r="J20" i="2"/>
  <c r="I20" i="2"/>
  <c r="H27" i="2" s="1"/>
  <c r="H20" i="2"/>
  <c r="I27" i="2" s="1"/>
  <c r="K19" i="2"/>
  <c r="J29" i="2" s="1"/>
  <c r="J19" i="2"/>
  <c r="J28" i="2" s="1"/>
  <c r="I19" i="2"/>
  <c r="J27" i="2" s="1"/>
  <c r="H19" i="2"/>
  <c r="H26" i="2" s="1"/>
  <c r="B13" i="2"/>
  <c r="F13" i="2"/>
  <c r="J13" i="2"/>
  <c r="N13" i="2"/>
  <c r="B14" i="2"/>
  <c r="F14" i="2"/>
  <c r="J14" i="2"/>
  <c r="N14" i="2"/>
  <c r="V17" i="3" l="1"/>
  <c r="U17" i="3"/>
  <c r="V15" i="3"/>
  <c r="U15" i="3"/>
  <c r="S14" i="3"/>
  <c r="V14" i="3" s="1"/>
  <c r="U16" i="3"/>
  <c r="T14" i="3"/>
  <c r="U14" i="3" s="1"/>
  <c r="R29" i="3"/>
  <c r="R30" i="3" s="1"/>
  <c r="L27" i="2"/>
  <c r="K27" i="2"/>
  <c r="L28" i="2"/>
  <c r="K28" i="2"/>
  <c r="L29" i="2"/>
  <c r="K29" i="2"/>
  <c r="I26" i="2"/>
  <c r="L26" i="2" s="1"/>
  <c r="J26" i="2"/>
  <c r="K26" i="2" s="1"/>
  <c r="R13" i="2"/>
  <c r="N15" i="2"/>
  <c r="J15" i="2"/>
  <c r="R14" i="2"/>
  <c r="F15" i="2"/>
  <c r="B15" i="2"/>
  <c r="R15" i="2" l="1"/>
</calcChain>
</file>

<file path=xl/sharedStrings.xml><?xml version="1.0" encoding="utf-8"?>
<sst xmlns="http://schemas.openxmlformats.org/spreadsheetml/2006/main" count="490" uniqueCount="153">
  <si>
    <t>best</t>
    <phoneticPr fontId="2" type="noConversion"/>
  </si>
  <si>
    <t>bad1</t>
    <phoneticPr fontId="2" type="noConversion"/>
  </si>
  <si>
    <t>bad2</t>
    <phoneticPr fontId="2" type="noConversion"/>
  </si>
  <si>
    <t>worst</t>
    <phoneticPr fontId="2" type="noConversion"/>
  </si>
  <si>
    <t>TP</t>
    <phoneticPr fontId="2" type="noConversion"/>
  </si>
  <si>
    <t>FN</t>
    <phoneticPr fontId="2" type="noConversion"/>
  </si>
  <si>
    <t>FP</t>
    <phoneticPr fontId="2" type="noConversion"/>
  </si>
  <si>
    <t>Precision</t>
  </si>
  <si>
    <t>Recall</t>
  </si>
  <si>
    <t>總數量</t>
    <phoneticPr fontId="2" type="noConversion"/>
  </si>
  <si>
    <t>正確數量</t>
    <phoneticPr fontId="2" type="noConversion"/>
  </si>
  <si>
    <t>總正確數量</t>
    <phoneticPr fontId="2" type="noConversion"/>
  </si>
  <si>
    <t>辨識率</t>
    <phoneticPr fontId="2" type="noConversion"/>
  </si>
  <si>
    <t>best(1)</t>
    <phoneticPr fontId="1" type="noConversion"/>
  </si>
  <si>
    <t>best(2)</t>
    <phoneticPr fontId="1" type="noConversion"/>
  </si>
  <si>
    <t>best(3)</t>
    <phoneticPr fontId="1" type="noConversion"/>
  </si>
  <si>
    <t>best(4)</t>
    <phoneticPr fontId="1" type="noConversion"/>
  </si>
  <si>
    <t>best(5)</t>
    <phoneticPr fontId="1" type="noConversion"/>
  </si>
  <si>
    <t>best(6)</t>
    <phoneticPr fontId="1" type="noConversion"/>
  </si>
  <si>
    <t>best(7)</t>
    <phoneticPr fontId="1" type="noConversion"/>
  </si>
  <si>
    <t>best(8)</t>
    <phoneticPr fontId="1" type="noConversion"/>
  </si>
  <si>
    <t>best(9)</t>
    <phoneticPr fontId="1" type="noConversion"/>
  </si>
  <si>
    <t>bad1(2)</t>
    <phoneticPr fontId="1" type="noConversion"/>
  </si>
  <si>
    <t>bad1(3)</t>
    <phoneticPr fontId="1" type="noConversion"/>
  </si>
  <si>
    <t>bad1(4)</t>
    <phoneticPr fontId="1" type="noConversion"/>
  </si>
  <si>
    <t>bad1(5)</t>
    <phoneticPr fontId="1" type="noConversion"/>
  </si>
  <si>
    <t>bad1(6)</t>
    <phoneticPr fontId="1" type="noConversion"/>
  </si>
  <si>
    <t>bad1(7)</t>
    <phoneticPr fontId="1" type="noConversion"/>
  </si>
  <si>
    <t>bad1(8)</t>
    <phoneticPr fontId="1" type="noConversion"/>
  </si>
  <si>
    <t>bad1(9)</t>
    <phoneticPr fontId="1" type="noConversion"/>
  </si>
  <si>
    <t>bad1(10)</t>
    <phoneticPr fontId="1" type="noConversion"/>
  </si>
  <si>
    <t>bad1(1)</t>
    <phoneticPr fontId="1" type="noConversion"/>
  </si>
  <si>
    <t>bad2(1)</t>
    <phoneticPr fontId="1" type="noConversion"/>
  </si>
  <si>
    <t>bad2(2)</t>
    <phoneticPr fontId="1" type="noConversion"/>
  </si>
  <si>
    <t>bad2(3)</t>
    <phoneticPr fontId="1" type="noConversion"/>
  </si>
  <si>
    <t>bad2(4)</t>
    <phoneticPr fontId="1" type="noConversion"/>
  </si>
  <si>
    <t>bad2(5)</t>
    <phoneticPr fontId="1" type="noConversion"/>
  </si>
  <si>
    <t>bad2(6)</t>
    <phoneticPr fontId="1" type="noConversion"/>
  </si>
  <si>
    <t>bad2(7)</t>
    <phoneticPr fontId="1" type="noConversion"/>
  </si>
  <si>
    <t>bad2(8)</t>
    <phoneticPr fontId="1" type="noConversion"/>
  </si>
  <si>
    <t>bad2(9)</t>
    <phoneticPr fontId="1" type="noConversion"/>
  </si>
  <si>
    <t>bad2(10)</t>
    <phoneticPr fontId="1" type="noConversion"/>
  </si>
  <si>
    <t>worst(1)</t>
    <phoneticPr fontId="1" type="noConversion"/>
  </si>
  <si>
    <t>worst(2)</t>
    <phoneticPr fontId="1" type="noConversion"/>
  </si>
  <si>
    <t>worst(3)</t>
    <phoneticPr fontId="1" type="noConversion"/>
  </si>
  <si>
    <t>worst(4)</t>
    <phoneticPr fontId="1" type="noConversion"/>
  </si>
  <si>
    <t>worst(5)</t>
    <phoneticPr fontId="1" type="noConversion"/>
  </si>
  <si>
    <t>worst(6)</t>
    <phoneticPr fontId="1" type="noConversion"/>
  </si>
  <si>
    <t>worst(7)</t>
    <phoneticPr fontId="1" type="noConversion"/>
  </si>
  <si>
    <t>worst(8)</t>
    <phoneticPr fontId="1" type="noConversion"/>
  </si>
  <si>
    <t>worst(9)</t>
    <phoneticPr fontId="1" type="noConversion"/>
  </si>
  <si>
    <t>worst(10)</t>
    <phoneticPr fontId="1" type="noConversion"/>
  </si>
  <si>
    <t>best(1).jpg</t>
  </si>
  <si>
    <t>bad1(1).jpg</t>
  </si>
  <si>
    <t>bad2(1)pg</t>
  </si>
  <si>
    <t>worst(1).jpg</t>
  </si>
  <si>
    <t>best(2).jpg</t>
  </si>
  <si>
    <t>bad1(2).jpg</t>
  </si>
  <si>
    <t>bad2(2)pg</t>
  </si>
  <si>
    <t>worst(2).jpg</t>
  </si>
  <si>
    <t>best(3).jpg</t>
  </si>
  <si>
    <t>bad1(3).jpg</t>
  </si>
  <si>
    <t>bad2(3)pg</t>
  </si>
  <si>
    <t>worst(3).jpg</t>
  </si>
  <si>
    <t>best(4).jpg</t>
  </si>
  <si>
    <t>bad1(4).jpg</t>
  </si>
  <si>
    <t>bad2(4)pg</t>
  </si>
  <si>
    <t>worst(4).jpg</t>
  </si>
  <si>
    <t>best(5).jpg</t>
  </si>
  <si>
    <t>bad1(5).jpg</t>
  </si>
  <si>
    <t>bad2(5)pg</t>
  </si>
  <si>
    <t>worst(5).jpg</t>
  </si>
  <si>
    <t>bad1(6).jpg</t>
  </si>
  <si>
    <t>bad2(6)pg</t>
  </si>
  <si>
    <t>worst(6).jpg</t>
  </si>
  <si>
    <t>best(6).jpg</t>
  </si>
  <si>
    <t>bad1(7).jpg</t>
  </si>
  <si>
    <t>bad2(7)pg</t>
  </si>
  <si>
    <t>worst(7).jpg</t>
  </si>
  <si>
    <t>best(11).jpg</t>
  </si>
  <si>
    <t>bad1(8).jpg</t>
  </si>
  <si>
    <t>bad2(8)pg</t>
  </si>
  <si>
    <t>worst(8).jpg</t>
  </si>
  <si>
    <t>best(12).jpg</t>
  </si>
  <si>
    <t>bad1(9).jpg</t>
  </si>
  <si>
    <t>bad2(9)pg</t>
  </si>
  <si>
    <t>worst(9).jpg</t>
  </si>
  <si>
    <t>best(13).jpg</t>
  </si>
  <si>
    <t>bad1(10).jpg</t>
  </si>
  <si>
    <t>bad2(10)pg</t>
  </si>
  <si>
    <t>worst(10).jpg</t>
  </si>
  <si>
    <t>best(14).jpg</t>
  </si>
  <si>
    <t>bad1(11).jpg</t>
  </si>
  <si>
    <t>bad2(11)pg</t>
  </si>
  <si>
    <t>worst(11).jpg</t>
  </si>
  <si>
    <t>best(15).jpg</t>
  </si>
  <si>
    <t>bad1(12).jpg</t>
  </si>
  <si>
    <t>bad2(12)pg</t>
  </si>
  <si>
    <t>worst(12).jpg</t>
  </si>
  <si>
    <t>best(16).jpg</t>
  </si>
  <si>
    <t>bad1(13).jpg</t>
  </si>
  <si>
    <t>bad2(13)pg</t>
  </si>
  <si>
    <t>worst(13).jpg</t>
  </si>
  <si>
    <t>best(18).jpg</t>
  </si>
  <si>
    <t>bad1(14).jpg</t>
  </si>
  <si>
    <t>bad2(14)pg</t>
  </si>
  <si>
    <t>worst(14).jpg</t>
  </si>
  <si>
    <t>best(20).jpg</t>
  </si>
  <si>
    <t>bad1(15).jpg</t>
  </si>
  <si>
    <t>bad2(15)pg</t>
  </si>
  <si>
    <t>worst(15).jpg</t>
  </si>
  <si>
    <t>best(21).jpg</t>
  </si>
  <si>
    <t>bad1(16).jpg</t>
  </si>
  <si>
    <t>bad2(16)pg</t>
  </si>
  <si>
    <t>worst(16).jpg</t>
  </si>
  <si>
    <t>best(22).jpg</t>
  </si>
  <si>
    <t>bad1(17).jpg</t>
  </si>
  <si>
    <t>bad2(17)pg</t>
  </si>
  <si>
    <t>worst(17).jpg</t>
  </si>
  <si>
    <t>best(24).jpg</t>
  </si>
  <si>
    <t>bad1(18).jpg</t>
  </si>
  <si>
    <t>bad2(18)pg</t>
  </si>
  <si>
    <t>worst(18).jpg</t>
  </si>
  <si>
    <t>best(25).jpg</t>
  </si>
  <si>
    <t>bad1(19).jpg</t>
  </si>
  <si>
    <t>bad2(19)pg</t>
  </si>
  <si>
    <t>worst(19).jpg</t>
  </si>
  <si>
    <t>2083.jpg</t>
  </si>
  <si>
    <t>bad1(20).jpg</t>
  </si>
  <si>
    <t>bad2(20)pg</t>
  </si>
  <si>
    <t>worst(20).jpg</t>
  </si>
  <si>
    <t>2110.jpg</t>
  </si>
  <si>
    <t>bad1(21).jpg</t>
  </si>
  <si>
    <t>bad2(21)pg</t>
  </si>
  <si>
    <t>worst(21).jpg</t>
  </si>
  <si>
    <t>2132.jpg</t>
  </si>
  <si>
    <t>bad1(22).jpg</t>
  </si>
  <si>
    <t>bad2(22)pg</t>
  </si>
  <si>
    <t>worst(22).jpg</t>
  </si>
  <si>
    <t>2172.png</t>
  </si>
  <si>
    <t>bad1(23).jpg</t>
  </si>
  <si>
    <t>bad2(23)pg</t>
  </si>
  <si>
    <t>worst(23).jpg</t>
  </si>
  <si>
    <t>2215.png</t>
    <phoneticPr fontId="2" type="noConversion"/>
  </si>
  <si>
    <t>bad1(24).jpg</t>
  </si>
  <si>
    <t>bad2(24)pg</t>
  </si>
  <si>
    <t>worst(24).jpg</t>
  </si>
  <si>
    <t>2245.png</t>
  </si>
  <si>
    <t>bad1(25).jpg</t>
  </si>
  <si>
    <t>bad2(25)pg</t>
  </si>
  <si>
    <t>worst(25).jpg</t>
  </si>
  <si>
    <t>bad1(26).jpg</t>
  </si>
  <si>
    <t>bad2(26)pg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</si>
</sst>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43F7-B054-411A-947A-E78307D17EEF}">
  <dimension ref="A1:V30"/>
  <sheetViews>
    <sheetView workbookViewId="0">
      <selection sqref="A1:XFD1048576"/>
    </sheetView>
  </sheetViews>
  <sheetFormatPr defaultRowHeight="16.5" x14ac:dyDescent="0.25"/>
  <cols>
    <col min="1" max="16384" width="9" style="1"/>
  </cols>
  <sheetData>
    <row r="1" spans="1:22" x14ac:dyDescent="0.25">
      <c r="A1" s="1" t="s">
        <v>52</v>
      </c>
      <c r="B1" s="1" t="s">
        <v>0</v>
      </c>
      <c r="C1" s="1" t="s">
        <v>0</v>
      </c>
      <c r="E1" s="1" t="s">
        <v>53</v>
      </c>
      <c r="F1" s="1" t="s">
        <v>1</v>
      </c>
      <c r="G1" s="1" t="s">
        <v>1</v>
      </c>
      <c r="I1" s="1" t="s">
        <v>54</v>
      </c>
      <c r="J1" s="1" t="s">
        <v>2</v>
      </c>
      <c r="K1" s="1" t="s">
        <v>2</v>
      </c>
      <c r="M1" s="1" t="s">
        <v>55</v>
      </c>
      <c r="N1" s="1" t="s">
        <v>3</v>
      </c>
      <c r="O1" s="1" t="s">
        <v>3</v>
      </c>
    </row>
    <row r="2" spans="1:22" x14ac:dyDescent="0.25">
      <c r="A2" s="1" t="s">
        <v>56</v>
      </c>
      <c r="B2" s="1" t="s">
        <v>0</v>
      </c>
      <c r="C2" s="1" t="s">
        <v>0</v>
      </c>
      <c r="E2" s="1" t="s">
        <v>57</v>
      </c>
      <c r="F2" s="1" t="s">
        <v>1</v>
      </c>
      <c r="G2" s="1" t="s">
        <v>1</v>
      </c>
      <c r="I2" s="1" t="s">
        <v>58</v>
      </c>
      <c r="J2" s="1" t="s">
        <v>2</v>
      </c>
      <c r="K2" s="1" t="s">
        <v>3</v>
      </c>
      <c r="M2" s="1" t="s">
        <v>59</v>
      </c>
      <c r="N2" s="1" t="s">
        <v>3</v>
      </c>
      <c r="O2" s="1" t="s">
        <v>3</v>
      </c>
    </row>
    <row r="3" spans="1:22" x14ac:dyDescent="0.25">
      <c r="A3" s="1" t="s">
        <v>60</v>
      </c>
      <c r="B3" s="1" t="s">
        <v>0</v>
      </c>
      <c r="C3" s="1" t="s">
        <v>0</v>
      </c>
      <c r="E3" s="1" t="s">
        <v>61</v>
      </c>
      <c r="F3" s="1" t="s">
        <v>1</v>
      </c>
      <c r="G3" s="1" t="s">
        <v>1</v>
      </c>
      <c r="I3" s="1" t="s">
        <v>62</v>
      </c>
      <c r="J3" s="1" t="s">
        <v>2</v>
      </c>
      <c r="K3" s="1" t="s">
        <v>2</v>
      </c>
      <c r="M3" s="1" t="s">
        <v>63</v>
      </c>
      <c r="N3" s="1" t="s">
        <v>3</v>
      </c>
      <c r="O3" s="1" t="s">
        <v>3</v>
      </c>
    </row>
    <row r="4" spans="1:22" x14ac:dyDescent="0.25">
      <c r="A4" s="1" t="s">
        <v>64</v>
      </c>
      <c r="B4" s="1" t="s">
        <v>0</v>
      </c>
      <c r="C4" s="1" t="s">
        <v>0</v>
      </c>
      <c r="E4" s="1" t="s">
        <v>65</v>
      </c>
      <c r="F4" s="1" t="s">
        <v>1</v>
      </c>
      <c r="G4" s="1" t="s">
        <v>0</v>
      </c>
      <c r="I4" s="1" t="s">
        <v>66</v>
      </c>
      <c r="J4" s="1" t="s">
        <v>2</v>
      </c>
      <c r="K4" s="1" t="s">
        <v>3</v>
      </c>
      <c r="M4" s="1" t="s">
        <v>67</v>
      </c>
      <c r="N4" s="1" t="s">
        <v>3</v>
      </c>
      <c r="O4" s="1" t="s">
        <v>3</v>
      </c>
    </row>
    <row r="5" spans="1:22" x14ac:dyDescent="0.25">
      <c r="A5" s="1" t="s">
        <v>68</v>
      </c>
      <c r="B5" s="1" t="s">
        <v>0</v>
      </c>
      <c r="C5" s="1" t="s">
        <v>0</v>
      </c>
      <c r="E5" s="1" t="s">
        <v>69</v>
      </c>
      <c r="F5" s="1" t="s">
        <v>1</v>
      </c>
      <c r="G5" s="1" t="s">
        <v>1</v>
      </c>
      <c r="I5" s="1" t="s">
        <v>70</v>
      </c>
      <c r="J5" s="1" t="s">
        <v>2</v>
      </c>
      <c r="K5" s="1" t="s">
        <v>3</v>
      </c>
      <c r="M5" s="1" t="s">
        <v>71</v>
      </c>
      <c r="N5" s="1" t="s">
        <v>3</v>
      </c>
      <c r="O5" s="1" t="s">
        <v>3</v>
      </c>
    </row>
    <row r="6" spans="1:22" x14ac:dyDescent="0.25">
      <c r="A6" s="1" t="s">
        <v>68</v>
      </c>
      <c r="B6" s="1" t="s">
        <v>0</v>
      </c>
      <c r="C6" s="1" t="s">
        <v>0</v>
      </c>
      <c r="E6" s="1" t="s">
        <v>72</v>
      </c>
      <c r="F6" s="1" t="s">
        <v>1</v>
      </c>
      <c r="G6" s="1" t="s">
        <v>1</v>
      </c>
      <c r="I6" s="1" t="s">
        <v>73</v>
      </c>
      <c r="J6" s="1" t="s">
        <v>2</v>
      </c>
      <c r="K6" s="1" t="s">
        <v>2</v>
      </c>
      <c r="M6" s="1" t="s">
        <v>74</v>
      </c>
      <c r="N6" s="1" t="s">
        <v>3</v>
      </c>
      <c r="O6" s="1" t="s">
        <v>3</v>
      </c>
    </row>
    <row r="7" spans="1:22" x14ac:dyDescent="0.25">
      <c r="A7" s="1" t="s">
        <v>75</v>
      </c>
      <c r="B7" s="1" t="s">
        <v>0</v>
      </c>
      <c r="C7" s="1" t="s">
        <v>0</v>
      </c>
      <c r="E7" s="1" t="s">
        <v>76</v>
      </c>
      <c r="F7" s="1" t="s">
        <v>1</v>
      </c>
      <c r="G7" s="1" t="s">
        <v>1</v>
      </c>
      <c r="I7" s="1" t="s">
        <v>77</v>
      </c>
      <c r="J7" s="1" t="s">
        <v>2</v>
      </c>
      <c r="K7" s="1" t="s">
        <v>2</v>
      </c>
      <c r="M7" s="1" t="s">
        <v>78</v>
      </c>
      <c r="N7" s="1" t="s">
        <v>3</v>
      </c>
      <c r="O7" s="1" t="s">
        <v>3</v>
      </c>
      <c r="R7" s="1" t="s">
        <v>0</v>
      </c>
      <c r="S7" s="1" t="s">
        <v>1</v>
      </c>
      <c r="T7" s="1" t="s">
        <v>2</v>
      </c>
      <c r="U7" s="1" t="s">
        <v>3</v>
      </c>
    </row>
    <row r="8" spans="1:22" x14ac:dyDescent="0.25">
      <c r="A8" s="1" t="s">
        <v>79</v>
      </c>
      <c r="B8" s="1" t="s">
        <v>0</v>
      </c>
      <c r="C8" s="1" t="s">
        <v>0</v>
      </c>
      <c r="E8" s="1" t="s">
        <v>80</v>
      </c>
      <c r="F8" s="1" t="s">
        <v>1</v>
      </c>
      <c r="G8" s="1" t="s">
        <v>1</v>
      </c>
      <c r="I8" s="1" t="s">
        <v>81</v>
      </c>
      <c r="J8" s="1" t="s">
        <v>2</v>
      </c>
      <c r="K8" s="1" t="s">
        <v>2</v>
      </c>
      <c r="M8" s="1" t="s">
        <v>82</v>
      </c>
      <c r="N8" s="1" t="s">
        <v>3</v>
      </c>
      <c r="O8" s="1" t="s">
        <v>3</v>
      </c>
      <c r="Q8" s="1" t="s">
        <v>0</v>
      </c>
      <c r="R8" s="1">
        <f>COUNTIF(C1:C25, "best")</f>
        <v>25</v>
      </c>
      <c r="S8" s="1">
        <f>COUNTIF(C1:C25, "bad1")</f>
        <v>0</v>
      </c>
      <c r="T8" s="1">
        <f>COUNTIF(C1:C25, "bad2")</f>
        <v>0</v>
      </c>
      <c r="U8" s="1">
        <f>COUNTIF(C1:C25, "worst")</f>
        <v>0</v>
      </c>
    </row>
    <row r="9" spans="1:22" x14ac:dyDescent="0.25">
      <c r="A9" s="1" t="s">
        <v>83</v>
      </c>
      <c r="B9" s="1" t="s">
        <v>0</v>
      </c>
      <c r="C9" s="1" t="s">
        <v>0</v>
      </c>
      <c r="E9" s="1" t="s">
        <v>84</v>
      </c>
      <c r="F9" s="1" t="s">
        <v>1</v>
      </c>
      <c r="G9" s="1" t="s">
        <v>1</v>
      </c>
      <c r="I9" s="1" t="s">
        <v>85</v>
      </c>
      <c r="J9" s="1" t="s">
        <v>2</v>
      </c>
      <c r="K9" s="1" t="s">
        <v>2</v>
      </c>
      <c r="M9" s="1" t="s">
        <v>86</v>
      </c>
      <c r="N9" s="1" t="s">
        <v>3</v>
      </c>
      <c r="O9" s="1" t="s">
        <v>3</v>
      </c>
      <c r="Q9" s="1" t="s">
        <v>1</v>
      </c>
      <c r="R9" s="1">
        <f>COUNTIF(G1:G26, "best")</f>
        <v>2</v>
      </c>
      <c r="S9" s="1">
        <f>COUNTIF(G1:G26, "bad1")</f>
        <v>24</v>
      </c>
      <c r="T9" s="1">
        <f>COUNTIF(G1:G26, "best")</f>
        <v>2</v>
      </c>
      <c r="U9" s="1">
        <f>COUNTIF(G1:G26, "worst")</f>
        <v>0</v>
      </c>
    </row>
    <row r="10" spans="1:22" x14ac:dyDescent="0.25">
      <c r="A10" s="1" t="s">
        <v>87</v>
      </c>
      <c r="B10" s="1" t="s">
        <v>0</v>
      </c>
      <c r="C10" s="1" t="s">
        <v>0</v>
      </c>
      <c r="E10" s="1" t="s">
        <v>88</v>
      </c>
      <c r="F10" s="1" t="s">
        <v>1</v>
      </c>
      <c r="G10" s="1" t="s">
        <v>1</v>
      </c>
      <c r="I10" s="1" t="s">
        <v>89</v>
      </c>
      <c r="J10" s="1" t="s">
        <v>2</v>
      </c>
      <c r="K10" s="1" t="s">
        <v>2</v>
      </c>
      <c r="M10" s="1" t="s">
        <v>90</v>
      </c>
      <c r="N10" s="1" t="s">
        <v>3</v>
      </c>
      <c r="O10" s="1" t="s">
        <v>3</v>
      </c>
      <c r="Q10" s="1" t="s">
        <v>2</v>
      </c>
      <c r="R10" s="1">
        <f>COUNTIF(K1:K26, "best")</f>
        <v>0</v>
      </c>
      <c r="S10" s="1">
        <f>COUNTIF(K1:K26, "bad1")</f>
        <v>1</v>
      </c>
      <c r="T10" s="1">
        <f>COUNTIF(K1:K26, "bad2")</f>
        <v>22</v>
      </c>
      <c r="U10" s="1">
        <f>COUNTIF(K1:K26, "worst")</f>
        <v>3</v>
      </c>
    </row>
    <row r="11" spans="1:22" x14ac:dyDescent="0.25">
      <c r="A11" s="1" t="s">
        <v>91</v>
      </c>
      <c r="B11" s="1" t="s">
        <v>0</v>
      </c>
      <c r="C11" s="1" t="s">
        <v>0</v>
      </c>
      <c r="E11" s="1" t="s">
        <v>92</v>
      </c>
      <c r="F11" s="1" t="s">
        <v>1</v>
      </c>
      <c r="G11" s="1" t="s">
        <v>1</v>
      </c>
      <c r="I11" s="1" t="s">
        <v>93</v>
      </c>
      <c r="J11" s="1" t="s">
        <v>2</v>
      </c>
      <c r="K11" s="1" t="s">
        <v>2</v>
      </c>
      <c r="M11" s="1" t="s">
        <v>94</v>
      </c>
      <c r="N11" s="1" t="s">
        <v>3</v>
      </c>
      <c r="O11" s="1" t="s">
        <v>3</v>
      </c>
      <c r="Q11" s="1" t="s">
        <v>3</v>
      </c>
      <c r="R11" s="1">
        <f>COUNTIF(O1:O25, "best")</f>
        <v>0</v>
      </c>
      <c r="S11" s="1">
        <f>COUNTIF(O1:O25, "bad1")</f>
        <v>0</v>
      </c>
      <c r="T11" s="1">
        <f>COUNTIF(O1:O25, "bad2")</f>
        <v>0</v>
      </c>
      <c r="U11" s="1">
        <f>COUNTIF(O1:O25, "worst")</f>
        <v>25</v>
      </c>
    </row>
    <row r="12" spans="1:22" x14ac:dyDescent="0.25">
      <c r="A12" s="1" t="s">
        <v>95</v>
      </c>
      <c r="B12" s="1" t="s">
        <v>0</v>
      </c>
      <c r="C12" s="1" t="s">
        <v>0</v>
      </c>
      <c r="E12" s="1" t="s">
        <v>96</v>
      </c>
      <c r="F12" s="1" t="s">
        <v>1</v>
      </c>
      <c r="G12" s="1" t="s">
        <v>1</v>
      </c>
      <c r="I12" s="1" t="s">
        <v>97</v>
      </c>
      <c r="J12" s="1" t="s">
        <v>2</v>
      </c>
      <c r="K12" s="1" t="s">
        <v>2</v>
      </c>
      <c r="M12" s="1" t="s">
        <v>98</v>
      </c>
      <c r="N12" s="1" t="s">
        <v>3</v>
      </c>
      <c r="O12" s="1" t="s">
        <v>3</v>
      </c>
    </row>
    <row r="13" spans="1:22" x14ac:dyDescent="0.25">
      <c r="A13" s="1" t="s">
        <v>99</v>
      </c>
      <c r="B13" s="1" t="s">
        <v>0</v>
      </c>
      <c r="C13" s="1" t="s">
        <v>0</v>
      </c>
      <c r="E13" s="1" t="s">
        <v>100</v>
      </c>
      <c r="F13" s="1" t="s">
        <v>1</v>
      </c>
      <c r="G13" s="1" t="s">
        <v>1</v>
      </c>
      <c r="I13" s="1" t="s">
        <v>101</v>
      </c>
      <c r="J13" s="1" t="s">
        <v>2</v>
      </c>
      <c r="K13" s="1" t="s">
        <v>2</v>
      </c>
      <c r="M13" s="1" t="s">
        <v>102</v>
      </c>
      <c r="N13" s="1" t="s">
        <v>3</v>
      </c>
      <c r="O13" s="1" t="s">
        <v>3</v>
      </c>
      <c r="R13" s="1" t="s">
        <v>4</v>
      </c>
      <c r="S13" s="1" t="s">
        <v>5</v>
      </c>
      <c r="T13" s="1" t="s">
        <v>6</v>
      </c>
      <c r="U13" s="1" t="s">
        <v>7</v>
      </c>
      <c r="V13" s="1" t="s">
        <v>8</v>
      </c>
    </row>
    <row r="14" spans="1:22" x14ac:dyDescent="0.25">
      <c r="A14" s="1" t="s">
        <v>103</v>
      </c>
      <c r="B14" s="1" t="s">
        <v>0</v>
      </c>
      <c r="C14" s="1" t="s">
        <v>0</v>
      </c>
      <c r="E14" s="1" t="s">
        <v>104</v>
      </c>
      <c r="F14" s="1" t="s">
        <v>1</v>
      </c>
      <c r="G14" s="1" t="s">
        <v>1</v>
      </c>
      <c r="I14" s="1" t="s">
        <v>105</v>
      </c>
      <c r="J14" s="1" t="s">
        <v>2</v>
      </c>
      <c r="K14" s="1" t="s">
        <v>2</v>
      </c>
      <c r="M14" s="1" t="s">
        <v>106</v>
      </c>
      <c r="N14" s="1" t="s">
        <v>3</v>
      </c>
      <c r="O14" s="1" t="s">
        <v>3</v>
      </c>
      <c r="Q14" s="1" t="s">
        <v>0</v>
      </c>
      <c r="R14" s="1">
        <f>R8</f>
        <v>25</v>
      </c>
      <c r="S14" s="1">
        <f>SUM(S8:U8)</f>
        <v>0</v>
      </c>
      <c r="T14" s="1">
        <f>SUM(R9:R11)</f>
        <v>2</v>
      </c>
      <c r="U14" s="1">
        <f>R14/(R14+T14)</f>
        <v>0.92592592592592593</v>
      </c>
      <c r="V14" s="1">
        <f>R14/(R14+S14)</f>
        <v>1</v>
      </c>
    </row>
    <row r="15" spans="1:22" x14ac:dyDescent="0.25">
      <c r="A15" s="1" t="s">
        <v>107</v>
      </c>
      <c r="B15" s="1" t="s">
        <v>0</v>
      </c>
      <c r="C15" s="1" t="s">
        <v>0</v>
      </c>
      <c r="E15" s="1" t="s">
        <v>108</v>
      </c>
      <c r="F15" s="1" t="s">
        <v>1</v>
      </c>
      <c r="G15" s="1" t="s">
        <v>1</v>
      </c>
      <c r="I15" s="1" t="s">
        <v>109</v>
      </c>
      <c r="J15" s="1" t="s">
        <v>2</v>
      </c>
      <c r="K15" s="1" t="s">
        <v>2</v>
      </c>
      <c r="M15" s="1" t="s">
        <v>110</v>
      </c>
      <c r="N15" s="1" t="s">
        <v>3</v>
      </c>
      <c r="O15" s="1" t="s">
        <v>3</v>
      </c>
      <c r="Q15" s="1" t="s">
        <v>1</v>
      </c>
      <c r="R15" s="1">
        <f>S9</f>
        <v>24</v>
      </c>
      <c r="S15" s="1">
        <f>SUM(R9,T9,U9)</f>
        <v>4</v>
      </c>
      <c r="T15" s="1">
        <f>SUM(S8,S10,S11)</f>
        <v>1</v>
      </c>
      <c r="U15" s="1">
        <f>R15/(R15+T15)</f>
        <v>0.96</v>
      </c>
      <c r="V15" s="1">
        <f>R15/(R15+S15)</f>
        <v>0.8571428571428571</v>
      </c>
    </row>
    <row r="16" spans="1:22" x14ac:dyDescent="0.25">
      <c r="A16" s="1" t="s">
        <v>111</v>
      </c>
      <c r="B16" s="1" t="s">
        <v>0</v>
      </c>
      <c r="C16" s="1" t="s">
        <v>0</v>
      </c>
      <c r="E16" s="1" t="s">
        <v>112</v>
      </c>
      <c r="F16" s="1" t="s">
        <v>1</v>
      </c>
      <c r="G16" s="1" t="s">
        <v>1</v>
      </c>
      <c r="I16" s="1" t="s">
        <v>113</v>
      </c>
      <c r="J16" s="1" t="s">
        <v>2</v>
      </c>
      <c r="K16" s="1" t="s">
        <v>1</v>
      </c>
      <c r="M16" s="1" t="s">
        <v>114</v>
      </c>
      <c r="N16" s="1" t="s">
        <v>3</v>
      </c>
      <c r="O16" s="1" t="s">
        <v>3</v>
      </c>
      <c r="Q16" s="1" t="s">
        <v>2</v>
      </c>
      <c r="R16" s="1">
        <f>T10</f>
        <v>22</v>
      </c>
      <c r="S16" s="1">
        <f>SUM(R10,S10,U10)</f>
        <v>4</v>
      </c>
      <c r="T16" s="1">
        <f>SUM(T8,T9,T11)</f>
        <v>2</v>
      </c>
      <c r="U16" s="1">
        <f>R16/(R16+T16)</f>
        <v>0.91666666666666663</v>
      </c>
      <c r="V16" s="1">
        <f>R16/(R16+S16)</f>
        <v>0.84615384615384615</v>
      </c>
    </row>
    <row r="17" spans="1:22" x14ac:dyDescent="0.25">
      <c r="A17" s="1" t="s">
        <v>115</v>
      </c>
      <c r="B17" s="1" t="s">
        <v>0</v>
      </c>
      <c r="C17" s="1" t="s">
        <v>0</v>
      </c>
      <c r="E17" s="1" t="s">
        <v>116</v>
      </c>
      <c r="F17" s="1" t="s">
        <v>1</v>
      </c>
      <c r="G17" s="1" t="s">
        <v>0</v>
      </c>
      <c r="I17" s="1" t="s">
        <v>117</v>
      </c>
      <c r="J17" s="1" t="s">
        <v>2</v>
      </c>
      <c r="K17" s="1" t="s">
        <v>2</v>
      </c>
      <c r="M17" s="1" t="s">
        <v>118</v>
      </c>
      <c r="N17" s="1" t="s">
        <v>3</v>
      </c>
      <c r="O17" s="1" t="s">
        <v>3</v>
      </c>
      <c r="Q17" s="1" t="s">
        <v>3</v>
      </c>
      <c r="R17" s="1">
        <f>U11</f>
        <v>25</v>
      </c>
      <c r="S17" s="1">
        <f>SUM(R11:T11)</f>
        <v>0</v>
      </c>
      <c r="T17" s="1">
        <f>SUM(U8:U10)</f>
        <v>3</v>
      </c>
      <c r="U17" s="1">
        <f>R17/(R17+T17)</f>
        <v>0.8928571428571429</v>
      </c>
      <c r="V17" s="1">
        <f>R17/(R17+S17)</f>
        <v>1</v>
      </c>
    </row>
    <row r="18" spans="1:22" x14ac:dyDescent="0.25">
      <c r="A18" s="1" t="s">
        <v>119</v>
      </c>
      <c r="B18" s="1" t="s">
        <v>0</v>
      </c>
      <c r="C18" s="1" t="s">
        <v>0</v>
      </c>
      <c r="E18" s="1" t="s">
        <v>120</v>
      </c>
      <c r="F18" s="1" t="s">
        <v>1</v>
      </c>
      <c r="G18" s="1" t="s">
        <v>1</v>
      </c>
      <c r="I18" s="1" t="s">
        <v>121</v>
      </c>
      <c r="J18" s="1" t="s">
        <v>2</v>
      </c>
      <c r="K18" s="1" t="s">
        <v>2</v>
      </c>
      <c r="M18" s="1" t="s">
        <v>122</v>
      </c>
      <c r="N18" s="1" t="s">
        <v>3</v>
      </c>
      <c r="O18" s="1" t="s">
        <v>3</v>
      </c>
    </row>
    <row r="19" spans="1:22" x14ac:dyDescent="0.25">
      <c r="A19" s="1" t="s">
        <v>123</v>
      </c>
      <c r="B19" s="1" t="s">
        <v>0</v>
      </c>
      <c r="C19" s="1" t="s">
        <v>0</v>
      </c>
      <c r="E19" s="1" t="s">
        <v>124</v>
      </c>
      <c r="F19" s="1" t="s">
        <v>1</v>
      </c>
      <c r="G19" s="1" t="s">
        <v>1</v>
      </c>
      <c r="I19" s="1" t="s">
        <v>125</v>
      </c>
      <c r="J19" s="1" t="s">
        <v>2</v>
      </c>
      <c r="K19" s="1" t="s">
        <v>2</v>
      </c>
      <c r="M19" s="1" t="s">
        <v>126</v>
      </c>
      <c r="N19" s="1" t="s">
        <v>3</v>
      </c>
      <c r="O19" s="1" t="s">
        <v>3</v>
      </c>
    </row>
    <row r="20" spans="1:22" x14ac:dyDescent="0.25">
      <c r="A20" s="1" t="s">
        <v>127</v>
      </c>
      <c r="B20" s="1" t="s">
        <v>0</v>
      </c>
      <c r="C20" s="1" t="s">
        <v>0</v>
      </c>
      <c r="E20" s="1" t="s">
        <v>128</v>
      </c>
      <c r="F20" s="1" t="s">
        <v>1</v>
      </c>
      <c r="G20" s="1" t="s">
        <v>1</v>
      </c>
      <c r="I20" s="1" t="s">
        <v>129</v>
      </c>
      <c r="J20" s="1" t="s">
        <v>2</v>
      </c>
      <c r="K20" s="1" t="s">
        <v>2</v>
      </c>
      <c r="M20" s="1" t="s">
        <v>130</v>
      </c>
      <c r="N20" s="1" t="s">
        <v>3</v>
      </c>
      <c r="O20" s="1" t="s">
        <v>3</v>
      </c>
    </row>
    <row r="21" spans="1:22" x14ac:dyDescent="0.25">
      <c r="A21" s="1" t="s">
        <v>131</v>
      </c>
      <c r="B21" s="1" t="s">
        <v>0</v>
      </c>
      <c r="C21" s="1" t="s">
        <v>0</v>
      </c>
      <c r="E21" s="1" t="s">
        <v>132</v>
      </c>
      <c r="F21" s="1" t="s">
        <v>1</v>
      </c>
      <c r="G21" s="1" t="s">
        <v>1</v>
      </c>
      <c r="I21" s="1" t="s">
        <v>133</v>
      </c>
      <c r="J21" s="1" t="s">
        <v>2</v>
      </c>
      <c r="K21" s="1" t="s">
        <v>2</v>
      </c>
      <c r="M21" s="1" t="s">
        <v>134</v>
      </c>
      <c r="N21" s="1" t="s">
        <v>3</v>
      </c>
      <c r="O21" s="1" t="s">
        <v>3</v>
      </c>
    </row>
    <row r="22" spans="1:22" x14ac:dyDescent="0.25">
      <c r="A22" s="1" t="s">
        <v>135</v>
      </c>
      <c r="B22" s="1" t="s">
        <v>0</v>
      </c>
      <c r="C22" s="1" t="s">
        <v>0</v>
      </c>
      <c r="E22" s="1" t="s">
        <v>136</v>
      </c>
      <c r="F22" s="1" t="s">
        <v>1</v>
      </c>
      <c r="G22" s="1" t="s">
        <v>1</v>
      </c>
      <c r="I22" s="1" t="s">
        <v>137</v>
      </c>
      <c r="J22" s="1" t="s">
        <v>2</v>
      </c>
      <c r="K22" s="1" t="s">
        <v>2</v>
      </c>
      <c r="M22" s="1" t="s">
        <v>138</v>
      </c>
      <c r="N22" s="1" t="s">
        <v>3</v>
      </c>
      <c r="O22" s="1" t="s">
        <v>3</v>
      </c>
    </row>
    <row r="23" spans="1:22" x14ac:dyDescent="0.25">
      <c r="A23" s="1" t="s">
        <v>139</v>
      </c>
      <c r="B23" s="1" t="s">
        <v>0</v>
      </c>
      <c r="C23" s="1" t="s">
        <v>0</v>
      </c>
      <c r="E23" s="1" t="s">
        <v>140</v>
      </c>
      <c r="F23" s="1" t="s">
        <v>1</v>
      </c>
      <c r="G23" s="1" t="s">
        <v>1</v>
      </c>
      <c r="I23" s="1" t="s">
        <v>141</v>
      </c>
      <c r="J23" s="1" t="s">
        <v>2</v>
      </c>
      <c r="K23" s="1" t="s">
        <v>2</v>
      </c>
      <c r="M23" s="1" t="s">
        <v>142</v>
      </c>
      <c r="N23" s="1" t="s">
        <v>3</v>
      </c>
      <c r="O23" s="1" t="s">
        <v>3</v>
      </c>
    </row>
    <row r="24" spans="1:22" x14ac:dyDescent="0.25">
      <c r="A24" s="1" t="s">
        <v>143</v>
      </c>
      <c r="B24" s="1" t="s">
        <v>0</v>
      </c>
      <c r="C24" s="1" t="s">
        <v>0</v>
      </c>
      <c r="E24" s="1" t="s">
        <v>144</v>
      </c>
      <c r="F24" s="1" t="s">
        <v>1</v>
      </c>
      <c r="G24" s="1" t="s">
        <v>1</v>
      </c>
      <c r="I24" s="1" t="s">
        <v>145</v>
      </c>
      <c r="J24" s="1" t="s">
        <v>2</v>
      </c>
      <c r="K24" s="1" t="s">
        <v>2</v>
      </c>
      <c r="M24" s="1" t="s">
        <v>146</v>
      </c>
      <c r="N24" s="1" t="s">
        <v>3</v>
      </c>
      <c r="O24" s="1" t="s">
        <v>3</v>
      </c>
    </row>
    <row r="25" spans="1:22" x14ac:dyDescent="0.25">
      <c r="A25" s="1" t="s">
        <v>147</v>
      </c>
      <c r="B25" s="1" t="s">
        <v>0</v>
      </c>
      <c r="C25" s="1" t="s">
        <v>0</v>
      </c>
      <c r="E25" s="1" t="s">
        <v>148</v>
      </c>
      <c r="F25" s="1" t="s">
        <v>1</v>
      </c>
      <c r="G25" s="1" t="s">
        <v>1</v>
      </c>
      <c r="I25" s="1" t="s">
        <v>149</v>
      </c>
      <c r="J25" s="1" t="s">
        <v>2</v>
      </c>
      <c r="K25" s="1" t="s">
        <v>2</v>
      </c>
      <c r="M25" s="1" t="s">
        <v>150</v>
      </c>
      <c r="N25" s="1" t="s">
        <v>3</v>
      </c>
      <c r="O25" s="1" t="s">
        <v>3</v>
      </c>
    </row>
    <row r="26" spans="1:22" x14ac:dyDescent="0.25">
      <c r="E26" s="1" t="s">
        <v>151</v>
      </c>
      <c r="F26" s="1" t="s">
        <v>1</v>
      </c>
      <c r="G26" s="1" t="s">
        <v>1</v>
      </c>
      <c r="I26" s="1" t="s">
        <v>152</v>
      </c>
      <c r="J26" s="1" t="s">
        <v>2</v>
      </c>
      <c r="K26" s="1" t="s">
        <v>2</v>
      </c>
    </row>
    <row r="28" spans="1:22" x14ac:dyDescent="0.25">
      <c r="A28" s="1" t="s">
        <v>9</v>
      </c>
      <c r="B28" s="1">
        <f>COUNTIF(B1:B25, "best")</f>
        <v>25</v>
      </c>
      <c r="E28" s="1" t="s">
        <v>9</v>
      </c>
      <c r="F28" s="1">
        <f>COUNTIF(F1:F26, "bad1")</f>
        <v>26</v>
      </c>
      <c r="I28" s="1" t="s">
        <v>9</v>
      </c>
      <c r="J28" s="1">
        <f>COUNTIF(J1:J26, "bad2")</f>
        <v>26</v>
      </c>
      <c r="M28" s="1" t="s">
        <v>9</v>
      </c>
      <c r="N28" s="1">
        <f>COUNTIF(N1:N25, "worst")</f>
        <v>25</v>
      </c>
      <c r="Q28" s="1" t="s">
        <v>9</v>
      </c>
      <c r="R28" s="1">
        <f>B28+F28+J28+N28</f>
        <v>102</v>
      </c>
    </row>
    <row r="29" spans="1:22" x14ac:dyDescent="0.25">
      <c r="A29" s="1" t="s">
        <v>10</v>
      </c>
      <c r="B29" s="1">
        <f>COUNTIF(C1:C25, "best")</f>
        <v>25</v>
      </c>
      <c r="E29" s="1" t="s">
        <v>10</v>
      </c>
      <c r="F29" s="1">
        <f>COUNTIF(G1:G26, "bad1")</f>
        <v>24</v>
      </c>
      <c r="I29" s="1" t="s">
        <v>10</v>
      </c>
      <c r="J29" s="1">
        <f>COUNTIF(K1:K26, "bad2")</f>
        <v>22</v>
      </c>
      <c r="M29" s="1" t="s">
        <v>10</v>
      </c>
      <c r="N29" s="1">
        <f>COUNTIF(O1:O25, "worst")</f>
        <v>25</v>
      </c>
      <c r="Q29" s="1" t="s">
        <v>11</v>
      </c>
      <c r="R29" s="1">
        <f>B29+F29+J29+N29</f>
        <v>96</v>
      </c>
    </row>
    <row r="30" spans="1:22" x14ac:dyDescent="0.25">
      <c r="A30" s="1" t="s">
        <v>12</v>
      </c>
      <c r="B30" s="1">
        <f>B29/B28</f>
        <v>1</v>
      </c>
      <c r="E30" s="1" t="s">
        <v>12</v>
      </c>
      <c r="F30" s="1">
        <f>F29/F28</f>
        <v>0.92307692307692313</v>
      </c>
      <c r="I30" s="1" t="s">
        <v>12</v>
      </c>
      <c r="J30" s="1">
        <f>J29/J28</f>
        <v>0.84615384615384615</v>
      </c>
      <c r="M30" s="1" t="s">
        <v>12</v>
      </c>
      <c r="N30" s="1">
        <f>N29/N28</f>
        <v>1</v>
      </c>
      <c r="Q30" s="1" t="s">
        <v>12</v>
      </c>
      <c r="R30" s="1">
        <f>R29/R28</f>
        <v>0.94117647058823528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4D861-1AC2-42C7-A33D-EB1AACF9894D}">
  <dimension ref="A1:R29"/>
  <sheetViews>
    <sheetView tabSelected="1" workbookViewId="0">
      <selection activeCell="M12" sqref="M12"/>
    </sheetView>
  </sheetViews>
  <sheetFormatPr defaultRowHeight="16.5" x14ac:dyDescent="0.25"/>
  <sheetData>
    <row r="1" spans="1:18" x14ac:dyDescent="0.25">
      <c r="A1" s="1" t="s">
        <v>13</v>
      </c>
      <c r="B1" s="1" t="s">
        <v>0</v>
      </c>
      <c r="C1" s="1" t="s">
        <v>0</v>
      </c>
      <c r="D1" s="1"/>
      <c r="E1" s="1" t="s">
        <v>31</v>
      </c>
      <c r="F1" s="1" t="s">
        <v>1</v>
      </c>
      <c r="G1" s="1" t="s">
        <v>0</v>
      </c>
      <c r="H1" s="1"/>
      <c r="I1" s="1" t="s">
        <v>32</v>
      </c>
      <c r="J1" s="1" t="s">
        <v>2</v>
      </c>
      <c r="K1" s="1" t="s">
        <v>3</v>
      </c>
      <c r="L1" s="1"/>
      <c r="M1" s="1" t="s">
        <v>42</v>
      </c>
      <c r="N1" s="1" t="s">
        <v>3</v>
      </c>
      <c r="O1" s="1" t="s">
        <v>3</v>
      </c>
      <c r="P1" s="1"/>
      <c r="Q1" s="1"/>
      <c r="R1" s="1"/>
    </row>
    <row r="2" spans="1:18" x14ac:dyDescent="0.25">
      <c r="A2" s="1" t="s">
        <v>14</v>
      </c>
      <c r="B2" s="1" t="s">
        <v>0</v>
      </c>
      <c r="C2" s="1" t="s">
        <v>0</v>
      </c>
      <c r="D2" s="1"/>
      <c r="E2" s="1" t="s">
        <v>22</v>
      </c>
      <c r="F2" s="1" t="s">
        <v>1</v>
      </c>
      <c r="G2" s="1" t="s">
        <v>1</v>
      </c>
      <c r="H2" s="1"/>
      <c r="I2" s="1" t="s">
        <v>33</v>
      </c>
      <c r="J2" s="1" t="s">
        <v>2</v>
      </c>
      <c r="K2" s="1" t="s">
        <v>2</v>
      </c>
      <c r="L2" s="1"/>
      <c r="M2" s="1" t="s">
        <v>43</v>
      </c>
      <c r="N2" s="1" t="s">
        <v>3</v>
      </c>
      <c r="O2" s="1" t="s">
        <v>3</v>
      </c>
      <c r="P2" s="1"/>
      <c r="Q2" s="1"/>
      <c r="R2" s="1"/>
    </row>
    <row r="3" spans="1:18" x14ac:dyDescent="0.25">
      <c r="A3" s="1" t="s">
        <v>15</v>
      </c>
      <c r="B3" s="1" t="s">
        <v>0</v>
      </c>
      <c r="C3" s="1" t="s">
        <v>0</v>
      </c>
      <c r="D3" s="1"/>
      <c r="E3" s="1" t="s">
        <v>23</v>
      </c>
      <c r="F3" s="1" t="s">
        <v>1</v>
      </c>
      <c r="G3" s="1" t="s">
        <v>1</v>
      </c>
      <c r="H3" s="1"/>
      <c r="I3" s="1" t="s">
        <v>34</v>
      </c>
      <c r="J3" s="1" t="s">
        <v>2</v>
      </c>
      <c r="K3" s="1" t="s">
        <v>2</v>
      </c>
      <c r="L3" s="1"/>
      <c r="M3" s="1" t="s">
        <v>44</v>
      </c>
      <c r="N3" s="1" t="s">
        <v>3</v>
      </c>
      <c r="O3" s="1" t="s">
        <v>3</v>
      </c>
      <c r="P3" s="1"/>
      <c r="Q3" s="1"/>
      <c r="R3" s="1"/>
    </row>
    <row r="4" spans="1:18" x14ac:dyDescent="0.25">
      <c r="A4" s="1" t="s">
        <v>16</v>
      </c>
      <c r="B4" s="1" t="s">
        <v>0</v>
      </c>
      <c r="C4" s="1" t="s">
        <v>0</v>
      </c>
      <c r="D4" s="1"/>
      <c r="E4" s="1" t="s">
        <v>24</v>
      </c>
      <c r="F4" s="1" t="s">
        <v>1</v>
      </c>
      <c r="G4" s="1" t="s">
        <v>0</v>
      </c>
      <c r="H4" s="1"/>
      <c r="I4" s="1" t="s">
        <v>35</v>
      </c>
      <c r="J4" s="1" t="s">
        <v>2</v>
      </c>
      <c r="K4" s="1" t="s">
        <v>0</v>
      </c>
      <c r="L4" s="1"/>
      <c r="M4" s="1" t="s">
        <v>45</v>
      </c>
      <c r="N4" s="1" t="s">
        <v>3</v>
      </c>
      <c r="O4" s="1" t="s">
        <v>3</v>
      </c>
      <c r="P4" s="1"/>
      <c r="Q4" s="1"/>
      <c r="R4" s="1"/>
    </row>
    <row r="5" spans="1:18" x14ac:dyDescent="0.25">
      <c r="A5" s="1" t="s">
        <v>17</v>
      </c>
      <c r="B5" s="1" t="s">
        <v>0</v>
      </c>
      <c r="C5" s="1" t="s">
        <v>0</v>
      </c>
      <c r="D5" s="1"/>
      <c r="E5" s="1" t="s">
        <v>25</v>
      </c>
      <c r="F5" s="1" t="s">
        <v>1</v>
      </c>
      <c r="G5" s="1" t="s">
        <v>1</v>
      </c>
      <c r="H5" s="1"/>
      <c r="I5" s="1" t="s">
        <v>36</v>
      </c>
      <c r="J5" s="1" t="s">
        <v>2</v>
      </c>
      <c r="K5" s="1" t="s">
        <v>2</v>
      </c>
      <c r="L5" s="1"/>
      <c r="M5" s="1" t="s">
        <v>46</v>
      </c>
      <c r="N5" s="1" t="s">
        <v>3</v>
      </c>
      <c r="O5" s="1" t="s">
        <v>3</v>
      </c>
      <c r="P5" s="1"/>
      <c r="Q5" s="1"/>
      <c r="R5" s="1"/>
    </row>
    <row r="6" spans="1:18" x14ac:dyDescent="0.25">
      <c r="A6" s="1" t="s">
        <v>18</v>
      </c>
      <c r="B6" s="1" t="s">
        <v>0</v>
      </c>
      <c r="C6" s="1" t="s">
        <v>0</v>
      </c>
      <c r="D6" s="1"/>
      <c r="E6" s="1" t="s">
        <v>26</v>
      </c>
      <c r="F6" s="1" t="s">
        <v>1</v>
      </c>
      <c r="G6" s="1" t="s">
        <v>1</v>
      </c>
      <c r="H6" s="1"/>
      <c r="I6" s="1" t="s">
        <v>37</v>
      </c>
      <c r="J6" s="1" t="s">
        <v>2</v>
      </c>
      <c r="K6" s="1" t="s">
        <v>2</v>
      </c>
      <c r="L6" s="1"/>
      <c r="M6" s="1" t="s">
        <v>47</v>
      </c>
      <c r="N6" s="1" t="s">
        <v>3</v>
      </c>
      <c r="O6" s="1" t="s">
        <v>3</v>
      </c>
      <c r="P6" s="1"/>
      <c r="Q6" s="1"/>
      <c r="R6" s="1"/>
    </row>
    <row r="7" spans="1:18" x14ac:dyDescent="0.25">
      <c r="A7" s="1" t="s">
        <v>19</v>
      </c>
      <c r="B7" s="1" t="s">
        <v>0</v>
      </c>
      <c r="C7" s="1" t="s">
        <v>0</v>
      </c>
      <c r="D7" s="1"/>
      <c r="E7" s="1" t="s">
        <v>27</v>
      </c>
      <c r="F7" s="1" t="s">
        <v>1</v>
      </c>
      <c r="G7" s="1" t="s">
        <v>1</v>
      </c>
      <c r="H7" s="1"/>
      <c r="I7" s="1" t="s">
        <v>38</v>
      </c>
      <c r="J7" s="1" t="s">
        <v>2</v>
      </c>
      <c r="K7" s="1" t="s">
        <v>2</v>
      </c>
      <c r="L7" s="1"/>
      <c r="M7" s="1" t="s">
        <v>48</v>
      </c>
      <c r="N7" s="1" t="s">
        <v>3</v>
      </c>
      <c r="O7" s="1" t="s">
        <v>3</v>
      </c>
      <c r="P7" s="1"/>
      <c r="Q7" s="1"/>
      <c r="R7" s="1"/>
    </row>
    <row r="8" spans="1:18" x14ac:dyDescent="0.25">
      <c r="A8" s="1" t="s">
        <v>20</v>
      </c>
      <c r="B8" s="1" t="s">
        <v>0</v>
      </c>
      <c r="C8" s="1" t="s">
        <v>0</v>
      </c>
      <c r="D8" s="1"/>
      <c r="E8" s="1" t="s">
        <v>28</v>
      </c>
      <c r="F8" s="1" t="s">
        <v>1</v>
      </c>
      <c r="G8" s="1" t="s">
        <v>0</v>
      </c>
      <c r="H8" s="1"/>
      <c r="I8" s="1" t="s">
        <v>39</v>
      </c>
      <c r="J8" s="1" t="s">
        <v>2</v>
      </c>
      <c r="K8" s="1" t="s">
        <v>2</v>
      </c>
      <c r="L8" s="1"/>
      <c r="M8" s="1" t="s">
        <v>49</v>
      </c>
      <c r="N8" s="1" t="s">
        <v>3</v>
      </c>
      <c r="O8" s="1" t="s">
        <v>3</v>
      </c>
      <c r="P8" s="1"/>
      <c r="Q8" s="1"/>
      <c r="R8" s="1"/>
    </row>
    <row r="9" spans="1:18" x14ac:dyDescent="0.25">
      <c r="A9" s="1" t="s">
        <v>20</v>
      </c>
      <c r="B9" s="1" t="s">
        <v>0</v>
      </c>
      <c r="C9" s="1" t="s">
        <v>0</v>
      </c>
      <c r="D9" s="1"/>
      <c r="E9" s="1" t="s">
        <v>29</v>
      </c>
      <c r="F9" s="1" t="s">
        <v>1</v>
      </c>
      <c r="G9" s="1" t="s">
        <v>1</v>
      </c>
      <c r="H9" s="1"/>
      <c r="I9" s="1" t="s">
        <v>40</v>
      </c>
      <c r="J9" s="1" t="s">
        <v>2</v>
      </c>
      <c r="K9" s="1" t="s">
        <v>2</v>
      </c>
      <c r="L9" s="1"/>
      <c r="M9" s="1" t="s">
        <v>50</v>
      </c>
      <c r="N9" s="1" t="s">
        <v>3</v>
      </c>
      <c r="O9" s="1" t="s">
        <v>3</v>
      </c>
      <c r="P9" s="1"/>
      <c r="Q9" s="1"/>
      <c r="R9" s="1"/>
    </row>
    <row r="10" spans="1:18" x14ac:dyDescent="0.25">
      <c r="A10" s="1" t="s">
        <v>21</v>
      </c>
      <c r="B10" s="1" t="s">
        <v>0</v>
      </c>
      <c r="C10" s="1" t="s">
        <v>0</v>
      </c>
      <c r="D10" s="1"/>
      <c r="E10" s="1" t="s">
        <v>30</v>
      </c>
      <c r="F10" s="1" t="s">
        <v>1</v>
      </c>
      <c r="G10" s="1" t="s">
        <v>1</v>
      </c>
      <c r="H10" s="1"/>
      <c r="I10" s="1" t="s">
        <v>41</v>
      </c>
      <c r="J10" s="1" t="s">
        <v>2</v>
      </c>
      <c r="K10" s="1" t="s">
        <v>2</v>
      </c>
      <c r="L10" s="1"/>
      <c r="M10" s="1" t="s">
        <v>51</v>
      </c>
      <c r="N10" s="1" t="s">
        <v>3</v>
      </c>
      <c r="O10" s="1" t="s">
        <v>3</v>
      </c>
      <c r="P10" s="1"/>
      <c r="Q10" s="1"/>
      <c r="R10" s="1"/>
    </row>
    <row r="11" spans="1:18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5">
      <c r="A13" s="1" t="s">
        <v>9</v>
      </c>
      <c r="B13" s="1">
        <f>COUNTIF(B1:B10, "best")</f>
        <v>10</v>
      </c>
      <c r="C13" s="1"/>
      <c r="D13" s="1"/>
      <c r="E13" s="1" t="s">
        <v>9</v>
      </c>
      <c r="F13" s="1">
        <f>COUNTIF(F1:F10, "bad1")</f>
        <v>10</v>
      </c>
      <c r="G13" s="1"/>
      <c r="H13" s="1"/>
      <c r="I13" s="1" t="s">
        <v>9</v>
      </c>
      <c r="J13" s="1">
        <f>COUNTIF(J1:J10, "bad2")</f>
        <v>10</v>
      </c>
      <c r="K13" s="1"/>
      <c r="L13" s="1"/>
      <c r="M13" s="1" t="s">
        <v>9</v>
      </c>
      <c r="N13" s="1">
        <f>COUNTIF(N1:N10, "worst")</f>
        <v>10</v>
      </c>
      <c r="O13" s="1"/>
      <c r="P13" s="1"/>
      <c r="Q13" s="1" t="s">
        <v>9</v>
      </c>
      <c r="R13" s="1">
        <f>B13+F13+J13+N13</f>
        <v>40</v>
      </c>
    </row>
    <row r="14" spans="1:18" x14ac:dyDescent="0.25">
      <c r="A14" s="1" t="s">
        <v>10</v>
      </c>
      <c r="B14" s="1">
        <f>COUNTIF(C1:C10, "best")</f>
        <v>10</v>
      </c>
      <c r="C14" s="1"/>
      <c r="D14" s="1"/>
      <c r="E14" s="1" t="s">
        <v>10</v>
      </c>
      <c r="F14" s="1">
        <f>COUNTIF(G1:G10, "bad1")</f>
        <v>7</v>
      </c>
      <c r="G14" s="1"/>
      <c r="H14" s="1"/>
      <c r="I14" s="1" t="s">
        <v>10</v>
      </c>
      <c r="J14" s="1">
        <f>COUNTIF(K1:K10, "bad2")</f>
        <v>8</v>
      </c>
      <c r="K14" s="1"/>
      <c r="L14" s="1"/>
      <c r="M14" s="1" t="s">
        <v>10</v>
      </c>
      <c r="N14" s="1">
        <f>COUNTIF(O1:O10, "worst")</f>
        <v>10</v>
      </c>
      <c r="O14" s="1"/>
      <c r="P14" s="1"/>
      <c r="Q14" s="1" t="s">
        <v>11</v>
      </c>
      <c r="R14" s="1">
        <f>B14+F14+J14+N14</f>
        <v>35</v>
      </c>
    </row>
    <row r="15" spans="1:18" x14ac:dyDescent="0.25">
      <c r="A15" s="1" t="s">
        <v>12</v>
      </c>
      <c r="B15" s="1">
        <f>B14/B13</f>
        <v>1</v>
      </c>
      <c r="C15" s="1"/>
      <c r="D15" s="1"/>
      <c r="E15" s="1" t="s">
        <v>12</v>
      </c>
      <c r="F15" s="1">
        <f>F14/F13</f>
        <v>0.7</v>
      </c>
      <c r="G15" s="1"/>
      <c r="H15" s="1"/>
      <c r="I15" s="1" t="s">
        <v>12</v>
      </c>
      <c r="J15" s="1">
        <f>J14/J13</f>
        <v>0.8</v>
      </c>
      <c r="K15" s="1"/>
      <c r="L15" s="1"/>
      <c r="M15" s="1" t="s">
        <v>12</v>
      </c>
      <c r="N15" s="1">
        <f>N14/N13</f>
        <v>1</v>
      </c>
      <c r="O15" s="1"/>
      <c r="P15" s="1"/>
      <c r="Q15" s="1" t="s">
        <v>12</v>
      </c>
      <c r="R15" s="1">
        <f>R14/R13</f>
        <v>0.875</v>
      </c>
    </row>
    <row r="18" spans="7:12" x14ac:dyDescent="0.25">
      <c r="G18" s="1"/>
      <c r="H18" s="1" t="s">
        <v>0</v>
      </c>
      <c r="I18" s="1" t="s">
        <v>1</v>
      </c>
      <c r="J18" s="1" t="s">
        <v>2</v>
      </c>
      <c r="K18" s="1" t="s">
        <v>3</v>
      </c>
      <c r="L18" s="1"/>
    </row>
    <row r="19" spans="7:12" x14ac:dyDescent="0.25">
      <c r="G19" s="1" t="s">
        <v>0</v>
      </c>
      <c r="H19" s="1">
        <f>COUNTIF(App辨識率!C1:C10, "best")</f>
        <v>10</v>
      </c>
      <c r="I19" s="1">
        <f>COUNTIF(App辨識率!C1:C10, "bad1")</f>
        <v>0</v>
      </c>
      <c r="J19" s="1">
        <f>COUNTIF(App辨識率!C1:C10, "bad2")</f>
        <v>0</v>
      </c>
      <c r="K19" s="1">
        <f>COUNTIF(App辨識率!C1:C10, "worst")</f>
        <v>0</v>
      </c>
      <c r="L19" s="1"/>
    </row>
    <row r="20" spans="7:12" x14ac:dyDescent="0.25">
      <c r="G20" s="1" t="s">
        <v>1</v>
      </c>
      <c r="H20" s="1">
        <f>COUNTIF(App辨識率!G1:G10, "best")</f>
        <v>3</v>
      </c>
      <c r="I20" s="1">
        <f>COUNTIF(App辨識率!G1:G10, "bad1")</f>
        <v>7</v>
      </c>
      <c r="J20" s="1">
        <f>COUNTIF(App辨識率!G1:G10, "bad2")</f>
        <v>0</v>
      </c>
      <c r="K20" s="1">
        <f>COUNTIF(App辨識率!G1:G10, "worst")</f>
        <v>0</v>
      </c>
      <c r="L20" s="1"/>
    </row>
    <row r="21" spans="7:12" x14ac:dyDescent="0.25">
      <c r="G21" s="1" t="s">
        <v>2</v>
      </c>
      <c r="H21" s="1">
        <f>COUNTIF(App辨識率!K1:K10, "best")</f>
        <v>1</v>
      </c>
      <c r="I21" s="1">
        <f>COUNTIF(App辨識率!K1:K10, "bad1")</f>
        <v>0</v>
      </c>
      <c r="J21" s="1">
        <f>COUNTIF(App辨識率!K1:K10, "bad2")</f>
        <v>8</v>
      </c>
      <c r="K21" s="1">
        <f>COUNTIF(App辨識率!K1:K10, "worst")</f>
        <v>1</v>
      </c>
      <c r="L21" s="1"/>
    </row>
    <row r="22" spans="7:12" x14ac:dyDescent="0.25">
      <c r="G22" s="1" t="s">
        <v>3</v>
      </c>
      <c r="H22" s="1">
        <f>COUNTIF(App辨識率!O1:O10, "best")</f>
        <v>0</v>
      </c>
      <c r="I22" s="1">
        <f>COUNTIF(App辨識率!O1:O10, "bad1")</f>
        <v>0</v>
      </c>
      <c r="J22" s="1">
        <f>COUNTIF(App辨識率!O1:O10, "bad2")</f>
        <v>0</v>
      </c>
      <c r="K22" s="1">
        <f>COUNTIF(App辨識率!O1:O10, "worst")</f>
        <v>10</v>
      </c>
      <c r="L22" s="1"/>
    </row>
    <row r="23" spans="7:12" x14ac:dyDescent="0.25">
      <c r="G23" s="1"/>
      <c r="H23" s="1"/>
      <c r="I23" s="1"/>
      <c r="J23" s="1"/>
      <c r="K23" s="1"/>
      <c r="L23" s="1"/>
    </row>
    <row r="24" spans="7:12" x14ac:dyDescent="0.25">
      <c r="G24" s="1"/>
      <c r="H24" s="1"/>
      <c r="I24" s="1"/>
      <c r="J24" s="1"/>
      <c r="K24" s="1"/>
      <c r="L24" s="1"/>
    </row>
    <row r="25" spans="7:12" x14ac:dyDescent="0.25">
      <c r="G25" s="1"/>
      <c r="H25" s="1" t="s">
        <v>4</v>
      </c>
      <c r="I25" s="1" t="s">
        <v>5</v>
      </c>
      <c r="J25" s="1" t="s">
        <v>6</v>
      </c>
      <c r="K25" s="1" t="s">
        <v>7</v>
      </c>
      <c r="L25" s="1" t="s">
        <v>8</v>
      </c>
    </row>
    <row r="26" spans="7:12" x14ac:dyDescent="0.25">
      <c r="G26" s="1" t="s">
        <v>0</v>
      </c>
      <c r="H26" s="1">
        <f>H19</f>
        <v>10</v>
      </c>
      <c r="I26" s="1">
        <f>SUM(I19:K19)</f>
        <v>0</v>
      </c>
      <c r="J26" s="1">
        <f>SUM(H20:H22)</f>
        <v>4</v>
      </c>
      <c r="K26" s="1">
        <f>H26/(H26+J26)</f>
        <v>0.7142857142857143</v>
      </c>
      <c r="L26" s="1">
        <f>H26/(H26+I26)</f>
        <v>1</v>
      </c>
    </row>
    <row r="27" spans="7:12" x14ac:dyDescent="0.25">
      <c r="G27" s="1" t="s">
        <v>1</v>
      </c>
      <c r="H27" s="1">
        <f>I20</f>
        <v>7</v>
      </c>
      <c r="I27" s="1">
        <f>SUM(H20,J20,K20)</f>
        <v>3</v>
      </c>
      <c r="J27" s="1">
        <f>SUM(I19,I21,I22)</f>
        <v>0</v>
      </c>
      <c r="K27" s="1">
        <f>H27/(H27+J27)</f>
        <v>1</v>
      </c>
      <c r="L27" s="1">
        <f>H27/(H27+I27)</f>
        <v>0.7</v>
      </c>
    </row>
    <row r="28" spans="7:12" x14ac:dyDescent="0.25">
      <c r="G28" s="1" t="s">
        <v>2</v>
      </c>
      <c r="H28" s="1">
        <f>J21</f>
        <v>8</v>
      </c>
      <c r="I28" s="1">
        <f>SUM(H21,I21,K21)</f>
        <v>2</v>
      </c>
      <c r="J28" s="1">
        <f>SUM(J19,J20,J22)</f>
        <v>0</v>
      </c>
      <c r="K28" s="1">
        <f>H28/(H28+J28)</f>
        <v>1</v>
      </c>
      <c r="L28" s="1">
        <f>H28/(H28+I28)</f>
        <v>0.8</v>
      </c>
    </row>
    <row r="29" spans="7:12" x14ac:dyDescent="0.25">
      <c r="G29" s="1" t="s">
        <v>3</v>
      </c>
      <c r="H29" s="1">
        <f>K22</f>
        <v>10</v>
      </c>
      <c r="I29" s="1">
        <f>SUM(H22:J22)</f>
        <v>0</v>
      </c>
      <c r="J29" s="1">
        <f>SUM(K19:K21)</f>
        <v>1</v>
      </c>
      <c r="K29" s="1">
        <f>H29/(H29+J29)</f>
        <v>0.90909090909090906</v>
      </c>
      <c r="L29" s="1">
        <f>H29/(H29+I29)</f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Yolo辨識率</vt:lpstr>
      <vt:lpstr>App辨識率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pinyu</dc:creator>
  <cp:lastModifiedBy>rhy3h</cp:lastModifiedBy>
  <dcterms:created xsi:type="dcterms:W3CDTF">2021-06-27T17:09:46Z</dcterms:created>
  <dcterms:modified xsi:type="dcterms:W3CDTF">2021-06-30T08:56:42Z</dcterms:modified>
</cp:coreProperties>
</file>