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istic split by S_4 orb" sheetId="1" r:id="rId4"/>
    <sheet state="visible" name="Functions &amp; Characteristics" sheetId="2" r:id="rId5"/>
  </sheets>
  <definedNames>
    <definedName hidden="1" localSheetId="0" name="_xlnm._FilterDatabase">'Characteristic split by S_4 orb'!$A$1:$O$155</definedName>
    <definedName hidden="1" localSheetId="1" name="_xlnm._FilterDatabase">'Functions &amp; Characteristics'!$A$1:$R$155</definedName>
    <definedName hidden="1" localSheetId="0" name="Z_93B11913_A451_41BC_A30D_D78AB757CDD4_.wvu.FilterData">'Characteristic split by S_4 orb'!$A$1:$O$155</definedName>
  </definedNames>
  <calcPr/>
  <customWorkbookViews>
    <customWorkbookView activeSheetId="0" maximized="1" tabRatio="600" windowHeight="0" windowWidth="0" guid="{93B11913-A451-41BC-A30D-D78AB757CDD4}" name="Filter 1"/>
  </customWorkbookViews>
</workbook>
</file>

<file path=xl/sharedStrings.xml><?xml version="1.0" encoding="utf-8"?>
<sst xmlns="http://schemas.openxmlformats.org/spreadsheetml/2006/main" count="189" uniqueCount="59">
  <si>
    <t>(1, 2)</t>
  </si>
  <si>
    <t>(1, 3)</t>
  </si>
  <si>
    <t>(2, 3)</t>
  </si>
  <si>
    <t>(1, 4)</t>
  </si>
  <si>
    <t>(2, 4)</t>
  </si>
  <si>
    <t>(3, 4)</t>
  </si>
  <si>
    <t>2-set Sum</t>
  </si>
  <si>
    <t>(1, 2, 3)</t>
  </si>
  <si>
    <t>(1, 2, 4)</t>
  </si>
  <si>
    <t>(2, 3, 4)</t>
  </si>
  <si>
    <t>(1, 3, 4)</t>
  </si>
  <si>
    <t>3-set Sum</t>
  </si>
  <si>
    <t>(1, 2, 3, 4)</t>
  </si>
  <si>
    <t>Characteristic</t>
  </si>
  <si>
    <t>S_n orbit index</t>
  </si>
  <si>
    <t>Distinct Characteristic's</t>
  </si>
  <si>
    <t>Characteristic size.</t>
  </si>
  <si>
    <t>Number of S_n Orbits</t>
  </si>
  <si>
    <t>Sum function Tuple (phi_2,phi_3,phi_4)</t>
  </si>
  <si>
    <t>f({1,2})</t>
  </si>
  <si>
    <t>f({1,3})</t>
  </si>
  <si>
    <t>f({2,3})</t>
  </si>
  <si>
    <t>f({1,4})</t>
  </si>
  <si>
    <t>f({2,4})</t>
  </si>
  <si>
    <t>f({3,4})</t>
  </si>
  <si>
    <t>f({1,2,3})</t>
  </si>
  <si>
    <t>f({1,2,4})</t>
  </si>
  <si>
    <t>f({2,3,4})</t>
  </si>
  <si>
    <t>f({1,3,4})</t>
  </si>
  <si>
    <t>3-Set Sum</t>
  </si>
  <si>
    <t>f({1,2,3,4})</t>
  </si>
  <si>
    <t>4-Set Sum</t>
  </si>
  <si>
    <t>Orbit Size (r,s,t)</t>
  </si>
  <si>
    <t>(0,0,0)</t>
  </si>
  <si>
    <t>(0,0,1)</t>
  </si>
  <si>
    <t>(0,1,1)</t>
  </si>
  <si>
    <t>(0,2,1)</t>
  </si>
  <si>
    <t>(0,3,1)</t>
  </si>
  <si>
    <t>(0,4,1)</t>
  </si>
  <si>
    <t>(1,2,1)</t>
  </si>
  <si>
    <t>(1,3,1)</t>
  </si>
  <si>
    <t>(1,4,1)</t>
  </si>
  <si>
    <t>(2,3,1)</t>
  </si>
  <si>
    <t>(2,4,1)</t>
  </si>
  <si>
    <t>(3,3,1)</t>
  </si>
  <si>
    <t>(3,4,1)</t>
  </si>
  <si>
    <t>(3,4,2)</t>
  </si>
  <si>
    <t>(3,5,2)</t>
  </si>
  <si>
    <t>(4,4,2)</t>
  </si>
  <si>
    <t>(4,5,2)</t>
  </si>
  <si>
    <t>(5,4,2)</t>
  </si>
  <si>
    <t>(5,5,2)</t>
  </si>
  <si>
    <t>(5,6,2)</t>
  </si>
  <si>
    <t>(6,4,2)</t>
  </si>
  <si>
    <t>(6,5,2)</t>
  </si>
  <si>
    <t>(6,6,2)</t>
  </si>
  <si>
    <t>(6,7,2)</t>
  </si>
  <si>
    <t>(6,8,2)</t>
  </si>
  <si>
    <t>(6,8,3)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</si>
</sst>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Calibri"/>
    </font>
    <font/>
    <font>
      <color theme="1"/>
      <name val="Calibri"/>
    </font>
    <font>
      <sz val="11.0"/>
      <color rgb="FF000000"/>
      <name val="Inconsolata"/>
    </font>
    <font>
      <color theme="1"/>
      <name val="Arial"/>
    </font>
    <font>
      <b/>
      <sz val="11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sz val="11.0"/>
      <color theme="1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FF00FF"/>
        <bgColor rgb="FFFF00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Font="1"/>
    <xf borderId="5" fillId="0" fontId="3" numFmtId="0" xfId="0" applyBorder="1" applyFont="1"/>
    <xf borderId="0" fillId="3" fontId="4" numFmtId="0" xfId="0" applyFill="1" applyFont="1"/>
    <xf borderId="6" fillId="0" fontId="3" numFmtId="0" xfId="0" applyAlignment="1" applyBorder="1" applyFont="1">
      <alignment readingOrder="0"/>
    </xf>
    <xf borderId="0" fillId="3" fontId="3" numFmtId="0" xfId="0" applyFont="1"/>
    <xf borderId="5" fillId="4" fontId="3" numFmtId="0" xfId="0" applyBorder="1" applyFill="1" applyFont="1"/>
    <xf borderId="0" fillId="4" fontId="3" numFmtId="0" xfId="0" applyFont="1"/>
    <xf borderId="0" fillId="4" fontId="4" numFmtId="0" xfId="0" applyFont="1"/>
    <xf borderId="6" fillId="4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3" fontId="4" numFmtId="0" xfId="0" applyBorder="1" applyFont="1"/>
    <xf borderId="9" fillId="0" fontId="3" numFmtId="0" xfId="0" applyAlignment="1" applyBorder="1" applyFont="1">
      <alignment readingOrder="0"/>
    </xf>
    <xf borderId="0" fillId="5" fontId="3" numFmtId="0" xfId="0" applyFill="1" applyFont="1"/>
    <xf borderId="0" fillId="6" fontId="3" numFmtId="0" xfId="0" applyFill="1" applyFont="1"/>
    <xf borderId="10" fillId="0" fontId="5" numFmtId="0" xfId="0" applyAlignment="1" applyBorder="1" applyFont="1">
      <alignment horizontal="center" readingOrder="0" shrinkToFit="0" vertical="center" wrapText="1"/>
    </xf>
    <xf borderId="1" fillId="7" fontId="6" numFmtId="0" xfId="0" applyAlignment="1" applyBorder="1" applyFill="1" applyFont="1">
      <alignment horizontal="center" vertical="center"/>
    </xf>
    <xf borderId="1" fillId="2" fontId="7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vertical="center"/>
    </xf>
    <xf borderId="1" fillId="8" fontId="5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5" fillId="9" fontId="5" numFmtId="0" xfId="0" applyAlignment="1" applyBorder="1" applyFill="1" applyFont="1">
      <alignment horizontal="center" readingOrder="0" vertical="center"/>
    </xf>
    <xf borderId="5" fillId="9" fontId="8" numFmtId="0" xfId="0" applyAlignment="1" applyBorder="1" applyFont="1">
      <alignment horizontal="center" vertical="center"/>
    </xf>
    <xf borderId="0" fillId="9" fontId="8" numFmtId="0" xfId="0" applyAlignment="1" applyFont="1">
      <alignment horizontal="center" vertical="center"/>
    </xf>
    <xf borderId="6" fillId="9" fontId="8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0" fillId="9" fontId="5" numFmtId="0" xfId="0" applyAlignment="1" applyFont="1">
      <alignment horizontal="center" vertical="center"/>
    </xf>
    <xf borderId="11" fillId="9" fontId="8" numFmtId="0" xfId="0" applyAlignment="1" applyBorder="1" applyFont="1">
      <alignment horizontal="center" vertical="center"/>
    </xf>
    <xf borderId="0" fillId="2" fontId="5" numFmtId="0" xfId="0" applyAlignment="1" applyFont="1">
      <alignment horizontal="center" vertical="center"/>
    </xf>
    <xf borderId="6" fillId="8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bottom"/>
    </xf>
    <xf borderId="5" fillId="10" fontId="5" numFmtId="0" xfId="0" applyAlignment="1" applyBorder="1" applyFill="1" applyFont="1">
      <alignment horizontal="center" readingOrder="0" vertical="center"/>
    </xf>
    <xf borderId="5" fillId="10" fontId="8" numFmtId="0" xfId="0" applyAlignment="1" applyBorder="1" applyFont="1">
      <alignment horizontal="center" vertical="center"/>
    </xf>
    <xf borderId="0" fillId="10" fontId="8" numFmtId="0" xfId="0" applyAlignment="1" applyFont="1">
      <alignment horizontal="center" vertical="center"/>
    </xf>
    <xf borderId="6" fillId="10" fontId="8" numFmtId="0" xfId="0" applyAlignment="1" applyBorder="1" applyFont="1">
      <alignment horizontal="center" vertical="center"/>
    </xf>
    <xf borderId="0" fillId="10" fontId="5" numFmtId="0" xfId="0" applyAlignment="1" applyFont="1">
      <alignment horizontal="center" vertical="center"/>
    </xf>
    <xf borderId="5" fillId="10" fontId="5" numFmtId="0" xfId="0" applyAlignment="1" applyBorder="1" applyFont="1">
      <alignment horizontal="center" vertical="center"/>
    </xf>
    <xf borderId="11" fillId="10" fontId="5" numFmtId="0" xfId="0" applyAlignment="1" applyBorder="1" applyFont="1">
      <alignment horizontal="center" vertical="center"/>
    </xf>
    <xf borderId="5" fillId="11" fontId="5" numFmtId="0" xfId="0" applyAlignment="1" applyBorder="1" applyFill="1" applyFont="1">
      <alignment horizontal="center" readingOrder="0" vertical="center"/>
    </xf>
    <xf borderId="5" fillId="11" fontId="5" numFmtId="0" xfId="0" applyAlignment="1" applyBorder="1" applyFont="1">
      <alignment horizontal="center" vertical="center"/>
    </xf>
    <xf borderId="0" fillId="11" fontId="5" numFmtId="0" xfId="0" applyAlignment="1" applyFont="1">
      <alignment horizontal="center" vertical="center"/>
    </xf>
    <xf borderId="6" fillId="11" fontId="5" numFmtId="0" xfId="0" applyAlignment="1" applyBorder="1" applyFont="1">
      <alignment horizontal="center" vertical="center"/>
    </xf>
    <xf borderId="11" fillId="11" fontId="5" numFmtId="0" xfId="0" applyAlignment="1" applyBorder="1" applyFont="1">
      <alignment horizontal="center" vertical="center"/>
    </xf>
    <xf borderId="5" fillId="12" fontId="5" numFmtId="0" xfId="0" applyAlignment="1" applyBorder="1" applyFill="1" applyFont="1">
      <alignment horizontal="center" readingOrder="0" vertical="center"/>
    </xf>
    <xf borderId="5" fillId="12" fontId="5" numFmtId="0" xfId="0" applyAlignment="1" applyBorder="1" applyFont="1">
      <alignment horizontal="center" vertical="center"/>
    </xf>
    <xf borderId="0" fillId="12" fontId="5" numFmtId="0" xfId="0" applyAlignment="1" applyFont="1">
      <alignment horizontal="center" vertical="center"/>
    </xf>
    <xf borderId="6" fillId="12" fontId="5" numFmtId="0" xfId="0" applyAlignment="1" applyBorder="1" applyFont="1">
      <alignment horizontal="center" vertical="center"/>
    </xf>
    <xf borderId="11" fillId="12" fontId="5" numFmtId="0" xfId="0" applyAlignment="1" applyBorder="1" applyFont="1">
      <alignment horizontal="center" vertical="center"/>
    </xf>
    <xf borderId="5" fillId="13" fontId="9" numFmtId="0" xfId="0" applyAlignment="1" applyBorder="1" applyFill="1" applyFont="1">
      <alignment horizontal="center" readingOrder="0" vertical="center"/>
    </xf>
    <xf borderId="5" fillId="13" fontId="5" numFmtId="0" xfId="0" applyAlignment="1" applyBorder="1" applyFont="1">
      <alignment horizontal="center" vertical="center"/>
    </xf>
    <xf borderId="0" fillId="13" fontId="5" numFmtId="0" xfId="0" applyAlignment="1" applyFont="1">
      <alignment horizontal="center" vertical="center"/>
    </xf>
    <xf borderId="6" fillId="13" fontId="5" numFmtId="0" xfId="0" applyAlignment="1" applyBorder="1" applyFont="1">
      <alignment horizontal="center" vertical="center"/>
    </xf>
    <xf borderId="11" fillId="13" fontId="5" numFmtId="0" xfId="0" applyAlignment="1" applyBorder="1" applyFont="1">
      <alignment horizontal="center" vertical="center"/>
    </xf>
    <xf borderId="5" fillId="14" fontId="9" numFmtId="0" xfId="0" applyAlignment="1" applyBorder="1" applyFill="1" applyFont="1">
      <alignment horizontal="center" readingOrder="0" vertical="center"/>
    </xf>
    <xf borderId="5" fillId="14" fontId="5" numFmtId="0" xfId="0" applyAlignment="1" applyBorder="1" applyFont="1">
      <alignment horizontal="center" vertical="center"/>
    </xf>
    <xf borderId="0" fillId="14" fontId="5" numFmtId="0" xfId="0" applyAlignment="1" applyFont="1">
      <alignment horizontal="center" vertical="center"/>
    </xf>
    <xf borderId="6" fillId="14" fontId="5" numFmtId="0" xfId="0" applyAlignment="1" applyBorder="1" applyFont="1">
      <alignment horizontal="center" vertical="center"/>
    </xf>
    <xf borderId="0" fillId="15" fontId="5" numFmtId="0" xfId="0" applyAlignment="1" applyFill="1" applyFont="1">
      <alignment horizontal="center" vertical="center"/>
    </xf>
    <xf borderId="5" fillId="15" fontId="5" numFmtId="0" xfId="0" applyAlignment="1" applyBorder="1" applyFont="1">
      <alignment horizontal="center" vertical="center"/>
    </xf>
    <xf borderId="0" fillId="7" fontId="5" numFmtId="0" xfId="0" applyAlignment="1" applyFont="1">
      <alignment horizontal="center" vertical="center"/>
    </xf>
    <xf borderId="11" fillId="7" fontId="5" numFmtId="0" xfId="0" applyAlignment="1" applyBorder="1" applyFont="1">
      <alignment horizontal="center" vertical="center"/>
    </xf>
    <xf borderId="5" fillId="16" fontId="5" numFmtId="0" xfId="0" applyAlignment="1" applyBorder="1" applyFill="1" applyFont="1">
      <alignment horizontal="center" readingOrder="0" vertical="center"/>
    </xf>
    <xf borderId="5" fillId="16" fontId="5" numFmtId="0" xfId="0" applyAlignment="1" applyBorder="1" applyFont="1">
      <alignment horizontal="center" vertical="center"/>
    </xf>
    <xf borderId="0" fillId="16" fontId="5" numFmtId="0" xfId="0" applyAlignment="1" applyFont="1">
      <alignment horizontal="center" vertical="center"/>
    </xf>
    <xf borderId="6" fillId="16" fontId="5" numFmtId="0" xfId="0" applyAlignment="1" applyBorder="1" applyFont="1">
      <alignment horizontal="center" vertical="center"/>
    </xf>
    <xf borderId="11" fillId="16" fontId="5" numFmtId="0" xfId="0" applyAlignment="1" applyBorder="1" applyFont="1">
      <alignment horizontal="center" vertical="center"/>
    </xf>
    <xf borderId="5" fillId="17" fontId="9" numFmtId="0" xfId="0" applyAlignment="1" applyBorder="1" applyFill="1" applyFont="1">
      <alignment horizontal="center" readingOrder="0" vertical="center"/>
    </xf>
    <xf borderId="5" fillId="17" fontId="5" numFmtId="0" xfId="0" applyAlignment="1" applyBorder="1" applyFont="1">
      <alignment horizontal="center" vertical="center"/>
    </xf>
    <xf borderId="0" fillId="17" fontId="5" numFmtId="0" xfId="0" applyAlignment="1" applyFont="1">
      <alignment horizontal="center" vertical="center"/>
    </xf>
    <xf borderId="6" fillId="17" fontId="5" numFmtId="0" xfId="0" applyAlignment="1" applyBorder="1" applyFont="1">
      <alignment horizontal="center" vertical="center"/>
    </xf>
    <xf borderId="11" fillId="17" fontId="5" numFmtId="0" xfId="0" applyAlignment="1" applyBorder="1" applyFont="1">
      <alignment horizontal="center" vertical="center"/>
    </xf>
    <xf borderId="5" fillId="18" fontId="3" numFmtId="0" xfId="0" applyAlignment="1" applyBorder="1" applyFill="1" applyFont="1">
      <alignment horizontal="center" readingOrder="0" vertical="center"/>
    </xf>
    <xf borderId="5" fillId="18" fontId="5" numFmtId="0" xfId="0" applyAlignment="1" applyBorder="1" applyFont="1">
      <alignment horizontal="center" vertical="center"/>
    </xf>
    <xf borderId="0" fillId="18" fontId="5" numFmtId="0" xfId="0" applyAlignment="1" applyFont="1">
      <alignment horizontal="center" vertical="center"/>
    </xf>
    <xf borderId="6" fillId="18" fontId="5" numFmtId="0" xfId="0" applyAlignment="1" applyBorder="1" applyFont="1">
      <alignment horizontal="center" vertical="center"/>
    </xf>
    <xf borderId="11" fillId="18" fontId="5" numFmtId="0" xfId="0" applyAlignment="1" applyBorder="1" applyFont="1">
      <alignment horizontal="center" vertical="center"/>
    </xf>
    <xf borderId="5" fillId="10" fontId="9" numFmtId="0" xfId="0" applyAlignment="1" applyBorder="1" applyFont="1">
      <alignment horizontal="center" readingOrder="0" vertical="center"/>
    </xf>
    <xf borderId="6" fillId="10" fontId="5" numFmtId="0" xfId="0" applyAlignment="1" applyBorder="1" applyFont="1">
      <alignment horizontal="center" vertical="center"/>
    </xf>
    <xf borderId="0" fillId="10" fontId="5" numFmtId="0" xfId="0" applyAlignment="1" applyFont="1">
      <alignment horizontal="center" readingOrder="0" vertical="center"/>
    </xf>
    <xf borderId="5" fillId="11" fontId="3" numFmtId="0" xfId="0" applyAlignment="1" applyBorder="1" applyFont="1">
      <alignment horizontal="center" readingOrder="0" vertical="center"/>
    </xf>
    <xf borderId="5" fillId="19" fontId="9" numFmtId="0" xfId="0" applyAlignment="1" applyBorder="1" applyFill="1" applyFont="1">
      <alignment horizontal="center" readingOrder="0" vertical="center"/>
    </xf>
    <xf borderId="5" fillId="19" fontId="5" numFmtId="0" xfId="0" applyAlignment="1" applyBorder="1" applyFont="1">
      <alignment horizontal="center" vertical="center"/>
    </xf>
    <xf borderId="0" fillId="19" fontId="5" numFmtId="0" xfId="0" applyAlignment="1" applyFont="1">
      <alignment horizontal="center" vertical="center"/>
    </xf>
    <xf borderId="6" fillId="19" fontId="5" numFmtId="0" xfId="0" applyAlignment="1" applyBorder="1" applyFont="1">
      <alignment horizontal="center" vertical="center"/>
    </xf>
    <xf borderId="11" fillId="19" fontId="5" numFmtId="0" xfId="0" applyAlignment="1" applyBorder="1" applyFont="1">
      <alignment horizontal="center" vertical="center"/>
    </xf>
    <xf borderId="5" fillId="16" fontId="3" numFmtId="0" xfId="0" applyAlignment="1" applyBorder="1" applyFont="1">
      <alignment horizontal="center" readingOrder="0" vertical="center"/>
    </xf>
    <xf borderId="5" fillId="10" fontId="3" numFmtId="0" xfId="0" applyAlignment="1" applyBorder="1" applyFont="1">
      <alignment horizontal="center" readingOrder="0" vertical="center"/>
    </xf>
    <xf borderId="11" fillId="10" fontId="5" numFmtId="0" xfId="0" applyAlignment="1" applyBorder="1" applyFont="1">
      <alignment horizontal="center" readingOrder="0" vertical="center"/>
    </xf>
    <xf borderId="5" fillId="20" fontId="3" numFmtId="0" xfId="0" applyAlignment="1" applyBorder="1" applyFill="1" applyFont="1">
      <alignment horizontal="center" readingOrder="0" vertical="center"/>
    </xf>
    <xf borderId="5" fillId="20" fontId="5" numFmtId="0" xfId="0" applyAlignment="1" applyBorder="1" applyFont="1">
      <alignment horizontal="center" vertical="center"/>
    </xf>
    <xf borderId="0" fillId="20" fontId="5" numFmtId="0" xfId="0" applyAlignment="1" applyFont="1">
      <alignment horizontal="center" vertical="center"/>
    </xf>
    <xf borderId="6" fillId="20" fontId="5" numFmtId="0" xfId="0" applyAlignment="1" applyBorder="1" applyFont="1">
      <alignment horizontal="center" vertical="center"/>
    </xf>
    <xf borderId="11" fillId="20" fontId="5" numFmtId="0" xfId="0" applyAlignment="1" applyBorder="1" applyFont="1">
      <alignment horizontal="center" vertical="center"/>
    </xf>
    <xf borderId="5" fillId="13" fontId="3" numFmtId="0" xfId="0" applyAlignment="1" applyBorder="1" applyFont="1">
      <alignment horizontal="center" readingOrder="0" vertical="center"/>
    </xf>
    <xf borderId="5" fillId="12" fontId="3" numFmtId="0" xfId="0" applyAlignment="1" applyBorder="1" applyFont="1">
      <alignment horizontal="center" readingOrder="0" vertical="center"/>
    </xf>
    <xf borderId="0" fillId="21" fontId="5" numFmtId="0" xfId="0" applyAlignment="1" applyFill="1" applyFont="1">
      <alignment horizontal="center" vertical="center"/>
    </xf>
    <xf borderId="5" fillId="21" fontId="5" numFmtId="0" xfId="0" applyAlignment="1" applyBorder="1" applyFont="1">
      <alignment horizontal="center" vertical="center"/>
    </xf>
    <xf borderId="11" fillId="21" fontId="5" numFmtId="0" xfId="0" applyAlignment="1" applyBorder="1" applyFont="1">
      <alignment horizontal="center" vertical="center"/>
    </xf>
    <xf borderId="0" fillId="21" fontId="5" numFmtId="0" xfId="0" applyAlignment="1" applyFont="1">
      <alignment horizontal="center" readingOrder="0" vertical="center"/>
    </xf>
    <xf borderId="6" fillId="8" fontId="5" numFmtId="0" xfId="0" applyAlignment="1" applyBorder="1" applyFont="1">
      <alignment horizontal="center" vertical="center"/>
    </xf>
    <xf borderId="5" fillId="17" fontId="3" numFmtId="0" xfId="0" applyAlignment="1" applyBorder="1" applyFont="1">
      <alignment horizontal="center" readingOrder="0" vertical="center"/>
    </xf>
    <xf borderId="5" fillId="15" fontId="3" numFmtId="0" xfId="0" applyAlignment="1" applyBorder="1" applyFont="1">
      <alignment horizontal="center" readingOrder="0" vertical="center"/>
    </xf>
    <xf borderId="6" fillId="15" fontId="5" numFmtId="0" xfId="0" applyAlignment="1" applyBorder="1" applyFont="1">
      <alignment horizontal="center" vertical="center"/>
    </xf>
    <xf borderId="11" fillId="15" fontId="5" numFmtId="0" xfId="0" applyAlignment="1" applyBorder="1" applyFont="1">
      <alignment horizontal="center" vertical="center"/>
    </xf>
    <xf borderId="7" fillId="15" fontId="3" numFmtId="0" xfId="0" applyAlignment="1" applyBorder="1" applyFont="1">
      <alignment horizontal="center" readingOrder="0" vertical="center"/>
    </xf>
    <xf borderId="7" fillId="15" fontId="5" numFmtId="0" xfId="0" applyAlignment="1" applyBorder="1" applyFont="1">
      <alignment horizontal="center" vertical="center"/>
    </xf>
    <xf borderId="8" fillId="15" fontId="5" numFmtId="0" xfId="0" applyAlignment="1" applyBorder="1" applyFont="1">
      <alignment horizontal="center" vertical="center"/>
    </xf>
    <xf borderId="9" fillId="15" fontId="5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8" fillId="22" fontId="5" numFmtId="0" xfId="0" applyAlignment="1" applyBorder="1" applyFill="1" applyFont="1">
      <alignment horizontal="center" vertical="center"/>
    </xf>
    <xf borderId="7" fillId="22" fontId="5" numFmtId="0" xfId="0" applyAlignment="1" applyBorder="1" applyFont="1">
      <alignment horizontal="center" vertical="center"/>
    </xf>
    <xf borderId="12" fillId="22" fontId="5" numFmtId="0" xfId="0" applyAlignment="1" applyBorder="1" applyFont="1">
      <alignment horizontal="center" vertical="center"/>
    </xf>
    <xf borderId="8" fillId="2" fontId="5" numFmtId="0" xfId="0" applyAlignment="1" applyBorder="1" applyFont="1">
      <alignment horizontal="center" vertical="center"/>
    </xf>
    <xf borderId="0" fillId="23" fontId="3" numFmtId="0" xfId="0" applyFill="1" applyFont="1"/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123825</xdr:colOff>
      <xdr:row>0</xdr:row>
      <xdr:rowOff>190500</xdr:rowOff>
    </xdr:from>
    <xdr:ext cx="2847975" cy="847725"/>
    <xdr:sp>
      <xdr:nvSpPr>
        <xdr:cNvPr id="3" name="Shape 3"/>
        <xdr:cNvSpPr txBox="1"/>
      </xdr:nvSpPr>
      <xdr:spPr>
        <a:xfrm>
          <a:off x="1704600" y="1090950"/>
          <a:ext cx="2824800" cy="831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Where there is an error Ref# is where there is multiple S_4 orbits for a given </a:t>
          </a:r>
          <a:r>
            <a:rPr lang="en-US" sz="1400"/>
            <a:t>characteristic</a:t>
          </a:r>
          <a:r>
            <a:rPr lang="en-US" sz="1400"/>
            <a:t>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6" width="8.0"/>
    <col customWidth="1" min="7" max="7" width="11.86"/>
    <col customWidth="1" min="8" max="11" width="9.86"/>
    <col customWidth="1" min="12" max="13" width="11.86"/>
    <col customWidth="1" min="14" max="14" width="14.71"/>
    <col customWidth="1" min="15" max="15" width="15.86"/>
    <col customWidth="1" min="16" max="16" width="8.71"/>
    <col customWidth="1" min="17" max="17" width="19.14"/>
    <col customWidth="1" min="18" max="18" width="15.43"/>
    <col customWidth="1" min="19" max="19" width="12.71"/>
    <col customWidth="1" min="20" max="20" width="18.0"/>
    <col customWidth="1" min="21" max="42" width="1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Q1" s="4" t="s">
        <v>15</v>
      </c>
      <c r="R1" s="5" t="s">
        <v>16</v>
      </c>
      <c r="S1" s="5" t="s">
        <v>14</v>
      </c>
      <c r="T1" s="6" t="s">
        <v>17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>
      <c r="A2" s="8">
        <v>0.0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9">
        <f t="shared" ref="G2:G155" si="1">SUM(A2:F2)</f>
        <v>0</v>
      </c>
      <c r="H2" s="8">
        <v>0.0</v>
      </c>
      <c r="I2" s="8">
        <v>0.0</v>
      </c>
      <c r="J2" s="8">
        <v>0.0</v>
      </c>
      <c r="K2" s="8">
        <v>0.0</v>
      </c>
      <c r="L2" s="9">
        <f t="shared" ref="L2:L155" si="2">SUM(H2:K2)</f>
        <v>0</v>
      </c>
      <c r="M2" s="8">
        <v>0.0</v>
      </c>
      <c r="N2" s="8" t="str">
        <f t="shared" ref="N2:N155" si="3">CONCATENATE(G2,L2,M2)</f>
        <v>000</v>
      </c>
      <c r="O2" s="8">
        <v>18.0</v>
      </c>
      <c r="Q2" s="10" t="str">
        <f>IFERROR(__xludf.DUMMYFUNCTION("UNIQUE($N$2:$N1000)"),"000")</f>
        <v>000</v>
      </c>
      <c r="R2" s="8">
        <f>IFERROR(__xludf.DUMMYFUNCTION("COUNTA(TRANSPOSE(FILTER(O2:O1000,N2:N1000=Q2)))"),1.0)</f>
        <v>1</v>
      </c>
      <c r="S2" s="11">
        <f>IFERROR(__xludf.DUMMYFUNCTION("UNIQUE((FILTER(O2:O1000,N2:N1000=Q2)))"),18.0)</f>
        <v>18</v>
      </c>
      <c r="T2" s="12">
        <v>1.0</v>
      </c>
    </row>
    <row r="3">
      <c r="A3" s="8">
        <v>0.0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9">
        <f t="shared" si="1"/>
        <v>0</v>
      </c>
      <c r="H3" s="8">
        <v>0.0</v>
      </c>
      <c r="I3" s="8">
        <v>0.0</v>
      </c>
      <c r="J3" s="8">
        <v>0.0</v>
      </c>
      <c r="K3" s="8">
        <v>0.0</v>
      </c>
      <c r="L3" s="9">
        <f t="shared" si="2"/>
        <v>0</v>
      </c>
      <c r="M3" s="8">
        <v>1.0</v>
      </c>
      <c r="N3" s="8" t="str">
        <f t="shared" si="3"/>
        <v>001</v>
      </c>
      <c r="O3" s="8">
        <v>11.0</v>
      </c>
      <c r="Q3" s="10" t="str">
        <f>IFERROR(__xludf.DUMMYFUNCTION("""COMPUTED_VALUE"""),"001")</f>
        <v>001</v>
      </c>
      <c r="R3" s="8">
        <f>IFERROR(__xludf.DUMMYFUNCTION("COUNTA(TRANSPOSE(FILTER(O3:O1000,N3:N1000=Q3)))"),1.0)</f>
        <v>1</v>
      </c>
      <c r="S3" s="11">
        <f>IFERROR(__xludf.DUMMYFUNCTION("UNIQUE((FILTER(O3:O1000,N3:N1000=Q3)))"),11.0)</f>
        <v>11</v>
      </c>
      <c r="T3" s="12">
        <v>1.0</v>
      </c>
    </row>
    <row r="4">
      <c r="A4" s="8">
        <v>0.0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9">
        <f t="shared" si="1"/>
        <v>0</v>
      </c>
      <c r="H4" s="8">
        <v>0.0</v>
      </c>
      <c r="I4" s="8">
        <v>0.0</v>
      </c>
      <c r="J4" s="8">
        <v>0.0</v>
      </c>
      <c r="K4" s="8">
        <v>1.0</v>
      </c>
      <c r="L4" s="9">
        <f t="shared" si="2"/>
        <v>1</v>
      </c>
      <c r="M4" s="8">
        <v>1.0</v>
      </c>
      <c r="N4" s="8" t="str">
        <f t="shared" si="3"/>
        <v>011</v>
      </c>
      <c r="O4" s="8">
        <v>19.0</v>
      </c>
      <c r="Q4" s="10" t="str">
        <f>IFERROR(__xludf.DUMMYFUNCTION("""COMPUTED_VALUE"""),"011")</f>
        <v>011</v>
      </c>
      <c r="R4" s="8">
        <f>IFERROR(__xludf.DUMMYFUNCTION("COUNTA(TRANSPOSE(FILTER(O4:O1000,N4:N1000=Q4)))"),4.0)</f>
        <v>4</v>
      </c>
      <c r="S4" s="11">
        <f>IFERROR(__xludf.DUMMYFUNCTION("UNIQUE((FILTER(O4:O1000,N4:N1000=Q4)))"),19.0)</f>
        <v>19</v>
      </c>
      <c r="T4" s="12">
        <v>1.0</v>
      </c>
      <c r="U4" s="8"/>
      <c r="V4" s="8"/>
    </row>
    <row r="5">
      <c r="A5" s="8">
        <v>0.0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9">
        <f t="shared" si="1"/>
        <v>0</v>
      </c>
      <c r="H5" s="8">
        <v>0.0</v>
      </c>
      <c r="I5" s="8">
        <v>1.0</v>
      </c>
      <c r="J5" s="8">
        <v>0.0</v>
      </c>
      <c r="K5" s="8">
        <v>0.0</v>
      </c>
      <c r="L5" s="9">
        <f t="shared" si="2"/>
        <v>1</v>
      </c>
      <c r="M5" s="8">
        <v>1.0</v>
      </c>
      <c r="N5" s="8" t="str">
        <f t="shared" si="3"/>
        <v>011</v>
      </c>
      <c r="O5" s="8">
        <v>19.0</v>
      </c>
      <c r="Q5" s="10" t="str">
        <f>IFERROR(__xludf.DUMMYFUNCTION("""COMPUTED_VALUE"""),"021")</f>
        <v>021</v>
      </c>
      <c r="R5" s="8">
        <f>IFERROR(__xludf.DUMMYFUNCTION("COUNTA(TRANSPOSE(FILTER(O5:O1000,N5:N1000=Q5)))"),6.0)</f>
        <v>6</v>
      </c>
      <c r="S5" s="11">
        <f>IFERROR(__xludf.DUMMYFUNCTION("UNIQUE((FILTER(O5:O1000,N5:N1000=Q5)))"),13.0)</f>
        <v>13</v>
      </c>
      <c r="T5" s="12">
        <v>1.0</v>
      </c>
      <c r="U5" s="8"/>
      <c r="V5" s="8"/>
      <c r="W5" s="8"/>
      <c r="X5" s="8"/>
    </row>
    <row r="6">
      <c r="A6" s="8">
        <v>0.0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9">
        <f t="shared" si="1"/>
        <v>0</v>
      </c>
      <c r="H6" s="8">
        <v>1.0</v>
      </c>
      <c r="I6" s="8">
        <v>0.0</v>
      </c>
      <c r="J6" s="8">
        <v>0.0</v>
      </c>
      <c r="K6" s="8">
        <v>0.0</v>
      </c>
      <c r="L6" s="9">
        <f t="shared" si="2"/>
        <v>1</v>
      </c>
      <c r="M6" s="8">
        <v>1.0</v>
      </c>
      <c r="N6" s="8" t="str">
        <f t="shared" si="3"/>
        <v>011</v>
      </c>
      <c r="O6" s="8">
        <v>19.0</v>
      </c>
      <c r="Q6" s="10" t="str">
        <f>IFERROR(__xludf.DUMMYFUNCTION("""COMPUTED_VALUE"""),"031")</f>
        <v>031</v>
      </c>
      <c r="R6" s="8">
        <f>IFERROR(__xludf.DUMMYFUNCTION("COUNTA(TRANSPOSE(FILTER(O6:O1000,N6:N1000=Q6)))"),4.0)</f>
        <v>4</v>
      </c>
      <c r="S6" s="11">
        <f>IFERROR(__xludf.DUMMYFUNCTION("UNIQUE((FILTER(O6:O1000,N6:N1000=Q6)))"),10.0)</f>
        <v>10</v>
      </c>
      <c r="T6" s="12">
        <v>1.0</v>
      </c>
      <c r="U6" s="8"/>
      <c r="V6" s="8"/>
    </row>
    <row r="7">
      <c r="A7" s="8">
        <v>0.0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9">
        <f t="shared" si="1"/>
        <v>0</v>
      </c>
      <c r="H7" s="8">
        <v>0.0</v>
      </c>
      <c r="I7" s="8">
        <v>0.0</v>
      </c>
      <c r="J7" s="8">
        <v>1.0</v>
      </c>
      <c r="K7" s="8">
        <v>0.0</v>
      </c>
      <c r="L7" s="9">
        <f t="shared" si="2"/>
        <v>1</v>
      </c>
      <c r="M7" s="8">
        <v>1.0</v>
      </c>
      <c r="N7" s="8" t="str">
        <f t="shared" si="3"/>
        <v>011</v>
      </c>
      <c r="O7" s="8">
        <v>19.0</v>
      </c>
      <c r="Q7" s="10" t="str">
        <f>IFERROR(__xludf.DUMMYFUNCTION("""COMPUTED_VALUE"""),"041")</f>
        <v>041</v>
      </c>
      <c r="R7" s="8">
        <f>IFERROR(__xludf.DUMMYFUNCTION("COUNTA(TRANSPOSE(FILTER(O7:O1000,N7:N1000=Q7)))"),1.0)</f>
        <v>1</v>
      </c>
      <c r="S7" s="11">
        <f>IFERROR(__xludf.DUMMYFUNCTION("UNIQUE((FILTER(O7:O1000,N7:N1000=Q7)))"),12.0)</f>
        <v>12</v>
      </c>
      <c r="T7" s="12">
        <v>1.0</v>
      </c>
    </row>
    <row r="8">
      <c r="A8" s="8">
        <v>0.0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9">
        <f t="shared" si="1"/>
        <v>0</v>
      </c>
      <c r="H8" s="8">
        <v>0.0</v>
      </c>
      <c r="I8" s="8">
        <v>0.0</v>
      </c>
      <c r="J8" s="8">
        <v>1.0</v>
      </c>
      <c r="K8" s="8">
        <v>1.0</v>
      </c>
      <c r="L8" s="9">
        <f t="shared" si="2"/>
        <v>2</v>
      </c>
      <c r="M8" s="8">
        <v>1.0</v>
      </c>
      <c r="N8" s="13" t="str">
        <f t="shared" si="3"/>
        <v>021</v>
      </c>
      <c r="O8" s="13">
        <v>13.0</v>
      </c>
      <c r="Q8" s="10" t="str">
        <f>IFERROR(__xludf.DUMMYFUNCTION("""COMPUTED_VALUE"""),"121")</f>
        <v>121</v>
      </c>
      <c r="R8" s="8">
        <f>IFERROR(__xludf.DUMMYFUNCTION("COUNTA(TRANSPOSE(FILTER(O8:O1000,N8:N1000=Q8)))"),6.0)</f>
        <v>6</v>
      </c>
      <c r="S8" s="11">
        <f>IFERROR(__xludf.DUMMYFUNCTION("UNIQUE((FILTER(O8:O1000,N8:N1000=Q8)))"),4.0)</f>
        <v>4</v>
      </c>
      <c r="T8" s="12">
        <v>1.0</v>
      </c>
      <c r="U8" s="8"/>
      <c r="V8" s="8"/>
      <c r="W8" s="8"/>
      <c r="X8" s="8"/>
    </row>
    <row r="9">
      <c r="A9" s="8">
        <v>0.0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9">
        <f t="shared" si="1"/>
        <v>0</v>
      </c>
      <c r="H9" s="8">
        <v>0.0</v>
      </c>
      <c r="I9" s="8">
        <v>1.0</v>
      </c>
      <c r="J9" s="8">
        <v>1.0</v>
      </c>
      <c r="K9" s="8">
        <v>0.0</v>
      </c>
      <c r="L9" s="9">
        <f t="shared" si="2"/>
        <v>2</v>
      </c>
      <c r="M9" s="8">
        <v>1.0</v>
      </c>
      <c r="N9" s="13" t="str">
        <f t="shared" si="3"/>
        <v>021</v>
      </c>
      <c r="O9" s="13">
        <v>13.0</v>
      </c>
      <c r="Q9" s="10" t="str">
        <f>IFERROR(__xludf.DUMMYFUNCTION("""COMPUTED_VALUE"""),"131")</f>
        <v>131</v>
      </c>
      <c r="R9" s="8">
        <f>IFERROR(__xludf.DUMMYFUNCTION("COUNTA(TRANSPOSE(FILTER(O9:O1000,N9:N1000=Q9)))"),12.0)</f>
        <v>12</v>
      </c>
      <c r="S9" s="11">
        <f>IFERROR(__xludf.DUMMYFUNCTION("UNIQUE((FILTER(O9:O1000,N9:N1000=Q9)))"),21.0)</f>
        <v>21</v>
      </c>
      <c r="T9" s="12">
        <v>1.0</v>
      </c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8">
        <v>0.0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9">
        <f t="shared" si="1"/>
        <v>0</v>
      </c>
      <c r="H10" s="8">
        <v>1.0</v>
      </c>
      <c r="I10" s="8">
        <v>0.0</v>
      </c>
      <c r="J10" s="8">
        <v>0.0</v>
      </c>
      <c r="K10" s="8">
        <v>1.0</v>
      </c>
      <c r="L10" s="9">
        <f t="shared" si="2"/>
        <v>2</v>
      </c>
      <c r="M10" s="8">
        <v>1.0</v>
      </c>
      <c r="N10" s="13" t="str">
        <f t="shared" si="3"/>
        <v>021</v>
      </c>
      <c r="O10" s="13">
        <v>13.0</v>
      </c>
      <c r="Q10" s="10" t="str">
        <f>IFERROR(__xludf.DUMMYFUNCTION("""COMPUTED_VALUE"""),"141")</f>
        <v>141</v>
      </c>
      <c r="R10" s="8">
        <f>IFERROR(__xludf.DUMMYFUNCTION("COUNTA(TRANSPOSE(FILTER(O10:O1000,N10:N1000=Q10)))"),6.0)</f>
        <v>6</v>
      </c>
      <c r="S10" s="11">
        <f>IFERROR(__xludf.DUMMYFUNCTION("UNIQUE((FILTER(O10:O1000,N10:N1000=Q10)))"),27.0)</f>
        <v>27</v>
      </c>
      <c r="T10" s="12">
        <v>1.0</v>
      </c>
      <c r="U10" s="8"/>
      <c r="V10" s="8"/>
      <c r="W10" s="8"/>
      <c r="X10" s="8"/>
    </row>
    <row r="11">
      <c r="A11" s="8">
        <v>0.0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9">
        <f t="shared" si="1"/>
        <v>0</v>
      </c>
      <c r="H11" s="8">
        <v>0.0</v>
      </c>
      <c r="I11" s="8">
        <v>1.0</v>
      </c>
      <c r="J11" s="8">
        <v>0.0</v>
      </c>
      <c r="K11" s="8">
        <v>1.0</v>
      </c>
      <c r="L11" s="9">
        <f t="shared" si="2"/>
        <v>2</v>
      </c>
      <c r="M11" s="8">
        <v>1.0</v>
      </c>
      <c r="N11" s="13" t="str">
        <f t="shared" si="3"/>
        <v>021</v>
      </c>
      <c r="O11" s="13">
        <v>13.0</v>
      </c>
      <c r="Q11" s="10" t="str">
        <f>IFERROR(__xludf.DUMMYFUNCTION("""COMPUTED_VALUE"""),"231")</f>
        <v>231</v>
      </c>
      <c r="R11" s="8">
        <f>IFERROR(__xludf.DUMMYFUNCTION("COUNTA(TRANSPOSE(FILTER(O11:O1000,N11:N1000=Q11)))"),12.0)</f>
        <v>12</v>
      </c>
      <c r="S11" s="11">
        <f>IFERROR(__xludf.DUMMYFUNCTION("UNIQUE((FILTER(O11:O1000,N11:N1000=Q11)))"),24.0)</f>
        <v>24</v>
      </c>
      <c r="T11" s="12">
        <v>1.0</v>
      </c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A12" s="8">
        <v>0.0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9">
        <f t="shared" si="1"/>
        <v>0</v>
      </c>
      <c r="H12" s="8">
        <v>1.0</v>
      </c>
      <c r="I12" s="8">
        <v>0.0</v>
      </c>
      <c r="J12" s="8">
        <v>1.0</v>
      </c>
      <c r="K12" s="8">
        <v>0.0</v>
      </c>
      <c r="L12" s="9">
        <f t="shared" si="2"/>
        <v>2</v>
      </c>
      <c r="M12" s="8">
        <v>1.0</v>
      </c>
      <c r="N12" s="13" t="str">
        <f t="shared" si="3"/>
        <v>021</v>
      </c>
      <c r="O12" s="13">
        <v>13.0</v>
      </c>
      <c r="Q12" s="10" t="str">
        <f>IFERROR(__xludf.DUMMYFUNCTION("""COMPUTED_VALUE"""),"241")</f>
        <v>241</v>
      </c>
      <c r="R12" s="8">
        <f>IFERROR(__xludf.DUMMYFUNCTION("COUNTA(TRANSPOSE(FILTER(O12:O1000,N12:N1000=Q12)))"),12.0)</f>
        <v>12</v>
      </c>
      <c r="S12" s="11">
        <f>IFERROR(__xludf.DUMMYFUNCTION("UNIQUE((FILTER(O12:O1000,N12:N1000=Q12)))"),25.0)</f>
        <v>25</v>
      </c>
      <c r="T12" s="12">
        <v>1.0</v>
      </c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8">
        <v>0.0</v>
      </c>
      <c r="B13" s="8">
        <v>0.0</v>
      </c>
      <c r="C13" s="8">
        <v>0.0</v>
      </c>
      <c r="D13" s="8">
        <v>0.0</v>
      </c>
      <c r="E13" s="8">
        <v>0.0</v>
      </c>
      <c r="F13" s="8">
        <v>0.0</v>
      </c>
      <c r="G13" s="9">
        <f t="shared" si="1"/>
        <v>0</v>
      </c>
      <c r="H13" s="8">
        <v>1.0</v>
      </c>
      <c r="I13" s="8">
        <v>1.0</v>
      </c>
      <c r="J13" s="8">
        <v>0.0</v>
      </c>
      <c r="K13" s="8">
        <v>0.0</v>
      </c>
      <c r="L13" s="9">
        <f t="shared" si="2"/>
        <v>2</v>
      </c>
      <c r="M13" s="8">
        <v>1.0</v>
      </c>
      <c r="N13" s="13" t="str">
        <f t="shared" si="3"/>
        <v>021</v>
      </c>
      <c r="O13" s="13">
        <v>13.0</v>
      </c>
      <c r="Q13" s="10" t="str">
        <f>IFERROR(__xludf.DUMMYFUNCTION("""COMPUTED_VALUE"""),"331")</f>
        <v>331</v>
      </c>
      <c r="R13" s="8">
        <f>IFERROR(__xludf.DUMMYFUNCTION("COUNTA(TRANSPOSE(FILTER(O13:O1000,N13:N1000=Q13)))"),4.0)</f>
        <v>4</v>
      </c>
      <c r="S13" s="11">
        <f>IFERROR(__xludf.DUMMYFUNCTION("UNIQUE((FILTER(O13:O1000,N13:N1000=Q13)))"),9.0)</f>
        <v>9</v>
      </c>
      <c r="T13" s="12">
        <v>1.0</v>
      </c>
      <c r="U13" s="8"/>
      <c r="V13" s="8"/>
    </row>
    <row r="14">
      <c r="A14" s="8">
        <v>0.0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9">
        <f t="shared" si="1"/>
        <v>0</v>
      </c>
      <c r="H14" s="8">
        <v>1.0</v>
      </c>
      <c r="I14" s="8">
        <v>1.0</v>
      </c>
      <c r="J14" s="8">
        <v>0.0</v>
      </c>
      <c r="K14" s="8">
        <v>1.0</v>
      </c>
      <c r="L14" s="9">
        <f t="shared" si="2"/>
        <v>3</v>
      </c>
      <c r="M14" s="8">
        <v>1.0</v>
      </c>
      <c r="N14" s="13" t="str">
        <f t="shared" si="3"/>
        <v>031</v>
      </c>
      <c r="O14" s="13">
        <v>10.0</v>
      </c>
      <c r="Q14" s="14" t="str">
        <f>IFERROR(__xludf.DUMMYFUNCTION("""COMPUTED_VALUE"""),"341")</f>
        <v>341</v>
      </c>
      <c r="R14" s="15">
        <f>IFERROR(__xludf.DUMMYFUNCTION("COUNTA(TRANSPOSE(FILTER(O14:O1000,N14:N1000=Q14)))"),8.0)</f>
        <v>8</v>
      </c>
      <c r="S14" s="16" t="str">
        <f>IFERROR(__xludf.DUMMYFUNCTION("UNIQUE((FILTER(O14:O1000,N14:N1000=Q14)))"),"#REF!")</f>
        <v>#REF!</v>
      </c>
      <c r="T14" s="17">
        <v>2.0</v>
      </c>
    </row>
    <row r="15">
      <c r="A15" s="8">
        <v>0.0</v>
      </c>
      <c r="B15" s="8">
        <v>0.0</v>
      </c>
      <c r="C15" s="8">
        <v>0.0</v>
      </c>
      <c r="D15" s="8">
        <v>0.0</v>
      </c>
      <c r="E15" s="8">
        <v>0.0</v>
      </c>
      <c r="F15" s="8">
        <v>0.0</v>
      </c>
      <c r="G15" s="9">
        <f t="shared" si="1"/>
        <v>0</v>
      </c>
      <c r="H15" s="8">
        <v>1.0</v>
      </c>
      <c r="I15" s="8">
        <v>0.0</v>
      </c>
      <c r="J15" s="8">
        <v>1.0</v>
      </c>
      <c r="K15" s="8">
        <v>1.0</v>
      </c>
      <c r="L15" s="9">
        <f t="shared" si="2"/>
        <v>3</v>
      </c>
      <c r="M15" s="8">
        <v>1.0</v>
      </c>
      <c r="N15" s="13" t="str">
        <f t="shared" si="3"/>
        <v>031</v>
      </c>
      <c r="O15" s="13">
        <v>10.0</v>
      </c>
      <c r="Q15" s="14" t="str">
        <f>IFERROR(__xludf.DUMMYFUNCTION("""COMPUTED_VALUE"""),"342")</f>
        <v>342</v>
      </c>
      <c r="R15" s="15">
        <f>IFERROR(__xludf.DUMMYFUNCTION("COUNTA(TRANSPOSE(FILTER(O15:O1000,N15:N1000=Q15)))"),8.0)</f>
        <v>8</v>
      </c>
      <c r="S15" s="16" t="str">
        <f>IFERROR(__xludf.DUMMYFUNCTION("UNIQUE((FILTER(O15:O1000,N15:N1000=Q15)))"),"#REF!")</f>
        <v>#REF!</v>
      </c>
      <c r="T15" s="17">
        <v>2.0</v>
      </c>
    </row>
    <row r="16">
      <c r="A16" s="8">
        <v>0.0</v>
      </c>
      <c r="B16" s="8">
        <v>0.0</v>
      </c>
      <c r="C16" s="8">
        <v>0.0</v>
      </c>
      <c r="D16" s="8">
        <v>0.0</v>
      </c>
      <c r="E16" s="8">
        <v>0.0</v>
      </c>
      <c r="F16" s="8">
        <v>0.0</v>
      </c>
      <c r="G16" s="9">
        <f t="shared" si="1"/>
        <v>0</v>
      </c>
      <c r="H16" s="8">
        <v>1.0</v>
      </c>
      <c r="I16" s="8">
        <v>1.0</v>
      </c>
      <c r="J16" s="8">
        <v>1.0</v>
      </c>
      <c r="K16" s="8">
        <v>0.0</v>
      </c>
      <c r="L16" s="9">
        <f t="shared" si="2"/>
        <v>3</v>
      </c>
      <c r="M16" s="8">
        <v>1.0</v>
      </c>
      <c r="N16" s="13" t="str">
        <f t="shared" si="3"/>
        <v>031</v>
      </c>
      <c r="O16" s="13">
        <v>10.0</v>
      </c>
      <c r="Q16" s="10" t="str">
        <f>IFERROR(__xludf.DUMMYFUNCTION("""COMPUTED_VALUE"""),"352")</f>
        <v>352</v>
      </c>
      <c r="R16" s="8">
        <f>IFERROR(__xludf.DUMMYFUNCTION("COUNTA(TRANSPOSE(FILTER(O16:O1000,N16:N1000=Q16)))"),4.0)</f>
        <v>4</v>
      </c>
      <c r="S16" s="11">
        <f>IFERROR(__xludf.DUMMYFUNCTION("UNIQUE((FILTER(O16:O1000,N16:N1000=Q16)))"),1.0)</f>
        <v>1</v>
      </c>
      <c r="T16" s="12">
        <v>1.0</v>
      </c>
    </row>
    <row r="17">
      <c r="A17" s="8">
        <v>0.0</v>
      </c>
      <c r="B17" s="8">
        <v>0.0</v>
      </c>
      <c r="C17" s="8">
        <v>0.0</v>
      </c>
      <c r="D17" s="8">
        <v>0.0</v>
      </c>
      <c r="E17" s="8">
        <v>0.0</v>
      </c>
      <c r="F17" s="8">
        <v>0.0</v>
      </c>
      <c r="G17" s="9">
        <f t="shared" si="1"/>
        <v>0</v>
      </c>
      <c r="H17" s="8">
        <v>0.0</v>
      </c>
      <c r="I17" s="8">
        <v>1.0</v>
      </c>
      <c r="J17" s="8">
        <v>1.0</v>
      </c>
      <c r="K17" s="8">
        <v>1.0</v>
      </c>
      <c r="L17" s="9">
        <f t="shared" si="2"/>
        <v>3</v>
      </c>
      <c r="M17" s="8">
        <v>1.0</v>
      </c>
      <c r="N17" s="13" t="str">
        <f t="shared" si="3"/>
        <v>031</v>
      </c>
      <c r="O17" s="13">
        <v>10.0</v>
      </c>
      <c r="Q17" s="10" t="str">
        <f>IFERROR(__xludf.DUMMYFUNCTION("""COMPUTED_VALUE"""),"442")</f>
        <v>442</v>
      </c>
      <c r="R17" s="8">
        <f>IFERROR(__xludf.DUMMYFUNCTION("COUNTA(TRANSPOSE(FILTER(O17:O1000,N17:N1000=Q17)))"),12.0)</f>
        <v>12</v>
      </c>
      <c r="S17" s="11">
        <f>IFERROR(__xludf.DUMMYFUNCTION("UNIQUE((FILTER(O17:O1000,N17:N1000=Q17)))"),16.0)</f>
        <v>16</v>
      </c>
      <c r="T17" s="12">
        <v>1.0</v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>
      <c r="A18" s="8">
        <v>0.0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9">
        <f t="shared" si="1"/>
        <v>0</v>
      </c>
      <c r="H18" s="8">
        <v>1.0</v>
      </c>
      <c r="I18" s="8">
        <v>1.0</v>
      </c>
      <c r="J18" s="8">
        <v>1.0</v>
      </c>
      <c r="K18" s="8">
        <v>1.0</v>
      </c>
      <c r="L18" s="9">
        <f t="shared" si="2"/>
        <v>4</v>
      </c>
      <c r="M18" s="8">
        <v>1.0</v>
      </c>
      <c r="N18" s="13" t="str">
        <f t="shared" si="3"/>
        <v>041</v>
      </c>
      <c r="O18" s="13">
        <v>12.0</v>
      </c>
      <c r="Q18" s="10" t="str">
        <f>IFERROR(__xludf.DUMMYFUNCTION("""COMPUTED_VALUE"""),"452")</f>
        <v>452</v>
      </c>
      <c r="R18" s="8">
        <f>IFERROR(__xludf.DUMMYFUNCTION("COUNTA(TRANSPOSE(FILTER(O18:O1000,N18:N1000=Q18)))"),12.0)</f>
        <v>12</v>
      </c>
      <c r="S18" s="11">
        <f>IFERROR(__xludf.DUMMYFUNCTION("UNIQUE((FILTER(O18:O1000,N18:N1000=Q18)))"),15.0)</f>
        <v>15</v>
      </c>
      <c r="T18" s="12">
        <v>1.0</v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8">
        <v>0.0</v>
      </c>
      <c r="B19" s="8">
        <v>0.0</v>
      </c>
      <c r="C19" s="8">
        <v>0.0</v>
      </c>
      <c r="D19" s="8">
        <v>0.0</v>
      </c>
      <c r="E19" s="8">
        <v>0.0</v>
      </c>
      <c r="F19" s="8">
        <v>1.0</v>
      </c>
      <c r="G19" s="9">
        <f t="shared" si="1"/>
        <v>1</v>
      </c>
      <c r="H19" s="8">
        <v>0.0</v>
      </c>
      <c r="I19" s="8">
        <v>0.0</v>
      </c>
      <c r="J19" s="8">
        <v>1.0</v>
      </c>
      <c r="K19" s="8">
        <v>1.0</v>
      </c>
      <c r="L19" s="9">
        <f t="shared" si="2"/>
        <v>2</v>
      </c>
      <c r="M19" s="8">
        <v>1.0</v>
      </c>
      <c r="N19" s="13" t="str">
        <f t="shared" si="3"/>
        <v>121</v>
      </c>
      <c r="O19" s="13">
        <v>4.0</v>
      </c>
      <c r="Q19" s="10" t="str">
        <f>IFERROR(__xludf.DUMMYFUNCTION("""COMPUTED_VALUE"""),"542")</f>
        <v>542</v>
      </c>
      <c r="R19" s="8">
        <f>IFERROR(__xludf.DUMMYFUNCTION("COUNTA(TRANSPOSE(FILTER(O19:O1000,N19:N1000=Q19)))"),6.0)</f>
        <v>6</v>
      </c>
      <c r="S19" s="11">
        <f>IFERROR(__xludf.DUMMYFUNCTION("UNIQUE((FILTER(O19:O1000,N19:N1000=Q19)))"),8.0)</f>
        <v>8</v>
      </c>
      <c r="T19" s="12">
        <v>1.0</v>
      </c>
      <c r="U19" s="8"/>
      <c r="V19" s="8"/>
      <c r="W19" s="8"/>
      <c r="X19" s="8"/>
    </row>
    <row r="20">
      <c r="A20" s="8">
        <v>0.0</v>
      </c>
      <c r="B20" s="8">
        <v>0.0</v>
      </c>
      <c r="C20" s="8">
        <v>0.0</v>
      </c>
      <c r="D20" s="8">
        <v>0.0</v>
      </c>
      <c r="E20" s="8">
        <v>1.0</v>
      </c>
      <c r="F20" s="8">
        <v>0.0</v>
      </c>
      <c r="G20" s="9">
        <f t="shared" si="1"/>
        <v>1</v>
      </c>
      <c r="H20" s="8">
        <v>0.0</v>
      </c>
      <c r="I20" s="8">
        <v>1.0</v>
      </c>
      <c r="J20" s="8">
        <v>1.0</v>
      </c>
      <c r="K20" s="8">
        <v>0.0</v>
      </c>
      <c r="L20" s="9">
        <f t="shared" si="2"/>
        <v>2</v>
      </c>
      <c r="M20" s="8">
        <v>1.0</v>
      </c>
      <c r="N20" s="13" t="str">
        <f t="shared" si="3"/>
        <v>121</v>
      </c>
      <c r="O20" s="13">
        <v>4.0</v>
      </c>
      <c r="Q20" s="10" t="str">
        <f>IFERROR(__xludf.DUMMYFUNCTION("""COMPUTED_VALUE"""),"552")</f>
        <v>552</v>
      </c>
      <c r="R20" s="8">
        <f>IFERROR(__xludf.DUMMYFUNCTION("COUNTA(TRANSPOSE(FILTER(O20:O1000,N20:N1000=Q20)))"),12.0)</f>
        <v>12</v>
      </c>
      <c r="S20" s="11">
        <f>IFERROR(__xludf.DUMMYFUNCTION("UNIQUE((FILTER(O20:O1000,N20:N1000=Q20)))"),26.0)</f>
        <v>26</v>
      </c>
      <c r="T20" s="12">
        <v>1.0</v>
      </c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8">
        <v>1.0</v>
      </c>
      <c r="B21" s="8">
        <v>0.0</v>
      </c>
      <c r="C21" s="8">
        <v>0.0</v>
      </c>
      <c r="D21" s="8">
        <v>0.0</v>
      </c>
      <c r="E21" s="8">
        <v>0.0</v>
      </c>
      <c r="F21" s="8">
        <v>0.0</v>
      </c>
      <c r="G21" s="9">
        <f t="shared" si="1"/>
        <v>1</v>
      </c>
      <c r="H21" s="8">
        <v>1.0</v>
      </c>
      <c r="I21" s="8">
        <v>1.0</v>
      </c>
      <c r="J21" s="8">
        <v>0.0</v>
      </c>
      <c r="K21" s="8">
        <v>0.0</v>
      </c>
      <c r="L21" s="9">
        <f t="shared" si="2"/>
        <v>2</v>
      </c>
      <c r="M21" s="8">
        <v>1.0</v>
      </c>
      <c r="N21" s="13" t="str">
        <f t="shared" si="3"/>
        <v>121</v>
      </c>
      <c r="O21" s="13">
        <v>4.0</v>
      </c>
      <c r="Q21" s="10" t="str">
        <f>IFERROR(__xludf.DUMMYFUNCTION("""COMPUTED_VALUE"""),"562")</f>
        <v>562</v>
      </c>
      <c r="R21" s="8">
        <f>IFERROR(__xludf.DUMMYFUNCTION("COUNTA(TRANSPOSE(FILTER(O21:O1000,N21:N1000=Q21)))"),6.0)</f>
        <v>6</v>
      </c>
      <c r="S21" s="11">
        <f>IFERROR(__xludf.DUMMYFUNCTION("UNIQUE((FILTER(O21:O1000,N21:N1000=Q21)))"),28.0)</f>
        <v>28</v>
      </c>
      <c r="T21" s="12">
        <v>1.0</v>
      </c>
      <c r="U21" s="8"/>
      <c r="V21" s="8"/>
      <c r="W21" s="8"/>
      <c r="X21" s="8"/>
    </row>
    <row r="22">
      <c r="A22" s="8">
        <v>0.0</v>
      </c>
      <c r="B22" s="8">
        <v>0.0</v>
      </c>
      <c r="C22" s="8">
        <v>0.0</v>
      </c>
      <c r="D22" s="8">
        <v>1.0</v>
      </c>
      <c r="E22" s="8">
        <v>0.0</v>
      </c>
      <c r="F22" s="8">
        <v>0.0</v>
      </c>
      <c r="G22" s="9">
        <f t="shared" si="1"/>
        <v>1</v>
      </c>
      <c r="H22" s="8">
        <v>0.0</v>
      </c>
      <c r="I22" s="8">
        <v>1.0</v>
      </c>
      <c r="J22" s="8">
        <v>0.0</v>
      </c>
      <c r="K22" s="8">
        <v>1.0</v>
      </c>
      <c r="L22" s="9">
        <f t="shared" si="2"/>
        <v>2</v>
      </c>
      <c r="M22" s="8">
        <v>1.0</v>
      </c>
      <c r="N22" s="13" t="str">
        <f t="shared" si="3"/>
        <v>121</v>
      </c>
      <c r="O22" s="13">
        <v>4.0</v>
      </c>
      <c r="Q22" s="10" t="str">
        <f>IFERROR(__xludf.DUMMYFUNCTION("""COMPUTED_VALUE"""),"642")</f>
        <v>642</v>
      </c>
      <c r="R22" s="8">
        <f>IFERROR(__xludf.DUMMYFUNCTION("COUNTA(TRANSPOSE(FILTER(O22:O1000,N22:N1000=Q22)))"),1.0)</f>
        <v>1</v>
      </c>
      <c r="S22" s="11">
        <f>IFERROR(__xludf.DUMMYFUNCTION("UNIQUE((FILTER(O22:O1000,N22:N1000=Q22)))"),5.0)</f>
        <v>5</v>
      </c>
      <c r="T22" s="12">
        <v>1.0</v>
      </c>
    </row>
    <row r="23">
      <c r="A23" s="8">
        <v>0.0</v>
      </c>
      <c r="B23" s="8">
        <v>0.0</v>
      </c>
      <c r="C23" s="8">
        <v>1.0</v>
      </c>
      <c r="D23" s="8">
        <v>0.0</v>
      </c>
      <c r="E23" s="8">
        <v>0.0</v>
      </c>
      <c r="F23" s="8">
        <v>0.0</v>
      </c>
      <c r="G23" s="9">
        <f t="shared" si="1"/>
        <v>1</v>
      </c>
      <c r="H23" s="8">
        <v>1.0</v>
      </c>
      <c r="I23" s="8">
        <v>0.0</v>
      </c>
      <c r="J23" s="8">
        <v>1.0</v>
      </c>
      <c r="K23" s="8">
        <v>0.0</v>
      </c>
      <c r="L23" s="9">
        <f t="shared" si="2"/>
        <v>2</v>
      </c>
      <c r="M23" s="8">
        <v>1.0</v>
      </c>
      <c r="N23" s="13" t="str">
        <f t="shared" si="3"/>
        <v>121</v>
      </c>
      <c r="O23" s="13">
        <v>4.0</v>
      </c>
      <c r="Q23" s="10" t="str">
        <f>IFERROR(__xludf.DUMMYFUNCTION("""COMPUTED_VALUE"""),"652")</f>
        <v>652</v>
      </c>
      <c r="R23" s="8">
        <f>IFERROR(__xludf.DUMMYFUNCTION("COUNTA(TRANSPOSE(FILTER(O23:O1000,N23:N1000=Q23)))"),4.0)</f>
        <v>4</v>
      </c>
      <c r="S23" s="11">
        <f>IFERROR(__xludf.DUMMYFUNCTION("UNIQUE((FILTER(O23:O1000,N23:N1000=Q23)))"),7.0)</f>
        <v>7</v>
      </c>
      <c r="T23" s="12">
        <v>1.0</v>
      </c>
      <c r="U23" s="8"/>
      <c r="V23" s="8"/>
    </row>
    <row r="24">
      <c r="A24" s="8">
        <v>0.0</v>
      </c>
      <c r="B24" s="8">
        <v>1.0</v>
      </c>
      <c r="C24" s="8">
        <v>0.0</v>
      </c>
      <c r="D24" s="8">
        <v>0.0</v>
      </c>
      <c r="E24" s="8">
        <v>0.0</v>
      </c>
      <c r="F24" s="8">
        <v>0.0</v>
      </c>
      <c r="G24" s="9">
        <f t="shared" si="1"/>
        <v>1</v>
      </c>
      <c r="H24" s="8">
        <v>1.0</v>
      </c>
      <c r="I24" s="8">
        <v>0.0</v>
      </c>
      <c r="J24" s="8">
        <v>0.0</v>
      </c>
      <c r="K24" s="8">
        <v>1.0</v>
      </c>
      <c r="L24" s="9">
        <f t="shared" si="2"/>
        <v>2</v>
      </c>
      <c r="M24" s="8">
        <v>1.0</v>
      </c>
      <c r="N24" s="13" t="str">
        <f t="shared" si="3"/>
        <v>121</v>
      </c>
      <c r="O24" s="13">
        <v>4.0</v>
      </c>
      <c r="Q24" s="10" t="str">
        <f>IFERROR(__xludf.DUMMYFUNCTION("""COMPUTED_VALUE"""),"662")</f>
        <v>662</v>
      </c>
      <c r="R24" s="8">
        <f>IFERROR(__xludf.DUMMYFUNCTION("COUNTA(TRANSPOSE(FILTER(O24:O1000,N24:N1000=Q24)))"),6.0)</f>
        <v>6</v>
      </c>
      <c r="S24" s="11">
        <f>IFERROR(__xludf.DUMMYFUNCTION("UNIQUE((FILTER(O24:O1000,N24:N1000=Q24)))"),14.0)</f>
        <v>14</v>
      </c>
      <c r="T24" s="12">
        <v>1.0</v>
      </c>
      <c r="U24" s="8"/>
      <c r="V24" s="8"/>
      <c r="W24" s="8"/>
      <c r="X24" s="8"/>
    </row>
    <row r="25">
      <c r="A25" s="8">
        <v>0.0</v>
      </c>
      <c r="B25" s="8">
        <v>1.0</v>
      </c>
      <c r="C25" s="8">
        <v>0.0</v>
      </c>
      <c r="D25" s="8">
        <v>0.0</v>
      </c>
      <c r="E25" s="8">
        <v>0.0</v>
      </c>
      <c r="F25" s="8">
        <v>0.0</v>
      </c>
      <c r="G25" s="9">
        <f t="shared" si="1"/>
        <v>1</v>
      </c>
      <c r="H25" s="8">
        <v>1.0</v>
      </c>
      <c r="I25" s="8">
        <v>1.0</v>
      </c>
      <c r="J25" s="8">
        <v>0.0</v>
      </c>
      <c r="K25" s="8">
        <v>1.0</v>
      </c>
      <c r="L25" s="9">
        <f t="shared" si="2"/>
        <v>3</v>
      </c>
      <c r="M25" s="8">
        <v>1.0</v>
      </c>
      <c r="N25" s="13" t="str">
        <f t="shared" si="3"/>
        <v>131</v>
      </c>
      <c r="O25" s="13">
        <v>21.0</v>
      </c>
      <c r="Q25" s="10" t="str">
        <f>IFERROR(__xludf.DUMMYFUNCTION("""COMPUTED_VALUE"""),"672")</f>
        <v>672</v>
      </c>
      <c r="R25" s="8">
        <f>IFERROR(__xludf.DUMMYFUNCTION("COUNTA(TRANSPOSE(FILTER(O25:O1000,N25:N1000=Q25)))"),4.0)</f>
        <v>4</v>
      </c>
      <c r="S25" s="11">
        <f>IFERROR(__xludf.DUMMYFUNCTION("UNIQUE((FILTER(O25:O1000,N25:N1000=Q25)))"),3.0)</f>
        <v>3</v>
      </c>
      <c r="T25" s="12">
        <v>1.0</v>
      </c>
      <c r="U25" s="8"/>
      <c r="V25" s="8"/>
    </row>
    <row r="26">
      <c r="A26" s="8">
        <v>0.0</v>
      </c>
      <c r="B26" s="8">
        <v>0.0</v>
      </c>
      <c r="C26" s="8">
        <v>0.0</v>
      </c>
      <c r="D26" s="8">
        <v>1.0</v>
      </c>
      <c r="E26" s="8">
        <v>0.0</v>
      </c>
      <c r="F26" s="8">
        <v>0.0</v>
      </c>
      <c r="G26" s="9">
        <f t="shared" si="1"/>
        <v>1</v>
      </c>
      <c r="H26" s="8">
        <v>1.0</v>
      </c>
      <c r="I26" s="8">
        <v>1.0</v>
      </c>
      <c r="J26" s="8">
        <v>0.0</v>
      </c>
      <c r="K26" s="8">
        <v>1.0</v>
      </c>
      <c r="L26" s="9">
        <f t="shared" si="2"/>
        <v>3</v>
      </c>
      <c r="M26" s="8">
        <v>1.0</v>
      </c>
      <c r="N26" s="13" t="str">
        <f t="shared" si="3"/>
        <v>131</v>
      </c>
      <c r="O26" s="13">
        <v>21.0</v>
      </c>
      <c r="Q26" s="10" t="str">
        <f>IFERROR(__xludf.DUMMYFUNCTION("""COMPUTED_VALUE"""),"682")</f>
        <v>682</v>
      </c>
      <c r="R26" s="8">
        <f>IFERROR(__xludf.DUMMYFUNCTION("COUNTA(TRANSPOSE(FILTER(O26:O1000,N26:N1000=Q26)))"),1.0)</f>
        <v>1</v>
      </c>
      <c r="S26" s="11">
        <f>IFERROR(__xludf.DUMMYFUNCTION("UNIQUE((FILTER(O26:O1000,N26:N1000=Q26)))"),22.0)</f>
        <v>22</v>
      </c>
      <c r="T26" s="12">
        <v>1.0</v>
      </c>
    </row>
    <row r="27">
      <c r="A27" s="8">
        <v>0.0</v>
      </c>
      <c r="B27" s="8">
        <v>0.0</v>
      </c>
      <c r="C27" s="8">
        <v>0.0</v>
      </c>
      <c r="D27" s="8">
        <v>1.0</v>
      </c>
      <c r="E27" s="8">
        <v>0.0</v>
      </c>
      <c r="F27" s="8">
        <v>0.0</v>
      </c>
      <c r="G27" s="9">
        <f t="shared" si="1"/>
        <v>1</v>
      </c>
      <c r="H27" s="8">
        <v>0.0</v>
      </c>
      <c r="I27" s="8">
        <v>1.0</v>
      </c>
      <c r="J27" s="8">
        <v>1.0</v>
      </c>
      <c r="K27" s="8">
        <v>1.0</v>
      </c>
      <c r="L27" s="9">
        <f t="shared" si="2"/>
        <v>3</v>
      </c>
      <c r="M27" s="8">
        <v>1.0</v>
      </c>
      <c r="N27" s="13" t="str">
        <f t="shared" si="3"/>
        <v>131</v>
      </c>
      <c r="O27" s="13">
        <v>21.0</v>
      </c>
      <c r="Q27" s="18" t="str">
        <f>IFERROR(__xludf.DUMMYFUNCTION("""COMPUTED_VALUE"""),"683")</f>
        <v>683</v>
      </c>
      <c r="R27" s="19">
        <f>IFERROR(__xludf.DUMMYFUNCTION("COUNTA(TRANSPOSE(FILTER(O27:O1000,N27:N1000=Q27)))"),1.0)</f>
        <v>1</v>
      </c>
      <c r="S27" s="20">
        <f>IFERROR(__xludf.DUMMYFUNCTION("UNIQUE((FILTER(O27:O1000,N27:N1000=Q27)))"),6.0)</f>
        <v>6</v>
      </c>
      <c r="T27" s="21">
        <v>1.0</v>
      </c>
    </row>
    <row r="28">
      <c r="A28" s="8">
        <v>1.0</v>
      </c>
      <c r="B28" s="8">
        <v>0.0</v>
      </c>
      <c r="C28" s="8">
        <v>0.0</v>
      </c>
      <c r="D28" s="8">
        <v>0.0</v>
      </c>
      <c r="E28" s="8">
        <v>0.0</v>
      </c>
      <c r="F28" s="8">
        <v>0.0</v>
      </c>
      <c r="G28" s="9">
        <f t="shared" si="1"/>
        <v>1</v>
      </c>
      <c r="H28" s="8">
        <v>1.0</v>
      </c>
      <c r="I28" s="8">
        <v>1.0</v>
      </c>
      <c r="J28" s="8">
        <v>1.0</v>
      </c>
      <c r="K28" s="8">
        <v>0.0</v>
      </c>
      <c r="L28" s="9">
        <f t="shared" si="2"/>
        <v>3</v>
      </c>
      <c r="M28" s="8">
        <v>1.0</v>
      </c>
      <c r="N28" s="13" t="str">
        <f t="shared" si="3"/>
        <v>131</v>
      </c>
      <c r="O28" s="13">
        <v>21.0</v>
      </c>
      <c r="Q28" s="8"/>
    </row>
    <row r="29">
      <c r="A29" s="8">
        <v>0.0</v>
      </c>
      <c r="B29" s="8">
        <v>0.0</v>
      </c>
      <c r="C29" s="8">
        <v>1.0</v>
      </c>
      <c r="D29" s="8">
        <v>0.0</v>
      </c>
      <c r="E29" s="8">
        <v>0.0</v>
      </c>
      <c r="F29" s="8">
        <v>0.0</v>
      </c>
      <c r="G29" s="9">
        <f t="shared" si="1"/>
        <v>1</v>
      </c>
      <c r="H29" s="8">
        <v>1.0</v>
      </c>
      <c r="I29" s="8">
        <v>1.0</v>
      </c>
      <c r="J29" s="8">
        <v>1.0</v>
      </c>
      <c r="K29" s="8">
        <v>0.0</v>
      </c>
      <c r="L29" s="9">
        <f t="shared" si="2"/>
        <v>3</v>
      </c>
      <c r="M29" s="8">
        <v>1.0</v>
      </c>
      <c r="N29" s="13" t="str">
        <f t="shared" si="3"/>
        <v>131</v>
      </c>
      <c r="O29" s="13">
        <v>21.0</v>
      </c>
    </row>
    <row r="30">
      <c r="A30" s="8">
        <v>0.0</v>
      </c>
      <c r="B30" s="8">
        <v>0.0</v>
      </c>
      <c r="C30" s="8">
        <v>1.0</v>
      </c>
      <c r="D30" s="8">
        <v>0.0</v>
      </c>
      <c r="E30" s="8">
        <v>0.0</v>
      </c>
      <c r="F30" s="8">
        <v>0.0</v>
      </c>
      <c r="G30" s="9">
        <f t="shared" si="1"/>
        <v>1</v>
      </c>
      <c r="H30" s="8">
        <v>1.0</v>
      </c>
      <c r="I30" s="8">
        <v>0.0</v>
      </c>
      <c r="J30" s="8">
        <v>1.0</v>
      </c>
      <c r="K30" s="8">
        <v>1.0</v>
      </c>
      <c r="L30" s="9">
        <f t="shared" si="2"/>
        <v>3</v>
      </c>
      <c r="M30" s="8">
        <v>1.0</v>
      </c>
      <c r="N30" s="13" t="str">
        <f t="shared" si="3"/>
        <v>131</v>
      </c>
      <c r="O30" s="13">
        <v>21.0</v>
      </c>
    </row>
    <row r="31">
      <c r="A31" s="8">
        <v>0.0</v>
      </c>
      <c r="B31" s="8">
        <v>0.0</v>
      </c>
      <c r="C31" s="8">
        <v>0.0</v>
      </c>
      <c r="D31" s="8">
        <v>0.0</v>
      </c>
      <c r="E31" s="8">
        <v>1.0</v>
      </c>
      <c r="F31" s="8">
        <v>0.0</v>
      </c>
      <c r="G31" s="9">
        <f t="shared" si="1"/>
        <v>1</v>
      </c>
      <c r="H31" s="8">
        <v>1.0</v>
      </c>
      <c r="I31" s="8">
        <v>1.0</v>
      </c>
      <c r="J31" s="8">
        <v>1.0</v>
      </c>
      <c r="K31" s="8">
        <v>0.0</v>
      </c>
      <c r="L31" s="9">
        <f t="shared" si="2"/>
        <v>3</v>
      </c>
      <c r="M31" s="8">
        <v>1.0</v>
      </c>
      <c r="N31" s="13" t="str">
        <f t="shared" si="3"/>
        <v>131</v>
      </c>
      <c r="O31" s="13">
        <v>21.0</v>
      </c>
    </row>
    <row r="32">
      <c r="A32" s="8">
        <v>0.0</v>
      </c>
      <c r="B32" s="8">
        <v>1.0</v>
      </c>
      <c r="C32" s="8">
        <v>0.0</v>
      </c>
      <c r="D32" s="8">
        <v>0.0</v>
      </c>
      <c r="E32" s="8">
        <v>0.0</v>
      </c>
      <c r="F32" s="8">
        <v>0.0</v>
      </c>
      <c r="G32" s="9">
        <f t="shared" si="1"/>
        <v>1</v>
      </c>
      <c r="H32" s="8">
        <v>1.0</v>
      </c>
      <c r="I32" s="8">
        <v>0.0</v>
      </c>
      <c r="J32" s="8">
        <v>1.0</v>
      </c>
      <c r="K32" s="8">
        <v>1.0</v>
      </c>
      <c r="L32" s="9">
        <f t="shared" si="2"/>
        <v>3</v>
      </c>
      <c r="M32" s="8">
        <v>1.0</v>
      </c>
      <c r="N32" s="13" t="str">
        <f t="shared" si="3"/>
        <v>131</v>
      </c>
      <c r="O32" s="13">
        <v>21.0</v>
      </c>
    </row>
    <row r="33">
      <c r="A33" s="8">
        <v>0.0</v>
      </c>
      <c r="B33" s="8">
        <v>0.0</v>
      </c>
      <c r="C33" s="8">
        <v>0.0</v>
      </c>
      <c r="D33" s="8">
        <v>0.0</v>
      </c>
      <c r="E33" s="8">
        <v>0.0</v>
      </c>
      <c r="F33" s="8">
        <v>1.0</v>
      </c>
      <c r="G33" s="9">
        <f t="shared" si="1"/>
        <v>1</v>
      </c>
      <c r="H33" s="8">
        <v>1.0</v>
      </c>
      <c r="I33" s="8">
        <v>0.0</v>
      </c>
      <c r="J33" s="8">
        <v>1.0</v>
      </c>
      <c r="K33" s="8">
        <v>1.0</v>
      </c>
      <c r="L33" s="9">
        <f t="shared" si="2"/>
        <v>3</v>
      </c>
      <c r="M33" s="8">
        <v>1.0</v>
      </c>
      <c r="N33" s="13" t="str">
        <f t="shared" si="3"/>
        <v>131</v>
      </c>
      <c r="O33" s="13">
        <v>21.0</v>
      </c>
    </row>
    <row r="34">
      <c r="A34" s="8">
        <v>0.0</v>
      </c>
      <c r="B34" s="8">
        <v>0.0</v>
      </c>
      <c r="C34" s="8">
        <v>0.0</v>
      </c>
      <c r="D34" s="8">
        <v>0.0</v>
      </c>
      <c r="E34" s="8">
        <v>0.0</v>
      </c>
      <c r="F34" s="8">
        <v>1.0</v>
      </c>
      <c r="G34" s="9">
        <f t="shared" si="1"/>
        <v>1</v>
      </c>
      <c r="H34" s="8">
        <v>0.0</v>
      </c>
      <c r="I34" s="8">
        <v>1.0</v>
      </c>
      <c r="J34" s="8">
        <v>1.0</v>
      </c>
      <c r="K34" s="8">
        <v>1.0</v>
      </c>
      <c r="L34" s="9">
        <f t="shared" si="2"/>
        <v>3</v>
      </c>
      <c r="M34" s="8">
        <v>1.0</v>
      </c>
      <c r="N34" s="13" t="str">
        <f t="shared" si="3"/>
        <v>131</v>
      </c>
      <c r="O34" s="13">
        <v>21.0</v>
      </c>
    </row>
    <row r="35">
      <c r="A35" s="8">
        <v>0.0</v>
      </c>
      <c r="B35" s="8">
        <v>0.0</v>
      </c>
      <c r="C35" s="8">
        <v>0.0</v>
      </c>
      <c r="D35" s="8">
        <v>0.0</v>
      </c>
      <c r="E35" s="8">
        <v>1.0</v>
      </c>
      <c r="F35" s="8">
        <v>0.0</v>
      </c>
      <c r="G35" s="9">
        <f t="shared" si="1"/>
        <v>1</v>
      </c>
      <c r="H35" s="8">
        <v>0.0</v>
      </c>
      <c r="I35" s="8">
        <v>1.0</v>
      </c>
      <c r="J35" s="8">
        <v>1.0</v>
      </c>
      <c r="K35" s="8">
        <v>1.0</v>
      </c>
      <c r="L35" s="9">
        <f t="shared" si="2"/>
        <v>3</v>
      </c>
      <c r="M35" s="8">
        <v>1.0</v>
      </c>
      <c r="N35" s="13" t="str">
        <f t="shared" si="3"/>
        <v>131</v>
      </c>
      <c r="O35" s="13">
        <v>21.0</v>
      </c>
    </row>
    <row r="36">
      <c r="A36" s="8">
        <v>1.0</v>
      </c>
      <c r="B36" s="8">
        <v>0.0</v>
      </c>
      <c r="C36" s="8">
        <v>0.0</v>
      </c>
      <c r="D36" s="8">
        <v>0.0</v>
      </c>
      <c r="E36" s="8">
        <v>0.0</v>
      </c>
      <c r="F36" s="8">
        <v>0.0</v>
      </c>
      <c r="G36" s="9">
        <f t="shared" si="1"/>
        <v>1</v>
      </c>
      <c r="H36" s="8">
        <v>1.0</v>
      </c>
      <c r="I36" s="8">
        <v>1.0</v>
      </c>
      <c r="J36" s="8">
        <v>0.0</v>
      </c>
      <c r="K36" s="8">
        <v>1.0</v>
      </c>
      <c r="L36" s="9">
        <f t="shared" si="2"/>
        <v>3</v>
      </c>
      <c r="M36" s="8">
        <v>1.0</v>
      </c>
      <c r="N36" s="13" t="str">
        <f t="shared" si="3"/>
        <v>131</v>
      </c>
      <c r="O36" s="13">
        <v>21.0</v>
      </c>
    </row>
    <row r="37">
      <c r="A37" s="8">
        <v>0.0</v>
      </c>
      <c r="B37" s="8">
        <v>0.0</v>
      </c>
      <c r="C37" s="8">
        <v>0.0</v>
      </c>
      <c r="D37" s="8">
        <v>0.0</v>
      </c>
      <c r="E37" s="8">
        <v>0.0</v>
      </c>
      <c r="F37" s="8">
        <v>1.0</v>
      </c>
      <c r="G37" s="9">
        <f t="shared" si="1"/>
        <v>1</v>
      </c>
      <c r="H37" s="8">
        <v>1.0</v>
      </c>
      <c r="I37" s="8">
        <v>1.0</v>
      </c>
      <c r="J37" s="8">
        <v>1.0</v>
      </c>
      <c r="K37" s="8">
        <v>1.0</v>
      </c>
      <c r="L37" s="9">
        <f t="shared" si="2"/>
        <v>4</v>
      </c>
      <c r="M37" s="8">
        <v>1.0</v>
      </c>
      <c r="N37" s="13" t="str">
        <f t="shared" si="3"/>
        <v>141</v>
      </c>
      <c r="O37" s="13">
        <v>27.0</v>
      </c>
    </row>
    <row r="38">
      <c r="A38" s="8">
        <v>0.0</v>
      </c>
      <c r="B38" s="8">
        <v>0.0</v>
      </c>
      <c r="C38" s="8">
        <v>0.0</v>
      </c>
      <c r="D38" s="8">
        <v>0.0</v>
      </c>
      <c r="E38" s="8">
        <v>1.0</v>
      </c>
      <c r="F38" s="8">
        <v>0.0</v>
      </c>
      <c r="G38" s="9">
        <f t="shared" si="1"/>
        <v>1</v>
      </c>
      <c r="H38" s="8">
        <v>1.0</v>
      </c>
      <c r="I38" s="8">
        <v>1.0</v>
      </c>
      <c r="J38" s="8">
        <v>1.0</v>
      </c>
      <c r="K38" s="8">
        <v>1.0</v>
      </c>
      <c r="L38" s="9">
        <f t="shared" si="2"/>
        <v>4</v>
      </c>
      <c r="M38" s="8">
        <v>1.0</v>
      </c>
      <c r="N38" s="13" t="str">
        <f t="shared" si="3"/>
        <v>141</v>
      </c>
      <c r="O38" s="13">
        <v>27.0</v>
      </c>
    </row>
    <row r="39">
      <c r="A39" s="8">
        <v>0.0</v>
      </c>
      <c r="B39" s="8">
        <v>0.0</v>
      </c>
      <c r="C39" s="8">
        <v>0.0</v>
      </c>
      <c r="D39" s="8">
        <v>1.0</v>
      </c>
      <c r="E39" s="8">
        <v>0.0</v>
      </c>
      <c r="F39" s="8">
        <v>0.0</v>
      </c>
      <c r="G39" s="9">
        <f t="shared" si="1"/>
        <v>1</v>
      </c>
      <c r="H39" s="8">
        <v>1.0</v>
      </c>
      <c r="I39" s="8">
        <v>1.0</v>
      </c>
      <c r="J39" s="8">
        <v>1.0</v>
      </c>
      <c r="K39" s="8">
        <v>1.0</v>
      </c>
      <c r="L39" s="9">
        <f t="shared" si="2"/>
        <v>4</v>
      </c>
      <c r="M39" s="8">
        <v>1.0</v>
      </c>
      <c r="N39" s="13" t="str">
        <f t="shared" si="3"/>
        <v>141</v>
      </c>
      <c r="O39" s="13">
        <v>27.0</v>
      </c>
    </row>
    <row r="40">
      <c r="A40" s="8">
        <v>0.0</v>
      </c>
      <c r="B40" s="8">
        <v>1.0</v>
      </c>
      <c r="C40" s="8">
        <v>0.0</v>
      </c>
      <c r="D40" s="8">
        <v>0.0</v>
      </c>
      <c r="E40" s="8">
        <v>0.0</v>
      </c>
      <c r="F40" s="8">
        <v>0.0</v>
      </c>
      <c r="G40" s="9">
        <f t="shared" si="1"/>
        <v>1</v>
      </c>
      <c r="H40" s="8">
        <v>1.0</v>
      </c>
      <c r="I40" s="8">
        <v>1.0</v>
      </c>
      <c r="J40" s="8">
        <v>1.0</v>
      </c>
      <c r="K40" s="8">
        <v>1.0</v>
      </c>
      <c r="L40" s="9">
        <f t="shared" si="2"/>
        <v>4</v>
      </c>
      <c r="M40" s="8">
        <v>1.0</v>
      </c>
      <c r="N40" s="13" t="str">
        <f t="shared" si="3"/>
        <v>141</v>
      </c>
      <c r="O40" s="13">
        <v>27.0</v>
      </c>
    </row>
    <row r="41">
      <c r="A41" s="8">
        <v>1.0</v>
      </c>
      <c r="B41" s="8">
        <v>0.0</v>
      </c>
      <c r="C41" s="8">
        <v>0.0</v>
      </c>
      <c r="D41" s="8">
        <v>0.0</v>
      </c>
      <c r="E41" s="8">
        <v>0.0</v>
      </c>
      <c r="F41" s="8">
        <v>0.0</v>
      </c>
      <c r="G41" s="9">
        <f t="shared" si="1"/>
        <v>1</v>
      </c>
      <c r="H41" s="8">
        <v>1.0</v>
      </c>
      <c r="I41" s="8">
        <v>1.0</v>
      </c>
      <c r="J41" s="8">
        <v>1.0</v>
      </c>
      <c r="K41" s="8">
        <v>1.0</v>
      </c>
      <c r="L41" s="9">
        <f t="shared" si="2"/>
        <v>4</v>
      </c>
      <c r="M41" s="8">
        <v>1.0</v>
      </c>
      <c r="N41" s="13" t="str">
        <f t="shared" si="3"/>
        <v>141</v>
      </c>
      <c r="O41" s="13">
        <v>27.0</v>
      </c>
    </row>
    <row r="42">
      <c r="A42" s="8">
        <v>0.0</v>
      </c>
      <c r="B42" s="8">
        <v>0.0</v>
      </c>
      <c r="C42" s="8">
        <v>1.0</v>
      </c>
      <c r="D42" s="8">
        <v>0.0</v>
      </c>
      <c r="E42" s="8">
        <v>0.0</v>
      </c>
      <c r="F42" s="8">
        <v>0.0</v>
      </c>
      <c r="G42" s="9">
        <f t="shared" si="1"/>
        <v>1</v>
      </c>
      <c r="H42" s="8">
        <v>1.0</v>
      </c>
      <c r="I42" s="8">
        <v>1.0</v>
      </c>
      <c r="J42" s="8">
        <v>1.0</v>
      </c>
      <c r="K42" s="8">
        <v>1.0</v>
      </c>
      <c r="L42" s="9">
        <f t="shared" si="2"/>
        <v>4</v>
      </c>
      <c r="M42" s="8">
        <v>1.0</v>
      </c>
      <c r="N42" s="13" t="str">
        <f t="shared" si="3"/>
        <v>141</v>
      </c>
      <c r="O42" s="13">
        <v>27.0</v>
      </c>
    </row>
    <row r="43">
      <c r="A43" s="8">
        <v>0.0</v>
      </c>
      <c r="B43" s="8">
        <v>0.0</v>
      </c>
      <c r="C43" s="8">
        <v>1.0</v>
      </c>
      <c r="D43" s="8">
        <v>0.0</v>
      </c>
      <c r="E43" s="8">
        <v>1.0</v>
      </c>
      <c r="F43" s="8">
        <v>0.0</v>
      </c>
      <c r="G43" s="9">
        <f t="shared" si="1"/>
        <v>2</v>
      </c>
      <c r="H43" s="8">
        <v>1.0</v>
      </c>
      <c r="I43" s="8">
        <v>1.0</v>
      </c>
      <c r="J43" s="8">
        <v>1.0</v>
      </c>
      <c r="K43" s="8">
        <v>0.0</v>
      </c>
      <c r="L43" s="9">
        <f t="shared" si="2"/>
        <v>3</v>
      </c>
      <c r="M43" s="8">
        <v>1.0</v>
      </c>
      <c r="N43" s="13" t="str">
        <f t="shared" si="3"/>
        <v>231</v>
      </c>
      <c r="O43" s="13">
        <v>24.0</v>
      </c>
    </row>
    <row r="44">
      <c r="A44" s="8">
        <v>1.0</v>
      </c>
      <c r="B44" s="8">
        <v>0.0</v>
      </c>
      <c r="C44" s="8">
        <v>0.0</v>
      </c>
      <c r="D44" s="8">
        <v>1.0</v>
      </c>
      <c r="E44" s="8">
        <v>0.0</v>
      </c>
      <c r="F44" s="8">
        <v>0.0</v>
      </c>
      <c r="G44" s="9">
        <f t="shared" si="1"/>
        <v>2</v>
      </c>
      <c r="H44" s="8">
        <v>1.0</v>
      </c>
      <c r="I44" s="8">
        <v>1.0</v>
      </c>
      <c r="J44" s="8">
        <v>0.0</v>
      </c>
      <c r="K44" s="8">
        <v>1.0</v>
      </c>
      <c r="L44" s="9">
        <f t="shared" si="2"/>
        <v>3</v>
      </c>
      <c r="M44" s="8">
        <v>1.0</v>
      </c>
      <c r="N44" s="13" t="str">
        <f t="shared" si="3"/>
        <v>231</v>
      </c>
      <c r="O44" s="13">
        <v>24.0</v>
      </c>
    </row>
    <row r="45">
      <c r="A45" s="8">
        <v>0.0</v>
      </c>
      <c r="B45" s="8">
        <v>1.0</v>
      </c>
      <c r="C45" s="8">
        <v>0.0</v>
      </c>
      <c r="D45" s="8">
        <v>1.0</v>
      </c>
      <c r="E45" s="8">
        <v>0.0</v>
      </c>
      <c r="F45" s="8">
        <v>0.0</v>
      </c>
      <c r="G45" s="9">
        <f t="shared" si="1"/>
        <v>2</v>
      </c>
      <c r="H45" s="8">
        <v>1.0</v>
      </c>
      <c r="I45" s="8">
        <v>1.0</v>
      </c>
      <c r="J45" s="8">
        <v>0.0</v>
      </c>
      <c r="K45" s="8">
        <v>1.0</v>
      </c>
      <c r="L45" s="9">
        <f t="shared" si="2"/>
        <v>3</v>
      </c>
      <c r="M45" s="8">
        <v>1.0</v>
      </c>
      <c r="N45" s="13" t="str">
        <f t="shared" si="3"/>
        <v>231</v>
      </c>
      <c r="O45" s="13">
        <v>24.0</v>
      </c>
    </row>
    <row r="46">
      <c r="A46" s="8">
        <v>0.0</v>
      </c>
      <c r="B46" s="8">
        <v>0.0</v>
      </c>
      <c r="C46" s="8">
        <v>0.0</v>
      </c>
      <c r="D46" s="8">
        <v>1.0</v>
      </c>
      <c r="E46" s="8">
        <v>1.0</v>
      </c>
      <c r="F46" s="8">
        <v>0.0</v>
      </c>
      <c r="G46" s="9">
        <f t="shared" si="1"/>
        <v>2</v>
      </c>
      <c r="H46" s="8">
        <v>0.0</v>
      </c>
      <c r="I46" s="8">
        <v>1.0</v>
      </c>
      <c r="J46" s="8">
        <v>1.0</v>
      </c>
      <c r="K46" s="8">
        <v>1.0</v>
      </c>
      <c r="L46" s="9">
        <f t="shared" si="2"/>
        <v>3</v>
      </c>
      <c r="M46" s="8">
        <v>1.0</v>
      </c>
      <c r="N46" s="13" t="str">
        <f t="shared" si="3"/>
        <v>231</v>
      </c>
      <c r="O46" s="13">
        <v>24.0</v>
      </c>
    </row>
    <row r="47">
      <c r="A47" s="8">
        <v>1.0</v>
      </c>
      <c r="B47" s="8">
        <v>1.0</v>
      </c>
      <c r="C47" s="8">
        <v>0.0</v>
      </c>
      <c r="D47" s="8">
        <v>0.0</v>
      </c>
      <c r="E47" s="8">
        <v>0.0</v>
      </c>
      <c r="F47" s="8">
        <v>0.0</v>
      </c>
      <c r="G47" s="9">
        <f t="shared" si="1"/>
        <v>2</v>
      </c>
      <c r="H47" s="8">
        <v>1.0</v>
      </c>
      <c r="I47" s="8">
        <v>1.0</v>
      </c>
      <c r="J47" s="8">
        <v>0.0</v>
      </c>
      <c r="K47" s="8">
        <v>1.0</v>
      </c>
      <c r="L47" s="9">
        <f t="shared" si="2"/>
        <v>3</v>
      </c>
      <c r="M47" s="8">
        <v>1.0</v>
      </c>
      <c r="N47" s="13" t="str">
        <f t="shared" si="3"/>
        <v>231</v>
      </c>
      <c r="O47" s="13">
        <v>24.0</v>
      </c>
    </row>
    <row r="48">
      <c r="A48" s="8">
        <v>0.0</v>
      </c>
      <c r="B48" s="8">
        <v>0.0</v>
      </c>
      <c r="C48" s="8">
        <v>1.0</v>
      </c>
      <c r="D48" s="8">
        <v>0.0</v>
      </c>
      <c r="E48" s="8">
        <v>0.0</v>
      </c>
      <c r="F48" s="8">
        <v>1.0</v>
      </c>
      <c r="G48" s="9">
        <f t="shared" si="1"/>
        <v>2</v>
      </c>
      <c r="H48" s="8">
        <v>1.0</v>
      </c>
      <c r="I48" s="8">
        <v>0.0</v>
      </c>
      <c r="J48" s="8">
        <v>1.0</v>
      </c>
      <c r="K48" s="8">
        <v>1.0</v>
      </c>
      <c r="L48" s="9">
        <f t="shared" si="2"/>
        <v>3</v>
      </c>
      <c r="M48" s="8">
        <v>1.0</v>
      </c>
      <c r="N48" s="13" t="str">
        <f t="shared" si="3"/>
        <v>231</v>
      </c>
      <c r="O48" s="13">
        <v>24.0</v>
      </c>
    </row>
    <row r="49">
      <c r="A49" s="8">
        <v>0.0</v>
      </c>
      <c r="B49" s="8">
        <v>1.0</v>
      </c>
      <c r="C49" s="8">
        <v>0.0</v>
      </c>
      <c r="D49" s="8">
        <v>0.0</v>
      </c>
      <c r="E49" s="8">
        <v>0.0</v>
      </c>
      <c r="F49" s="8">
        <v>1.0</v>
      </c>
      <c r="G49" s="9">
        <f t="shared" si="1"/>
        <v>2</v>
      </c>
      <c r="H49" s="8">
        <v>1.0</v>
      </c>
      <c r="I49" s="8">
        <v>0.0</v>
      </c>
      <c r="J49" s="8">
        <v>1.0</v>
      </c>
      <c r="K49" s="8">
        <v>1.0</v>
      </c>
      <c r="L49" s="9">
        <f t="shared" si="2"/>
        <v>3</v>
      </c>
      <c r="M49" s="8">
        <v>1.0</v>
      </c>
      <c r="N49" s="13" t="str">
        <f t="shared" si="3"/>
        <v>231</v>
      </c>
      <c r="O49" s="13">
        <v>24.0</v>
      </c>
    </row>
    <row r="50">
      <c r="A50" s="8">
        <v>0.0</v>
      </c>
      <c r="B50" s="8">
        <v>1.0</v>
      </c>
      <c r="C50" s="8">
        <v>1.0</v>
      </c>
      <c r="D50" s="8">
        <v>0.0</v>
      </c>
      <c r="E50" s="8">
        <v>0.0</v>
      </c>
      <c r="F50" s="8">
        <v>0.0</v>
      </c>
      <c r="G50" s="9">
        <f t="shared" si="1"/>
        <v>2</v>
      </c>
      <c r="H50" s="8">
        <v>1.0</v>
      </c>
      <c r="I50" s="8">
        <v>0.0</v>
      </c>
      <c r="J50" s="8">
        <v>1.0</v>
      </c>
      <c r="K50" s="8">
        <v>1.0</v>
      </c>
      <c r="L50" s="9">
        <f t="shared" si="2"/>
        <v>3</v>
      </c>
      <c r="M50" s="8">
        <v>1.0</v>
      </c>
      <c r="N50" s="13" t="str">
        <f t="shared" si="3"/>
        <v>231</v>
      </c>
      <c r="O50" s="13">
        <v>24.0</v>
      </c>
    </row>
    <row r="51">
      <c r="A51" s="8">
        <v>0.0</v>
      </c>
      <c r="B51" s="8">
        <v>0.0</v>
      </c>
      <c r="C51" s="8">
        <v>0.0</v>
      </c>
      <c r="D51" s="8">
        <v>1.0</v>
      </c>
      <c r="E51" s="8">
        <v>0.0</v>
      </c>
      <c r="F51" s="8">
        <v>1.0</v>
      </c>
      <c r="G51" s="9">
        <f t="shared" si="1"/>
        <v>2</v>
      </c>
      <c r="H51" s="8">
        <v>0.0</v>
      </c>
      <c r="I51" s="8">
        <v>1.0</v>
      </c>
      <c r="J51" s="8">
        <v>1.0</v>
      </c>
      <c r="K51" s="8">
        <v>1.0</v>
      </c>
      <c r="L51" s="9">
        <f t="shared" si="2"/>
        <v>3</v>
      </c>
      <c r="M51" s="8">
        <v>1.0</v>
      </c>
      <c r="N51" s="13" t="str">
        <f t="shared" si="3"/>
        <v>231</v>
      </c>
      <c r="O51" s="13">
        <v>24.0</v>
      </c>
    </row>
    <row r="52">
      <c r="A52" s="8">
        <v>1.0</v>
      </c>
      <c r="B52" s="8">
        <v>0.0</v>
      </c>
      <c r="C52" s="8">
        <v>0.0</v>
      </c>
      <c r="D52" s="8">
        <v>0.0</v>
      </c>
      <c r="E52" s="8">
        <v>1.0</v>
      </c>
      <c r="F52" s="8">
        <v>0.0</v>
      </c>
      <c r="G52" s="9">
        <f t="shared" si="1"/>
        <v>2</v>
      </c>
      <c r="H52" s="8">
        <v>1.0</v>
      </c>
      <c r="I52" s="8">
        <v>1.0</v>
      </c>
      <c r="J52" s="8">
        <v>1.0</v>
      </c>
      <c r="K52" s="8">
        <v>0.0</v>
      </c>
      <c r="L52" s="9">
        <f t="shared" si="2"/>
        <v>3</v>
      </c>
      <c r="M52" s="8">
        <v>1.0</v>
      </c>
      <c r="N52" s="13" t="str">
        <f t="shared" si="3"/>
        <v>231</v>
      </c>
      <c r="O52" s="13">
        <v>24.0</v>
      </c>
    </row>
    <row r="53">
      <c r="A53" s="8">
        <v>0.0</v>
      </c>
      <c r="B53" s="8">
        <v>0.0</v>
      </c>
      <c r="C53" s="8">
        <v>0.0</v>
      </c>
      <c r="D53" s="8">
        <v>0.0</v>
      </c>
      <c r="E53" s="8">
        <v>1.0</v>
      </c>
      <c r="F53" s="8">
        <v>1.0</v>
      </c>
      <c r="G53" s="9">
        <f t="shared" si="1"/>
        <v>2</v>
      </c>
      <c r="H53" s="8">
        <v>0.0</v>
      </c>
      <c r="I53" s="8">
        <v>1.0</v>
      </c>
      <c r="J53" s="8">
        <v>1.0</v>
      </c>
      <c r="K53" s="8">
        <v>1.0</v>
      </c>
      <c r="L53" s="9">
        <f t="shared" si="2"/>
        <v>3</v>
      </c>
      <c r="M53" s="8">
        <v>1.0</v>
      </c>
      <c r="N53" s="13" t="str">
        <f t="shared" si="3"/>
        <v>231</v>
      </c>
      <c r="O53" s="13">
        <v>24.0</v>
      </c>
    </row>
    <row r="54">
      <c r="A54" s="8">
        <v>1.0</v>
      </c>
      <c r="B54" s="8">
        <v>0.0</v>
      </c>
      <c r="C54" s="8">
        <v>1.0</v>
      </c>
      <c r="D54" s="8">
        <v>0.0</v>
      </c>
      <c r="E54" s="8">
        <v>0.0</v>
      </c>
      <c r="F54" s="8">
        <v>0.0</v>
      </c>
      <c r="G54" s="9">
        <f t="shared" si="1"/>
        <v>2</v>
      </c>
      <c r="H54" s="8">
        <v>1.0</v>
      </c>
      <c r="I54" s="8">
        <v>1.0</v>
      </c>
      <c r="J54" s="8">
        <v>1.0</v>
      </c>
      <c r="K54" s="8">
        <v>0.0</v>
      </c>
      <c r="L54" s="9">
        <f t="shared" si="2"/>
        <v>3</v>
      </c>
      <c r="M54" s="8">
        <v>1.0</v>
      </c>
      <c r="N54" s="13" t="str">
        <f t="shared" si="3"/>
        <v>231</v>
      </c>
      <c r="O54" s="13">
        <v>24.0</v>
      </c>
    </row>
    <row r="55">
      <c r="A55" s="8">
        <v>0.0</v>
      </c>
      <c r="B55" s="8">
        <v>0.0</v>
      </c>
      <c r="C55" s="8">
        <v>0.0</v>
      </c>
      <c r="D55" s="8">
        <v>0.0</v>
      </c>
      <c r="E55" s="8">
        <v>1.0</v>
      </c>
      <c r="F55" s="8">
        <v>1.0</v>
      </c>
      <c r="G55" s="9">
        <f t="shared" si="1"/>
        <v>2</v>
      </c>
      <c r="H55" s="8">
        <v>1.0</v>
      </c>
      <c r="I55" s="8">
        <v>1.0</v>
      </c>
      <c r="J55" s="8">
        <v>1.0</v>
      </c>
      <c r="K55" s="8">
        <v>1.0</v>
      </c>
      <c r="L55" s="9">
        <f t="shared" si="2"/>
        <v>4</v>
      </c>
      <c r="M55" s="8">
        <v>1.0</v>
      </c>
      <c r="N55" s="13" t="str">
        <f t="shared" si="3"/>
        <v>241</v>
      </c>
      <c r="O55" s="13">
        <v>25.0</v>
      </c>
    </row>
    <row r="56">
      <c r="A56" s="8">
        <v>0.0</v>
      </c>
      <c r="B56" s="8">
        <v>0.0</v>
      </c>
      <c r="C56" s="8">
        <v>0.0</v>
      </c>
      <c r="D56" s="8">
        <v>1.0</v>
      </c>
      <c r="E56" s="8">
        <v>0.0</v>
      </c>
      <c r="F56" s="8">
        <v>1.0</v>
      </c>
      <c r="G56" s="9">
        <f t="shared" si="1"/>
        <v>2</v>
      </c>
      <c r="H56" s="8">
        <v>1.0</v>
      </c>
      <c r="I56" s="8">
        <v>1.0</v>
      </c>
      <c r="J56" s="8">
        <v>1.0</v>
      </c>
      <c r="K56" s="8">
        <v>1.0</v>
      </c>
      <c r="L56" s="9">
        <f t="shared" si="2"/>
        <v>4</v>
      </c>
      <c r="M56" s="8">
        <v>1.0</v>
      </c>
      <c r="N56" s="13" t="str">
        <f t="shared" si="3"/>
        <v>241</v>
      </c>
      <c r="O56" s="13">
        <v>25.0</v>
      </c>
    </row>
    <row r="57">
      <c r="A57" s="8">
        <v>1.0</v>
      </c>
      <c r="B57" s="8">
        <v>0.0</v>
      </c>
      <c r="C57" s="8">
        <v>0.0</v>
      </c>
      <c r="D57" s="8">
        <v>1.0</v>
      </c>
      <c r="E57" s="8">
        <v>0.0</v>
      </c>
      <c r="F57" s="8">
        <v>0.0</v>
      </c>
      <c r="G57" s="9">
        <f t="shared" si="1"/>
        <v>2</v>
      </c>
      <c r="H57" s="8">
        <v>1.0</v>
      </c>
      <c r="I57" s="8">
        <v>1.0</v>
      </c>
      <c r="J57" s="8">
        <v>1.0</v>
      </c>
      <c r="K57" s="8">
        <v>1.0</v>
      </c>
      <c r="L57" s="9">
        <f t="shared" si="2"/>
        <v>4</v>
      </c>
      <c r="M57" s="8">
        <v>1.0</v>
      </c>
      <c r="N57" s="13" t="str">
        <f t="shared" si="3"/>
        <v>241</v>
      </c>
      <c r="O57" s="13">
        <v>25.0</v>
      </c>
    </row>
    <row r="58">
      <c r="A58" s="8">
        <v>0.0</v>
      </c>
      <c r="B58" s="8">
        <v>0.0</v>
      </c>
      <c r="C58" s="8">
        <v>1.0</v>
      </c>
      <c r="D58" s="8">
        <v>0.0</v>
      </c>
      <c r="E58" s="8">
        <v>0.0</v>
      </c>
      <c r="F58" s="8">
        <v>1.0</v>
      </c>
      <c r="G58" s="9">
        <f t="shared" si="1"/>
        <v>2</v>
      </c>
      <c r="H58" s="8">
        <v>1.0</v>
      </c>
      <c r="I58" s="8">
        <v>1.0</v>
      </c>
      <c r="J58" s="8">
        <v>1.0</v>
      </c>
      <c r="K58" s="8">
        <v>1.0</v>
      </c>
      <c r="L58" s="9">
        <f t="shared" si="2"/>
        <v>4</v>
      </c>
      <c r="M58" s="8">
        <v>1.0</v>
      </c>
      <c r="N58" s="13" t="str">
        <f t="shared" si="3"/>
        <v>241</v>
      </c>
      <c r="O58" s="13">
        <v>25.0</v>
      </c>
    </row>
    <row r="59">
      <c r="A59" s="8">
        <v>0.0</v>
      </c>
      <c r="B59" s="8">
        <v>1.0</v>
      </c>
      <c r="C59" s="8">
        <v>0.0</v>
      </c>
      <c r="D59" s="8">
        <v>1.0</v>
      </c>
      <c r="E59" s="8">
        <v>0.0</v>
      </c>
      <c r="F59" s="8">
        <v>0.0</v>
      </c>
      <c r="G59" s="9">
        <f t="shared" si="1"/>
        <v>2</v>
      </c>
      <c r="H59" s="8">
        <v>1.0</v>
      </c>
      <c r="I59" s="8">
        <v>1.0</v>
      </c>
      <c r="J59" s="8">
        <v>1.0</v>
      </c>
      <c r="K59" s="8">
        <v>1.0</v>
      </c>
      <c r="L59" s="9">
        <f t="shared" si="2"/>
        <v>4</v>
      </c>
      <c r="M59" s="8">
        <v>1.0</v>
      </c>
      <c r="N59" s="13" t="str">
        <f t="shared" si="3"/>
        <v>241</v>
      </c>
      <c r="O59" s="13">
        <v>25.0</v>
      </c>
    </row>
    <row r="60">
      <c r="A60" s="8">
        <v>1.0</v>
      </c>
      <c r="B60" s="8">
        <v>0.0</v>
      </c>
      <c r="C60" s="8">
        <v>0.0</v>
      </c>
      <c r="D60" s="8">
        <v>0.0</v>
      </c>
      <c r="E60" s="8">
        <v>1.0</v>
      </c>
      <c r="F60" s="8">
        <v>0.0</v>
      </c>
      <c r="G60" s="9">
        <f t="shared" si="1"/>
        <v>2</v>
      </c>
      <c r="H60" s="8">
        <v>1.0</v>
      </c>
      <c r="I60" s="8">
        <v>1.0</v>
      </c>
      <c r="J60" s="8">
        <v>1.0</v>
      </c>
      <c r="K60" s="8">
        <v>1.0</v>
      </c>
      <c r="L60" s="9">
        <f t="shared" si="2"/>
        <v>4</v>
      </c>
      <c r="M60" s="8">
        <v>1.0</v>
      </c>
      <c r="N60" s="13" t="str">
        <f t="shared" si="3"/>
        <v>241</v>
      </c>
      <c r="O60" s="13">
        <v>25.0</v>
      </c>
    </row>
    <row r="61">
      <c r="A61" s="8">
        <v>0.0</v>
      </c>
      <c r="B61" s="8">
        <v>1.0</v>
      </c>
      <c r="C61" s="8">
        <v>0.0</v>
      </c>
      <c r="D61" s="8">
        <v>0.0</v>
      </c>
      <c r="E61" s="8">
        <v>0.0</v>
      </c>
      <c r="F61" s="8">
        <v>1.0</v>
      </c>
      <c r="G61" s="9">
        <f t="shared" si="1"/>
        <v>2</v>
      </c>
      <c r="H61" s="8">
        <v>1.0</v>
      </c>
      <c r="I61" s="8">
        <v>1.0</v>
      </c>
      <c r="J61" s="8">
        <v>1.0</v>
      </c>
      <c r="K61" s="8">
        <v>1.0</v>
      </c>
      <c r="L61" s="9">
        <f t="shared" si="2"/>
        <v>4</v>
      </c>
      <c r="M61" s="8">
        <v>1.0</v>
      </c>
      <c r="N61" s="13" t="str">
        <f t="shared" si="3"/>
        <v>241</v>
      </c>
      <c r="O61" s="13">
        <v>25.0</v>
      </c>
    </row>
    <row r="62">
      <c r="A62" s="8">
        <v>0.0</v>
      </c>
      <c r="B62" s="8">
        <v>0.0</v>
      </c>
      <c r="C62" s="8">
        <v>1.0</v>
      </c>
      <c r="D62" s="8">
        <v>0.0</v>
      </c>
      <c r="E62" s="8">
        <v>1.0</v>
      </c>
      <c r="F62" s="8">
        <v>0.0</v>
      </c>
      <c r="G62" s="9">
        <f t="shared" si="1"/>
        <v>2</v>
      </c>
      <c r="H62" s="8">
        <v>1.0</v>
      </c>
      <c r="I62" s="8">
        <v>1.0</v>
      </c>
      <c r="J62" s="8">
        <v>1.0</v>
      </c>
      <c r="K62" s="8">
        <v>1.0</v>
      </c>
      <c r="L62" s="9">
        <f t="shared" si="2"/>
        <v>4</v>
      </c>
      <c r="M62" s="8">
        <v>1.0</v>
      </c>
      <c r="N62" s="13" t="str">
        <f t="shared" si="3"/>
        <v>241</v>
      </c>
      <c r="O62" s="13">
        <v>25.0</v>
      </c>
    </row>
    <row r="63">
      <c r="A63" s="8">
        <v>0.0</v>
      </c>
      <c r="B63" s="8">
        <v>0.0</v>
      </c>
      <c r="C63" s="8">
        <v>0.0</v>
      </c>
      <c r="D63" s="8">
        <v>1.0</v>
      </c>
      <c r="E63" s="8">
        <v>1.0</v>
      </c>
      <c r="F63" s="8">
        <v>0.0</v>
      </c>
      <c r="G63" s="9">
        <f t="shared" si="1"/>
        <v>2</v>
      </c>
      <c r="H63" s="8">
        <v>1.0</v>
      </c>
      <c r="I63" s="8">
        <v>1.0</v>
      </c>
      <c r="J63" s="8">
        <v>1.0</v>
      </c>
      <c r="K63" s="8">
        <v>1.0</v>
      </c>
      <c r="L63" s="9">
        <f t="shared" si="2"/>
        <v>4</v>
      </c>
      <c r="M63" s="8">
        <v>1.0</v>
      </c>
      <c r="N63" s="13" t="str">
        <f t="shared" si="3"/>
        <v>241</v>
      </c>
      <c r="O63" s="13">
        <v>25.0</v>
      </c>
    </row>
    <row r="64">
      <c r="A64" s="8">
        <v>0.0</v>
      </c>
      <c r="B64" s="8">
        <v>1.0</v>
      </c>
      <c r="C64" s="8">
        <v>1.0</v>
      </c>
      <c r="D64" s="8">
        <v>0.0</v>
      </c>
      <c r="E64" s="8">
        <v>0.0</v>
      </c>
      <c r="F64" s="8">
        <v>0.0</v>
      </c>
      <c r="G64" s="9">
        <f t="shared" si="1"/>
        <v>2</v>
      </c>
      <c r="H64" s="8">
        <v>1.0</v>
      </c>
      <c r="I64" s="8">
        <v>1.0</v>
      </c>
      <c r="J64" s="8">
        <v>1.0</v>
      </c>
      <c r="K64" s="8">
        <v>1.0</v>
      </c>
      <c r="L64" s="9">
        <f t="shared" si="2"/>
        <v>4</v>
      </c>
      <c r="M64" s="8">
        <v>1.0</v>
      </c>
      <c r="N64" s="13" t="str">
        <f t="shared" si="3"/>
        <v>241</v>
      </c>
      <c r="O64" s="13">
        <v>25.0</v>
      </c>
    </row>
    <row r="65">
      <c r="A65" s="8">
        <v>1.0</v>
      </c>
      <c r="B65" s="8">
        <v>1.0</v>
      </c>
      <c r="C65" s="8">
        <v>0.0</v>
      </c>
      <c r="D65" s="8">
        <v>0.0</v>
      </c>
      <c r="E65" s="8">
        <v>0.0</v>
      </c>
      <c r="F65" s="8">
        <v>0.0</v>
      </c>
      <c r="G65" s="9">
        <f t="shared" si="1"/>
        <v>2</v>
      </c>
      <c r="H65" s="8">
        <v>1.0</v>
      </c>
      <c r="I65" s="8">
        <v>1.0</v>
      </c>
      <c r="J65" s="8">
        <v>1.0</v>
      </c>
      <c r="K65" s="8">
        <v>1.0</v>
      </c>
      <c r="L65" s="9">
        <f t="shared" si="2"/>
        <v>4</v>
      </c>
      <c r="M65" s="8">
        <v>1.0</v>
      </c>
      <c r="N65" s="13" t="str">
        <f t="shared" si="3"/>
        <v>241</v>
      </c>
      <c r="O65" s="13">
        <v>25.0</v>
      </c>
    </row>
    <row r="66">
      <c r="A66" s="8">
        <v>1.0</v>
      </c>
      <c r="B66" s="8">
        <v>0.0</v>
      </c>
      <c r="C66" s="8">
        <v>1.0</v>
      </c>
      <c r="D66" s="8">
        <v>0.0</v>
      </c>
      <c r="E66" s="8">
        <v>0.0</v>
      </c>
      <c r="F66" s="8">
        <v>0.0</v>
      </c>
      <c r="G66" s="9">
        <f t="shared" si="1"/>
        <v>2</v>
      </c>
      <c r="H66" s="8">
        <v>1.0</v>
      </c>
      <c r="I66" s="8">
        <v>1.0</v>
      </c>
      <c r="J66" s="8">
        <v>1.0</v>
      </c>
      <c r="K66" s="8">
        <v>1.0</v>
      </c>
      <c r="L66" s="9">
        <f t="shared" si="2"/>
        <v>4</v>
      </c>
      <c r="M66" s="8">
        <v>1.0</v>
      </c>
      <c r="N66" s="13" t="str">
        <f t="shared" si="3"/>
        <v>241</v>
      </c>
      <c r="O66" s="13">
        <v>25.0</v>
      </c>
    </row>
    <row r="67">
      <c r="A67" s="8">
        <v>0.0</v>
      </c>
      <c r="B67" s="8">
        <v>1.0</v>
      </c>
      <c r="C67" s="8">
        <v>1.0</v>
      </c>
      <c r="D67" s="8">
        <v>0.0</v>
      </c>
      <c r="E67" s="8">
        <v>0.0</v>
      </c>
      <c r="F67" s="8">
        <v>1.0</v>
      </c>
      <c r="G67" s="9">
        <f t="shared" si="1"/>
        <v>3</v>
      </c>
      <c r="H67" s="8">
        <v>1.0</v>
      </c>
      <c r="I67" s="8">
        <v>0.0</v>
      </c>
      <c r="J67" s="8">
        <v>1.0</v>
      </c>
      <c r="K67" s="8">
        <v>1.0</v>
      </c>
      <c r="L67" s="9">
        <f t="shared" si="2"/>
        <v>3</v>
      </c>
      <c r="M67" s="8">
        <v>1.0</v>
      </c>
      <c r="N67" s="13" t="str">
        <f t="shared" si="3"/>
        <v>331</v>
      </c>
      <c r="O67" s="13">
        <v>9.0</v>
      </c>
    </row>
    <row r="68">
      <c r="A68" s="8">
        <v>1.0</v>
      </c>
      <c r="B68" s="8">
        <v>1.0</v>
      </c>
      <c r="C68" s="8">
        <v>0.0</v>
      </c>
      <c r="D68" s="8">
        <v>1.0</v>
      </c>
      <c r="E68" s="8">
        <v>0.0</v>
      </c>
      <c r="F68" s="8">
        <v>0.0</v>
      </c>
      <c r="G68" s="9">
        <f t="shared" si="1"/>
        <v>3</v>
      </c>
      <c r="H68" s="8">
        <v>1.0</v>
      </c>
      <c r="I68" s="8">
        <v>1.0</v>
      </c>
      <c r="J68" s="8">
        <v>0.0</v>
      </c>
      <c r="K68" s="8">
        <v>1.0</v>
      </c>
      <c r="L68" s="9">
        <f t="shared" si="2"/>
        <v>3</v>
      </c>
      <c r="M68" s="8">
        <v>1.0</v>
      </c>
      <c r="N68" s="13" t="str">
        <f t="shared" si="3"/>
        <v>331</v>
      </c>
      <c r="O68" s="13">
        <v>9.0</v>
      </c>
    </row>
    <row r="69">
      <c r="A69" s="8">
        <v>1.0</v>
      </c>
      <c r="B69" s="8">
        <v>0.0</v>
      </c>
      <c r="C69" s="8">
        <v>1.0</v>
      </c>
      <c r="D69" s="8">
        <v>0.0</v>
      </c>
      <c r="E69" s="8">
        <v>1.0</v>
      </c>
      <c r="F69" s="8">
        <v>0.0</v>
      </c>
      <c r="G69" s="9">
        <f t="shared" si="1"/>
        <v>3</v>
      </c>
      <c r="H69" s="8">
        <v>1.0</v>
      </c>
      <c r="I69" s="8">
        <v>1.0</v>
      </c>
      <c r="J69" s="8">
        <v>1.0</v>
      </c>
      <c r="K69" s="8">
        <v>0.0</v>
      </c>
      <c r="L69" s="9">
        <f t="shared" si="2"/>
        <v>3</v>
      </c>
      <c r="M69" s="8">
        <v>1.0</v>
      </c>
      <c r="N69" s="13" t="str">
        <f t="shared" si="3"/>
        <v>331</v>
      </c>
      <c r="O69" s="13">
        <v>9.0</v>
      </c>
    </row>
    <row r="70">
      <c r="A70" s="8">
        <v>0.0</v>
      </c>
      <c r="B70" s="8">
        <v>0.0</v>
      </c>
      <c r="C70" s="8">
        <v>0.0</v>
      </c>
      <c r="D70" s="8">
        <v>1.0</v>
      </c>
      <c r="E70" s="8">
        <v>1.0</v>
      </c>
      <c r="F70" s="8">
        <v>1.0</v>
      </c>
      <c r="G70" s="9">
        <f t="shared" si="1"/>
        <v>3</v>
      </c>
      <c r="H70" s="8">
        <v>0.0</v>
      </c>
      <c r="I70" s="8">
        <v>1.0</v>
      </c>
      <c r="J70" s="8">
        <v>1.0</v>
      </c>
      <c r="K70" s="8">
        <v>1.0</v>
      </c>
      <c r="L70" s="9">
        <f t="shared" si="2"/>
        <v>3</v>
      </c>
      <c r="M70" s="8">
        <v>1.0</v>
      </c>
      <c r="N70" s="13" t="str">
        <f t="shared" si="3"/>
        <v>331</v>
      </c>
      <c r="O70" s="13">
        <v>9.0</v>
      </c>
    </row>
    <row r="71">
      <c r="A71" s="8">
        <v>1.0</v>
      </c>
      <c r="B71" s="8">
        <v>0.0</v>
      </c>
      <c r="C71" s="8">
        <v>1.0</v>
      </c>
      <c r="D71" s="8">
        <v>0.0</v>
      </c>
      <c r="E71" s="8">
        <v>1.0</v>
      </c>
      <c r="F71" s="8">
        <v>0.0</v>
      </c>
      <c r="G71" s="9">
        <f t="shared" si="1"/>
        <v>3</v>
      </c>
      <c r="H71" s="8">
        <v>1.0</v>
      </c>
      <c r="I71" s="8">
        <v>1.0</v>
      </c>
      <c r="J71" s="8">
        <v>1.0</v>
      </c>
      <c r="K71" s="8">
        <v>1.0</v>
      </c>
      <c r="L71" s="9">
        <f t="shared" si="2"/>
        <v>4</v>
      </c>
      <c r="M71" s="8">
        <v>1.0</v>
      </c>
      <c r="N71" s="22" t="str">
        <f t="shared" si="3"/>
        <v>341</v>
      </c>
      <c r="O71" s="22">
        <v>17.0</v>
      </c>
    </row>
    <row r="72">
      <c r="A72" s="8">
        <v>1.0</v>
      </c>
      <c r="B72" s="8">
        <v>1.0</v>
      </c>
      <c r="C72" s="8">
        <v>0.0</v>
      </c>
      <c r="D72" s="8">
        <v>1.0</v>
      </c>
      <c r="E72" s="8">
        <v>0.0</v>
      </c>
      <c r="F72" s="8">
        <v>0.0</v>
      </c>
      <c r="G72" s="9">
        <f t="shared" si="1"/>
        <v>3</v>
      </c>
      <c r="H72" s="8">
        <v>1.0</v>
      </c>
      <c r="I72" s="8">
        <v>1.0</v>
      </c>
      <c r="J72" s="8">
        <v>1.0</v>
      </c>
      <c r="K72" s="8">
        <v>1.0</v>
      </c>
      <c r="L72" s="9">
        <f t="shared" si="2"/>
        <v>4</v>
      </c>
      <c r="M72" s="8">
        <v>1.0</v>
      </c>
      <c r="N72" s="22" t="str">
        <f t="shared" si="3"/>
        <v>341</v>
      </c>
      <c r="O72" s="22">
        <v>17.0</v>
      </c>
    </row>
    <row r="73">
      <c r="A73" s="8">
        <v>0.0</v>
      </c>
      <c r="B73" s="8">
        <v>1.0</v>
      </c>
      <c r="C73" s="8">
        <v>1.0</v>
      </c>
      <c r="D73" s="8">
        <v>0.0</v>
      </c>
      <c r="E73" s="8">
        <v>0.0</v>
      </c>
      <c r="F73" s="8">
        <v>1.0</v>
      </c>
      <c r="G73" s="9">
        <f t="shared" si="1"/>
        <v>3</v>
      </c>
      <c r="H73" s="8">
        <v>1.0</v>
      </c>
      <c r="I73" s="8">
        <v>1.0</v>
      </c>
      <c r="J73" s="8">
        <v>1.0</v>
      </c>
      <c r="K73" s="8">
        <v>1.0</v>
      </c>
      <c r="L73" s="9">
        <f t="shared" si="2"/>
        <v>4</v>
      </c>
      <c r="M73" s="8">
        <v>1.0</v>
      </c>
      <c r="N73" s="22" t="str">
        <f t="shared" si="3"/>
        <v>341</v>
      </c>
      <c r="O73" s="22">
        <v>17.0</v>
      </c>
    </row>
    <row r="74">
      <c r="A74" s="8">
        <v>0.0</v>
      </c>
      <c r="B74" s="8">
        <v>0.0</v>
      </c>
      <c r="C74" s="8">
        <v>0.0</v>
      </c>
      <c r="D74" s="8">
        <v>1.0</v>
      </c>
      <c r="E74" s="8">
        <v>1.0</v>
      </c>
      <c r="F74" s="8">
        <v>1.0</v>
      </c>
      <c r="G74" s="9">
        <f t="shared" si="1"/>
        <v>3</v>
      </c>
      <c r="H74" s="8">
        <v>1.0</v>
      </c>
      <c r="I74" s="8">
        <v>1.0</v>
      </c>
      <c r="J74" s="8">
        <v>1.0</v>
      </c>
      <c r="K74" s="8">
        <v>1.0</v>
      </c>
      <c r="L74" s="9">
        <f t="shared" si="2"/>
        <v>4</v>
      </c>
      <c r="M74" s="8">
        <v>1.0</v>
      </c>
      <c r="N74" s="22" t="str">
        <f t="shared" si="3"/>
        <v>341</v>
      </c>
      <c r="O74" s="22">
        <v>17.0</v>
      </c>
    </row>
    <row r="75">
      <c r="A75" s="8">
        <v>0.0</v>
      </c>
      <c r="B75" s="8">
        <v>0.0</v>
      </c>
      <c r="C75" s="8">
        <v>1.0</v>
      </c>
      <c r="D75" s="8">
        <v>0.0</v>
      </c>
      <c r="E75" s="8">
        <v>1.0</v>
      </c>
      <c r="F75" s="8">
        <v>1.0</v>
      </c>
      <c r="G75" s="9">
        <f t="shared" si="1"/>
        <v>3</v>
      </c>
      <c r="H75" s="8">
        <v>1.0</v>
      </c>
      <c r="I75" s="8">
        <v>1.0</v>
      </c>
      <c r="J75" s="8">
        <v>1.0</v>
      </c>
      <c r="K75" s="8">
        <v>1.0</v>
      </c>
      <c r="L75" s="9">
        <f t="shared" si="2"/>
        <v>4</v>
      </c>
      <c r="M75" s="8">
        <v>1.0</v>
      </c>
      <c r="N75" s="22" t="str">
        <f t="shared" si="3"/>
        <v>341</v>
      </c>
      <c r="O75" s="22">
        <v>20.0</v>
      </c>
    </row>
    <row r="76">
      <c r="A76" s="8">
        <v>1.0</v>
      </c>
      <c r="B76" s="8">
        <v>1.0</v>
      </c>
      <c r="C76" s="8">
        <v>1.0</v>
      </c>
      <c r="D76" s="8">
        <v>0.0</v>
      </c>
      <c r="E76" s="8">
        <v>0.0</v>
      </c>
      <c r="F76" s="8">
        <v>0.0</v>
      </c>
      <c r="G76" s="9">
        <f t="shared" si="1"/>
        <v>3</v>
      </c>
      <c r="H76" s="8">
        <v>1.0</v>
      </c>
      <c r="I76" s="8">
        <v>1.0</v>
      </c>
      <c r="J76" s="8">
        <v>1.0</v>
      </c>
      <c r="K76" s="8">
        <v>1.0</v>
      </c>
      <c r="L76" s="9">
        <f t="shared" si="2"/>
        <v>4</v>
      </c>
      <c r="M76" s="8">
        <v>1.0</v>
      </c>
      <c r="N76" s="22" t="str">
        <f t="shared" si="3"/>
        <v>341</v>
      </c>
      <c r="O76" s="22">
        <v>20.0</v>
      </c>
    </row>
    <row r="77">
      <c r="A77" s="8">
        <v>0.0</v>
      </c>
      <c r="B77" s="8">
        <v>1.0</v>
      </c>
      <c r="C77" s="8">
        <v>0.0</v>
      </c>
      <c r="D77" s="8">
        <v>1.0</v>
      </c>
      <c r="E77" s="8">
        <v>0.0</v>
      </c>
      <c r="F77" s="8">
        <v>1.0</v>
      </c>
      <c r="G77" s="9">
        <f t="shared" si="1"/>
        <v>3</v>
      </c>
      <c r="H77" s="8">
        <v>1.0</v>
      </c>
      <c r="I77" s="8">
        <v>1.0</v>
      </c>
      <c r="J77" s="8">
        <v>1.0</v>
      </c>
      <c r="K77" s="8">
        <v>1.0</v>
      </c>
      <c r="L77" s="9">
        <f t="shared" si="2"/>
        <v>4</v>
      </c>
      <c r="M77" s="8">
        <v>1.0</v>
      </c>
      <c r="N77" s="22" t="str">
        <f t="shared" si="3"/>
        <v>341</v>
      </c>
      <c r="O77" s="22">
        <v>20.0</v>
      </c>
    </row>
    <row r="78">
      <c r="A78" s="8">
        <v>1.0</v>
      </c>
      <c r="B78" s="8">
        <v>0.0</v>
      </c>
      <c r="C78" s="8">
        <v>0.0</v>
      </c>
      <c r="D78" s="8">
        <v>1.0</v>
      </c>
      <c r="E78" s="8">
        <v>1.0</v>
      </c>
      <c r="F78" s="8">
        <v>0.0</v>
      </c>
      <c r="G78" s="9">
        <f t="shared" si="1"/>
        <v>3</v>
      </c>
      <c r="H78" s="8">
        <v>1.0</v>
      </c>
      <c r="I78" s="8">
        <v>1.0</v>
      </c>
      <c r="J78" s="8">
        <v>1.0</v>
      </c>
      <c r="K78" s="8">
        <v>1.0</v>
      </c>
      <c r="L78" s="9">
        <f t="shared" si="2"/>
        <v>4</v>
      </c>
      <c r="M78" s="8">
        <v>1.0</v>
      </c>
      <c r="N78" s="22" t="str">
        <f t="shared" si="3"/>
        <v>341</v>
      </c>
      <c r="O78" s="22">
        <v>20.0</v>
      </c>
    </row>
    <row r="79">
      <c r="A79" s="8">
        <v>1.0</v>
      </c>
      <c r="B79" s="8">
        <v>1.0</v>
      </c>
      <c r="C79" s="8">
        <v>0.0</v>
      </c>
      <c r="D79" s="8">
        <v>1.0</v>
      </c>
      <c r="E79" s="8">
        <v>0.0</v>
      </c>
      <c r="F79" s="8">
        <v>0.0</v>
      </c>
      <c r="G79" s="9">
        <f t="shared" si="1"/>
        <v>3</v>
      </c>
      <c r="H79" s="8">
        <v>1.0</v>
      </c>
      <c r="I79" s="8">
        <v>1.0</v>
      </c>
      <c r="J79" s="8">
        <v>1.0</v>
      </c>
      <c r="K79" s="8">
        <v>1.0</v>
      </c>
      <c r="L79" s="9">
        <f t="shared" si="2"/>
        <v>4</v>
      </c>
      <c r="M79" s="8">
        <v>2.0</v>
      </c>
      <c r="N79" s="23" t="str">
        <f t="shared" si="3"/>
        <v>342</v>
      </c>
      <c r="O79" s="23">
        <v>2.0</v>
      </c>
    </row>
    <row r="80">
      <c r="A80" s="8">
        <v>0.0</v>
      </c>
      <c r="B80" s="8">
        <v>1.0</v>
      </c>
      <c r="C80" s="8">
        <v>1.0</v>
      </c>
      <c r="D80" s="8">
        <v>0.0</v>
      </c>
      <c r="E80" s="8">
        <v>0.0</v>
      </c>
      <c r="F80" s="8">
        <v>1.0</v>
      </c>
      <c r="G80" s="9">
        <f t="shared" si="1"/>
        <v>3</v>
      </c>
      <c r="H80" s="8">
        <v>1.0</v>
      </c>
      <c r="I80" s="8">
        <v>1.0</v>
      </c>
      <c r="J80" s="8">
        <v>1.0</v>
      </c>
      <c r="K80" s="8">
        <v>1.0</v>
      </c>
      <c r="L80" s="9">
        <f t="shared" si="2"/>
        <v>4</v>
      </c>
      <c r="M80" s="8">
        <v>2.0</v>
      </c>
      <c r="N80" s="23" t="str">
        <f t="shared" si="3"/>
        <v>342</v>
      </c>
      <c r="O80" s="23">
        <v>2.0</v>
      </c>
    </row>
    <row r="81">
      <c r="A81" s="8">
        <v>0.0</v>
      </c>
      <c r="B81" s="8">
        <v>0.0</v>
      </c>
      <c r="C81" s="8">
        <v>0.0</v>
      </c>
      <c r="D81" s="8">
        <v>1.0</v>
      </c>
      <c r="E81" s="8">
        <v>1.0</v>
      </c>
      <c r="F81" s="8">
        <v>1.0</v>
      </c>
      <c r="G81" s="9">
        <f t="shared" si="1"/>
        <v>3</v>
      </c>
      <c r="H81" s="8">
        <v>1.0</v>
      </c>
      <c r="I81" s="8">
        <v>1.0</v>
      </c>
      <c r="J81" s="8">
        <v>1.0</v>
      </c>
      <c r="K81" s="8">
        <v>1.0</v>
      </c>
      <c r="L81" s="9">
        <f t="shared" si="2"/>
        <v>4</v>
      </c>
      <c r="M81" s="8">
        <v>2.0</v>
      </c>
      <c r="N81" s="23" t="str">
        <f t="shared" si="3"/>
        <v>342</v>
      </c>
      <c r="O81" s="23">
        <v>2.0</v>
      </c>
    </row>
    <row r="82">
      <c r="A82" s="8">
        <v>1.0</v>
      </c>
      <c r="B82" s="8">
        <v>0.0</v>
      </c>
      <c r="C82" s="8">
        <v>1.0</v>
      </c>
      <c r="D82" s="8">
        <v>0.0</v>
      </c>
      <c r="E82" s="8">
        <v>1.0</v>
      </c>
      <c r="F82" s="8">
        <v>0.0</v>
      </c>
      <c r="G82" s="9">
        <f t="shared" si="1"/>
        <v>3</v>
      </c>
      <c r="H82" s="8">
        <v>1.0</v>
      </c>
      <c r="I82" s="8">
        <v>1.0</v>
      </c>
      <c r="J82" s="8">
        <v>1.0</v>
      </c>
      <c r="K82" s="8">
        <v>1.0</v>
      </c>
      <c r="L82" s="9">
        <f t="shared" si="2"/>
        <v>4</v>
      </c>
      <c r="M82" s="8">
        <v>2.0</v>
      </c>
      <c r="N82" s="23" t="str">
        <f t="shared" si="3"/>
        <v>342</v>
      </c>
      <c r="O82" s="23">
        <v>2.0</v>
      </c>
    </row>
    <row r="83">
      <c r="A83" s="8">
        <v>1.0</v>
      </c>
      <c r="B83" s="8">
        <v>1.0</v>
      </c>
      <c r="C83" s="8">
        <v>1.0</v>
      </c>
      <c r="D83" s="8">
        <v>0.0</v>
      </c>
      <c r="E83" s="8">
        <v>0.0</v>
      </c>
      <c r="F83" s="8">
        <v>0.0</v>
      </c>
      <c r="G83" s="9">
        <f t="shared" si="1"/>
        <v>3</v>
      </c>
      <c r="H83" s="8">
        <v>1.0</v>
      </c>
      <c r="I83" s="8">
        <v>1.0</v>
      </c>
      <c r="J83" s="8">
        <v>1.0</v>
      </c>
      <c r="K83" s="8">
        <v>1.0</v>
      </c>
      <c r="L83" s="9">
        <f t="shared" si="2"/>
        <v>4</v>
      </c>
      <c r="M83" s="8">
        <v>2.0</v>
      </c>
      <c r="N83" s="23" t="str">
        <f t="shared" si="3"/>
        <v>342</v>
      </c>
      <c r="O83" s="23">
        <v>23.0</v>
      </c>
    </row>
    <row r="84">
      <c r="A84" s="8">
        <v>0.0</v>
      </c>
      <c r="B84" s="8">
        <v>1.0</v>
      </c>
      <c r="C84" s="8">
        <v>0.0</v>
      </c>
      <c r="D84" s="8">
        <v>1.0</v>
      </c>
      <c r="E84" s="8">
        <v>0.0</v>
      </c>
      <c r="F84" s="8">
        <v>1.0</v>
      </c>
      <c r="G84" s="9">
        <f t="shared" si="1"/>
        <v>3</v>
      </c>
      <c r="H84" s="8">
        <v>1.0</v>
      </c>
      <c r="I84" s="8">
        <v>1.0</v>
      </c>
      <c r="J84" s="8">
        <v>1.0</v>
      </c>
      <c r="K84" s="8">
        <v>1.0</v>
      </c>
      <c r="L84" s="9">
        <f t="shared" si="2"/>
        <v>4</v>
      </c>
      <c r="M84" s="8">
        <v>2.0</v>
      </c>
      <c r="N84" s="23" t="str">
        <f t="shared" si="3"/>
        <v>342</v>
      </c>
      <c r="O84" s="23">
        <v>23.0</v>
      </c>
    </row>
    <row r="85">
      <c r="A85" s="8">
        <v>1.0</v>
      </c>
      <c r="B85" s="8">
        <v>0.0</v>
      </c>
      <c r="C85" s="8">
        <v>0.0</v>
      </c>
      <c r="D85" s="8">
        <v>1.0</v>
      </c>
      <c r="E85" s="8">
        <v>1.0</v>
      </c>
      <c r="F85" s="8">
        <v>0.0</v>
      </c>
      <c r="G85" s="9">
        <f t="shared" si="1"/>
        <v>3</v>
      </c>
      <c r="H85" s="8">
        <v>1.0</v>
      </c>
      <c r="I85" s="8">
        <v>1.0</v>
      </c>
      <c r="J85" s="8">
        <v>1.0</v>
      </c>
      <c r="K85" s="8">
        <v>1.0</v>
      </c>
      <c r="L85" s="9">
        <f t="shared" si="2"/>
        <v>4</v>
      </c>
      <c r="M85" s="8">
        <v>2.0</v>
      </c>
      <c r="N85" s="23" t="str">
        <f t="shared" si="3"/>
        <v>342</v>
      </c>
      <c r="O85" s="23">
        <v>23.0</v>
      </c>
    </row>
    <row r="86">
      <c r="A86" s="8">
        <v>0.0</v>
      </c>
      <c r="B86" s="8">
        <v>0.0</v>
      </c>
      <c r="C86" s="8">
        <v>1.0</v>
      </c>
      <c r="D86" s="8">
        <v>0.0</v>
      </c>
      <c r="E86" s="8">
        <v>1.0</v>
      </c>
      <c r="F86" s="8">
        <v>1.0</v>
      </c>
      <c r="G86" s="9">
        <f t="shared" si="1"/>
        <v>3</v>
      </c>
      <c r="H86" s="8">
        <v>1.0</v>
      </c>
      <c r="I86" s="8">
        <v>1.0</v>
      </c>
      <c r="J86" s="8">
        <v>1.0</v>
      </c>
      <c r="K86" s="8">
        <v>1.0</v>
      </c>
      <c r="L86" s="9">
        <f t="shared" si="2"/>
        <v>4</v>
      </c>
      <c r="M86" s="8">
        <v>2.0</v>
      </c>
      <c r="N86" s="23" t="str">
        <f t="shared" si="3"/>
        <v>342</v>
      </c>
      <c r="O86" s="23">
        <v>23.0</v>
      </c>
    </row>
    <row r="87">
      <c r="A87" s="8">
        <v>0.0</v>
      </c>
      <c r="B87" s="8">
        <v>1.0</v>
      </c>
      <c r="C87" s="8">
        <v>0.0</v>
      </c>
      <c r="D87" s="8">
        <v>1.0</v>
      </c>
      <c r="E87" s="8">
        <v>0.0</v>
      </c>
      <c r="F87" s="8">
        <v>1.0</v>
      </c>
      <c r="G87" s="9">
        <f t="shared" si="1"/>
        <v>3</v>
      </c>
      <c r="H87" s="8">
        <v>1.0</v>
      </c>
      <c r="I87" s="8">
        <v>1.0</v>
      </c>
      <c r="J87" s="8">
        <v>1.0</v>
      </c>
      <c r="K87" s="8">
        <v>2.0</v>
      </c>
      <c r="L87" s="9">
        <f t="shared" si="2"/>
        <v>5</v>
      </c>
      <c r="M87" s="8">
        <v>2.0</v>
      </c>
      <c r="N87" s="13" t="str">
        <f t="shared" si="3"/>
        <v>352</v>
      </c>
      <c r="O87" s="13">
        <v>1.0</v>
      </c>
    </row>
    <row r="88">
      <c r="A88" s="8">
        <v>0.0</v>
      </c>
      <c r="B88" s="8">
        <v>0.0</v>
      </c>
      <c r="C88" s="8">
        <v>1.0</v>
      </c>
      <c r="D88" s="8">
        <v>0.0</v>
      </c>
      <c r="E88" s="8">
        <v>1.0</v>
      </c>
      <c r="F88" s="8">
        <v>1.0</v>
      </c>
      <c r="G88" s="9">
        <f t="shared" si="1"/>
        <v>3</v>
      </c>
      <c r="H88" s="8">
        <v>1.0</v>
      </c>
      <c r="I88" s="8">
        <v>1.0</v>
      </c>
      <c r="J88" s="8">
        <v>2.0</v>
      </c>
      <c r="K88" s="8">
        <v>1.0</v>
      </c>
      <c r="L88" s="9">
        <f t="shared" si="2"/>
        <v>5</v>
      </c>
      <c r="M88" s="8">
        <v>2.0</v>
      </c>
      <c r="N88" s="13" t="str">
        <f t="shared" si="3"/>
        <v>352</v>
      </c>
      <c r="O88" s="13">
        <v>1.0</v>
      </c>
    </row>
    <row r="89">
      <c r="A89" s="8">
        <v>1.0</v>
      </c>
      <c r="B89" s="8">
        <v>0.0</v>
      </c>
      <c r="C89" s="8">
        <v>0.0</v>
      </c>
      <c r="D89" s="8">
        <v>1.0</v>
      </c>
      <c r="E89" s="8">
        <v>1.0</v>
      </c>
      <c r="F89" s="8">
        <v>0.0</v>
      </c>
      <c r="G89" s="9">
        <f t="shared" si="1"/>
        <v>3</v>
      </c>
      <c r="H89" s="8">
        <v>1.0</v>
      </c>
      <c r="I89" s="8">
        <v>2.0</v>
      </c>
      <c r="J89" s="8">
        <v>1.0</v>
      </c>
      <c r="K89" s="8">
        <v>1.0</v>
      </c>
      <c r="L89" s="9">
        <f t="shared" si="2"/>
        <v>5</v>
      </c>
      <c r="M89" s="8">
        <v>2.0</v>
      </c>
      <c r="N89" s="13" t="str">
        <f t="shared" si="3"/>
        <v>352</v>
      </c>
      <c r="O89" s="13">
        <v>1.0</v>
      </c>
    </row>
    <row r="90">
      <c r="A90" s="8">
        <v>1.0</v>
      </c>
      <c r="B90" s="8">
        <v>1.0</v>
      </c>
      <c r="C90" s="8">
        <v>1.0</v>
      </c>
      <c r="D90" s="8">
        <v>0.0</v>
      </c>
      <c r="E90" s="8">
        <v>0.0</v>
      </c>
      <c r="F90" s="8">
        <v>0.0</v>
      </c>
      <c r="G90" s="9">
        <f t="shared" si="1"/>
        <v>3</v>
      </c>
      <c r="H90" s="8">
        <v>2.0</v>
      </c>
      <c r="I90" s="8">
        <v>1.0</v>
      </c>
      <c r="J90" s="8">
        <v>1.0</v>
      </c>
      <c r="K90" s="8">
        <v>1.0</v>
      </c>
      <c r="L90" s="9">
        <f t="shared" si="2"/>
        <v>5</v>
      </c>
      <c r="M90" s="8">
        <v>2.0</v>
      </c>
      <c r="N90" s="13" t="str">
        <f t="shared" si="3"/>
        <v>352</v>
      </c>
      <c r="O90" s="13">
        <v>1.0</v>
      </c>
    </row>
    <row r="91">
      <c r="A91" s="8">
        <v>1.0</v>
      </c>
      <c r="B91" s="8">
        <v>1.0</v>
      </c>
      <c r="C91" s="8">
        <v>1.0</v>
      </c>
      <c r="D91" s="8">
        <v>1.0</v>
      </c>
      <c r="E91" s="8">
        <v>0.0</v>
      </c>
      <c r="F91" s="8">
        <v>0.0</v>
      </c>
      <c r="G91" s="9">
        <f t="shared" si="1"/>
        <v>4</v>
      </c>
      <c r="H91" s="8">
        <v>1.0</v>
      </c>
      <c r="I91" s="8">
        <v>1.0</v>
      </c>
      <c r="J91" s="8">
        <v>1.0</v>
      </c>
      <c r="K91" s="8">
        <v>1.0</v>
      </c>
      <c r="L91" s="9">
        <f t="shared" si="2"/>
        <v>4</v>
      </c>
      <c r="M91" s="8">
        <v>2.0</v>
      </c>
      <c r="N91" s="13" t="str">
        <f t="shared" si="3"/>
        <v>442</v>
      </c>
      <c r="O91" s="13">
        <v>16.0</v>
      </c>
    </row>
    <row r="92">
      <c r="A92" s="8">
        <v>0.0</v>
      </c>
      <c r="B92" s="8">
        <v>1.0</v>
      </c>
      <c r="C92" s="8">
        <v>0.0</v>
      </c>
      <c r="D92" s="8">
        <v>1.0</v>
      </c>
      <c r="E92" s="8">
        <v>1.0</v>
      </c>
      <c r="F92" s="8">
        <v>1.0</v>
      </c>
      <c r="G92" s="9">
        <f t="shared" si="1"/>
        <v>4</v>
      </c>
      <c r="H92" s="8">
        <v>1.0</v>
      </c>
      <c r="I92" s="8">
        <v>1.0</v>
      </c>
      <c r="J92" s="8">
        <v>1.0</v>
      </c>
      <c r="K92" s="8">
        <v>1.0</v>
      </c>
      <c r="L92" s="9">
        <f t="shared" si="2"/>
        <v>4</v>
      </c>
      <c r="M92" s="8">
        <v>2.0</v>
      </c>
      <c r="N92" s="13" t="str">
        <f t="shared" si="3"/>
        <v>442</v>
      </c>
      <c r="O92" s="13">
        <v>16.0</v>
      </c>
    </row>
    <row r="93">
      <c r="A93" s="8">
        <v>1.0</v>
      </c>
      <c r="B93" s="8">
        <v>1.0</v>
      </c>
      <c r="C93" s="8">
        <v>1.0</v>
      </c>
      <c r="D93" s="8">
        <v>0.0</v>
      </c>
      <c r="E93" s="8">
        <v>1.0</v>
      </c>
      <c r="F93" s="8">
        <v>0.0</v>
      </c>
      <c r="G93" s="9">
        <f t="shared" si="1"/>
        <v>4</v>
      </c>
      <c r="H93" s="8">
        <v>1.0</v>
      </c>
      <c r="I93" s="8">
        <v>1.0</v>
      </c>
      <c r="J93" s="8">
        <v>1.0</v>
      </c>
      <c r="K93" s="8">
        <v>1.0</v>
      </c>
      <c r="L93" s="9">
        <f t="shared" si="2"/>
        <v>4</v>
      </c>
      <c r="M93" s="8">
        <v>2.0</v>
      </c>
      <c r="N93" s="13" t="str">
        <f t="shared" si="3"/>
        <v>442</v>
      </c>
      <c r="O93" s="13">
        <v>16.0</v>
      </c>
    </row>
    <row r="94">
      <c r="A94" s="8">
        <v>1.0</v>
      </c>
      <c r="B94" s="8">
        <v>0.0</v>
      </c>
      <c r="C94" s="8">
        <v>1.0</v>
      </c>
      <c r="D94" s="8">
        <v>1.0</v>
      </c>
      <c r="E94" s="8">
        <v>1.0</v>
      </c>
      <c r="F94" s="8">
        <v>0.0</v>
      </c>
      <c r="G94" s="9">
        <f t="shared" si="1"/>
        <v>4</v>
      </c>
      <c r="H94" s="8">
        <v>1.0</v>
      </c>
      <c r="I94" s="8">
        <v>1.0</v>
      </c>
      <c r="J94" s="8">
        <v>1.0</v>
      </c>
      <c r="K94" s="8">
        <v>1.0</v>
      </c>
      <c r="L94" s="9">
        <f t="shared" si="2"/>
        <v>4</v>
      </c>
      <c r="M94" s="8">
        <v>2.0</v>
      </c>
      <c r="N94" s="13" t="str">
        <f t="shared" si="3"/>
        <v>442</v>
      </c>
      <c r="O94" s="13">
        <v>16.0</v>
      </c>
    </row>
    <row r="95">
      <c r="A95" s="8">
        <v>0.0</v>
      </c>
      <c r="B95" s="8">
        <v>1.0</v>
      </c>
      <c r="C95" s="8">
        <v>1.0</v>
      </c>
      <c r="D95" s="8">
        <v>1.0</v>
      </c>
      <c r="E95" s="8">
        <v>0.0</v>
      </c>
      <c r="F95" s="8">
        <v>1.0</v>
      </c>
      <c r="G95" s="9">
        <f t="shared" si="1"/>
        <v>4</v>
      </c>
      <c r="H95" s="8">
        <v>1.0</v>
      </c>
      <c r="I95" s="8">
        <v>1.0</v>
      </c>
      <c r="J95" s="8">
        <v>1.0</v>
      </c>
      <c r="K95" s="8">
        <v>1.0</v>
      </c>
      <c r="L95" s="9">
        <f t="shared" si="2"/>
        <v>4</v>
      </c>
      <c r="M95" s="8">
        <v>2.0</v>
      </c>
      <c r="N95" s="13" t="str">
        <f t="shared" si="3"/>
        <v>442</v>
      </c>
      <c r="O95" s="13">
        <v>16.0</v>
      </c>
    </row>
    <row r="96">
      <c r="A96" s="8">
        <v>0.0</v>
      </c>
      <c r="B96" s="8">
        <v>0.0</v>
      </c>
      <c r="C96" s="8">
        <v>1.0</v>
      </c>
      <c r="D96" s="8">
        <v>1.0</v>
      </c>
      <c r="E96" s="8">
        <v>1.0</v>
      </c>
      <c r="F96" s="8">
        <v>1.0</v>
      </c>
      <c r="G96" s="9">
        <f t="shared" si="1"/>
        <v>4</v>
      </c>
      <c r="H96" s="8">
        <v>1.0</v>
      </c>
      <c r="I96" s="8">
        <v>1.0</v>
      </c>
      <c r="J96" s="8">
        <v>1.0</v>
      </c>
      <c r="K96" s="8">
        <v>1.0</v>
      </c>
      <c r="L96" s="9">
        <f t="shared" si="2"/>
        <v>4</v>
      </c>
      <c r="M96" s="8">
        <v>2.0</v>
      </c>
      <c r="N96" s="13" t="str">
        <f t="shared" si="3"/>
        <v>442</v>
      </c>
      <c r="O96" s="13">
        <v>16.0</v>
      </c>
    </row>
    <row r="97">
      <c r="A97" s="8">
        <v>1.0</v>
      </c>
      <c r="B97" s="8">
        <v>1.0</v>
      </c>
      <c r="C97" s="8">
        <v>1.0</v>
      </c>
      <c r="D97" s="8">
        <v>0.0</v>
      </c>
      <c r="E97" s="8">
        <v>0.0</v>
      </c>
      <c r="F97" s="8">
        <v>1.0</v>
      </c>
      <c r="G97" s="9">
        <f t="shared" si="1"/>
        <v>4</v>
      </c>
      <c r="H97" s="8">
        <v>1.0</v>
      </c>
      <c r="I97" s="8">
        <v>1.0</v>
      </c>
      <c r="J97" s="8">
        <v>1.0</v>
      </c>
      <c r="K97" s="8">
        <v>1.0</v>
      </c>
      <c r="L97" s="9">
        <f t="shared" si="2"/>
        <v>4</v>
      </c>
      <c r="M97" s="8">
        <v>2.0</v>
      </c>
      <c r="N97" s="13" t="str">
        <f t="shared" si="3"/>
        <v>442</v>
      </c>
      <c r="O97" s="13">
        <v>16.0</v>
      </c>
    </row>
    <row r="98">
      <c r="A98" s="8">
        <v>1.0</v>
      </c>
      <c r="B98" s="8">
        <v>0.0</v>
      </c>
      <c r="C98" s="8">
        <v>1.0</v>
      </c>
      <c r="D98" s="8">
        <v>0.0</v>
      </c>
      <c r="E98" s="8">
        <v>1.0</v>
      </c>
      <c r="F98" s="8">
        <v>1.0</v>
      </c>
      <c r="G98" s="9">
        <f t="shared" si="1"/>
        <v>4</v>
      </c>
      <c r="H98" s="8">
        <v>1.0</v>
      </c>
      <c r="I98" s="8">
        <v>1.0</v>
      </c>
      <c r="J98" s="8">
        <v>1.0</v>
      </c>
      <c r="K98" s="8">
        <v>1.0</v>
      </c>
      <c r="L98" s="9">
        <f t="shared" si="2"/>
        <v>4</v>
      </c>
      <c r="M98" s="8">
        <v>2.0</v>
      </c>
      <c r="N98" s="13" t="str">
        <f t="shared" si="3"/>
        <v>442</v>
      </c>
      <c r="O98" s="13">
        <v>16.0</v>
      </c>
    </row>
    <row r="99">
      <c r="A99" s="8">
        <v>0.0</v>
      </c>
      <c r="B99" s="8">
        <v>1.0</v>
      </c>
      <c r="C99" s="8">
        <v>1.0</v>
      </c>
      <c r="D99" s="8">
        <v>0.0</v>
      </c>
      <c r="E99" s="8">
        <v>1.0</v>
      </c>
      <c r="F99" s="8">
        <v>1.0</v>
      </c>
      <c r="G99" s="9">
        <f t="shared" si="1"/>
        <v>4</v>
      </c>
      <c r="H99" s="8">
        <v>1.0</v>
      </c>
      <c r="I99" s="8">
        <v>1.0</v>
      </c>
      <c r="J99" s="8">
        <v>1.0</v>
      </c>
      <c r="K99" s="8">
        <v>1.0</v>
      </c>
      <c r="L99" s="9">
        <f t="shared" si="2"/>
        <v>4</v>
      </c>
      <c r="M99" s="8">
        <v>2.0</v>
      </c>
      <c r="N99" s="13" t="str">
        <f t="shared" si="3"/>
        <v>442</v>
      </c>
      <c r="O99" s="13">
        <v>16.0</v>
      </c>
    </row>
    <row r="100">
      <c r="A100" s="8">
        <v>1.0</v>
      </c>
      <c r="B100" s="8">
        <v>0.0</v>
      </c>
      <c r="C100" s="8">
        <v>0.0</v>
      </c>
      <c r="D100" s="8">
        <v>1.0</v>
      </c>
      <c r="E100" s="8">
        <v>1.0</v>
      </c>
      <c r="F100" s="8">
        <v>1.0</v>
      </c>
      <c r="G100" s="9">
        <f t="shared" si="1"/>
        <v>4</v>
      </c>
      <c r="H100" s="8">
        <v>1.0</v>
      </c>
      <c r="I100" s="8">
        <v>1.0</v>
      </c>
      <c r="J100" s="8">
        <v>1.0</v>
      </c>
      <c r="K100" s="8">
        <v>1.0</v>
      </c>
      <c r="L100" s="9">
        <f t="shared" si="2"/>
        <v>4</v>
      </c>
      <c r="M100" s="8">
        <v>2.0</v>
      </c>
      <c r="N100" s="13" t="str">
        <f t="shared" si="3"/>
        <v>442</v>
      </c>
      <c r="O100" s="13">
        <v>16.0</v>
      </c>
    </row>
    <row r="101">
      <c r="A101" s="8">
        <v>1.0</v>
      </c>
      <c r="B101" s="8">
        <v>1.0</v>
      </c>
      <c r="C101" s="8">
        <v>0.0</v>
      </c>
      <c r="D101" s="8">
        <v>1.0</v>
      </c>
      <c r="E101" s="8">
        <v>0.0</v>
      </c>
      <c r="F101" s="8">
        <v>1.0</v>
      </c>
      <c r="G101" s="9">
        <f t="shared" si="1"/>
        <v>4</v>
      </c>
      <c r="H101" s="8">
        <v>1.0</v>
      </c>
      <c r="I101" s="8">
        <v>1.0</v>
      </c>
      <c r="J101" s="8">
        <v>1.0</v>
      </c>
      <c r="K101" s="8">
        <v>1.0</v>
      </c>
      <c r="L101" s="9">
        <f t="shared" si="2"/>
        <v>4</v>
      </c>
      <c r="M101" s="8">
        <v>2.0</v>
      </c>
      <c r="N101" s="13" t="str">
        <f t="shared" si="3"/>
        <v>442</v>
      </c>
      <c r="O101" s="13">
        <v>16.0</v>
      </c>
    </row>
    <row r="102">
      <c r="A102" s="8">
        <v>1.0</v>
      </c>
      <c r="B102" s="8">
        <v>1.0</v>
      </c>
      <c r="C102" s="8">
        <v>0.0</v>
      </c>
      <c r="D102" s="8">
        <v>1.0</v>
      </c>
      <c r="E102" s="8">
        <v>1.0</v>
      </c>
      <c r="F102" s="8">
        <v>0.0</v>
      </c>
      <c r="G102" s="9">
        <f t="shared" si="1"/>
        <v>4</v>
      </c>
      <c r="H102" s="8">
        <v>1.0</v>
      </c>
      <c r="I102" s="8">
        <v>1.0</v>
      </c>
      <c r="J102" s="8">
        <v>1.0</v>
      </c>
      <c r="K102" s="8">
        <v>1.0</v>
      </c>
      <c r="L102" s="9">
        <f t="shared" si="2"/>
        <v>4</v>
      </c>
      <c r="M102" s="8">
        <v>2.0</v>
      </c>
      <c r="N102" s="13" t="str">
        <f t="shared" si="3"/>
        <v>442</v>
      </c>
      <c r="O102" s="13">
        <v>16.0</v>
      </c>
    </row>
    <row r="103">
      <c r="A103" s="8">
        <v>0.0</v>
      </c>
      <c r="B103" s="8">
        <v>0.0</v>
      </c>
      <c r="C103" s="8">
        <v>1.0</v>
      </c>
      <c r="D103" s="8">
        <v>1.0</v>
      </c>
      <c r="E103" s="8">
        <v>1.0</v>
      </c>
      <c r="F103" s="8">
        <v>1.0</v>
      </c>
      <c r="G103" s="9">
        <f t="shared" si="1"/>
        <v>4</v>
      </c>
      <c r="H103" s="8">
        <v>1.0</v>
      </c>
      <c r="I103" s="8">
        <v>1.0</v>
      </c>
      <c r="J103" s="8">
        <v>2.0</v>
      </c>
      <c r="K103" s="8">
        <v>1.0</v>
      </c>
      <c r="L103" s="9">
        <f t="shared" si="2"/>
        <v>5</v>
      </c>
      <c r="M103" s="8">
        <v>2.0</v>
      </c>
      <c r="N103" s="13" t="str">
        <f t="shared" si="3"/>
        <v>452</v>
      </c>
      <c r="O103" s="13">
        <v>15.0</v>
      </c>
    </row>
    <row r="104">
      <c r="A104" s="8">
        <v>0.0</v>
      </c>
      <c r="B104" s="8">
        <v>1.0</v>
      </c>
      <c r="C104" s="8">
        <v>0.0</v>
      </c>
      <c r="D104" s="8">
        <v>1.0</v>
      </c>
      <c r="E104" s="8">
        <v>1.0</v>
      </c>
      <c r="F104" s="8">
        <v>1.0</v>
      </c>
      <c r="G104" s="9">
        <f t="shared" si="1"/>
        <v>4</v>
      </c>
      <c r="H104" s="8">
        <v>1.0</v>
      </c>
      <c r="I104" s="8">
        <v>1.0</v>
      </c>
      <c r="J104" s="8">
        <v>1.0</v>
      </c>
      <c r="K104" s="8">
        <v>2.0</v>
      </c>
      <c r="L104" s="9">
        <f t="shared" si="2"/>
        <v>5</v>
      </c>
      <c r="M104" s="8">
        <v>2.0</v>
      </c>
      <c r="N104" s="13" t="str">
        <f t="shared" si="3"/>
        <v>452</v>
      </c>
      <c r="O104" s="13">
        <v>15.0</v>
      </c>
    </row>
    <row r="105">
      <c r="A105" s="8">
        <v>1.0</v>
      </c>
      <c r="B105" s="8">
        <v>1.0</v>
      </c>
      <c r="C105" s="8">
        <v>0.0</v>
      </c>
      <c r="D105" s="8">
        <v>1.0</v>
      </c>
      <c r="E105" s="8">
        <v>0.0</v>
      </c>
      <c r="F105" s="8">
        <v>1.0</v>
      </c>
      <c r="G105" s="9">
        <f t="shared" si="1"/>
        <v>4</v>
      </c>
      <c r="H105" s="8">
        <v>1.0</v>
      </c>
      <c r="I105" s="8">
        <v>1.0</v>
      </c>
      <c r="J105" s="8">
        <v>1.0</v>
      </c>
      <c r="K105" s="8">
        <v>2.0</v>
      </c>
      <c r="L105" s="9">
        <f t="shared" si="2"/>
        <v>5</v>
      </c>
      <c r="M105" s="8">
        <v>2.0</v>
      </c>
      <c r="N105" s="13" t="str">
        <f t="shared" si="3"/>
        <v>452</v>
      </c>
      <c r="O105" s="13">
        <v>15.0</v>
      </c>
    </row>
    <row r="106">
      <c r="A106" s="8">
        <v>1.0</v>
      </c>
      <c r="B106" s="8">
        <v>1.0</v>
      </c>
      <c r="C106" s="8">
        <v>0.0</v>
      </c>
      <c r="D106" s="8">
        <v>1.0</v>
      </c>
      <c r="E106" s="8">
        <v>1.0</v>
      </c>
      <c r="F106" s="8">
        <v>0.0</v>
      </c>
      <c r="G106" s="9">
        <f t="shared" si="1"/>
        <v>4</v>
      </c>
      <c r="H106" s="8">
        <v>1.0</v>
      </c>
      <c r="I106" s="8">
        <v>2.0</v>
      </c>
      <c r="J106" s="8">
        <v>1.0</v>
      </c>
      <c r="K106" s="8">
        <v>1.0</v>
      </c>
      <c r="L106" s="9">
        <f t="shared" si="2"/>
        <v>5</v>
      </c>
      <c r="M106" s="8">
        <v>2.0</v>
      </c>
      <c r="N106" s="13" t="str">
        <f t="shared" si="3"/>
        <v>452</v>
      </c>
      <c r="O106" s="13">
        <v>15.0</v>
      </c>
    </row>
    <row r="107">
      <c r="A107" s="8">
        <v>1.0</v>
      </c>
      <c r="B107" s="8">
        <v>1.0</v>
      </c>
      <c r="C107" s="8">
        <v>1.0</v>
      </c>
      <c r="D107" s="8">
        <v>0.0</v>
      </c>
      <c r="E107" s="8">
        <v>1.0</v>
      </c>
      <c r="F107" s="8">
        <v>0.0</v>
      </c>
      <c r="G107" s="9">
        <f t="shared" si="1"/>
        <v>4</v>
      </c>
      <c r="H107" s="8">
        <v>2.0</v>
      </c>
      <c r="I107" s="8">
        <v>1.0</v>
      </c>
      <c r="J107" s="8">
        <v>1.0</v>
      </c>
      <c r="K107" s="8">
        <v>1.0</v>
      </c>
      <c r="L107" s="9">
        <f t="shared" si="2"/>
        <v>5</v>
      </c>
      <c r="M107" s="8">
        <v>2.0</v>
      </c>
      <c r="N107" s="13" t="str">
        <f t="shared" si="3"/>
        <v>452</v>
      </c>
      <c r="O107" s="13">
        <v>15.0</v>
      </c>
    </row>
    <row r="108">
      <c r="A108" s="8">
        <v>1.0</v>
      </c>
      <c r="B108" s="8">
        <v>0.0</v>
      </c>
      <c r="C108" s="8">
        <v>1.0</v>
      </c>
      <c r="D108" s="8">
        <v>0.0</v>
      </c>
      <c r="E108" s="8">
        <v>1.0</v>
      </c>
      <c r="F108" s="8">
        <v>1.0</v>
      </c>
      <c r="G108" s="9">
        <f t="shared" si="1"/>
        <v>4</v>
      </c>
      <c r="H108" s="8">
        <v>1.0</v>
      </c>
      <c r="I108" s="8">
        <v>1.0</v>
      </c>
      <c r="J108" s="8">
        <v>2.0</v>
      </c>
      <c r="K108" s="8">
        <v>1.0</v>
      </c>
      <c r="L108" s="9">
        <f t="shared" si="2"/>
        <v>5</v>
      </c>
      <c r="M108" s="8">
        <v>2.0</v>
      </c>
      <c r="N108" s="13" t="str">
        <f t="shared" si="3"/>
        <v>452</v>
      </c>
      <c r="O108" s="13">
        <v>15.0</v>
      </c>
    </row>
    <row r="109">
      <c r="A109" s="8">
        <v>0.0</v>
      </c>
      <c r="B109" s="8">
        <v>1.0</v>
      </c>
      <c r="C109" s="8">
        <v>1.0</v>
      </c>
      <c r="D109" s="8">
        <v>0.0</v>
      </c>
      <c r="E109" s="8">
        <v>1.0</v>
      </c>
      <c r="F109" s="8">
        <v>1.0</v>
      </c>
      <c r="G109" s="9">
        <f t="shared" si="1"/>
        <v>4</v>
      </c>
      <c r="H109" s="8">
        <v>1.0</v>
      </c>
      <c r="I109" s="8">
        <v>1.0</v>
      </c>
      <c r="J109" s="8">
        <v>2.0</v>
      </c>
      <c r="K109" s="8">
        <v>1.0</v>
      </c>
      <c r="L109" s="9">
        <f t="shared" si="2"/>
        <v>5</v>
      </c>
      <c r="M109" s="8">
        <v>2.0</v>
      </c>
      <c r="N109" s="13" t="str">
        <f t="shared" si="3"/>
        <v>452</v>
      </c>
      <c r="O109" s="13">
        <v>15.0</v>
      </c>
    </row>
    <row r="110">
      <c r="A110" s="8">
        <v>1.0</v>
      </c>
      <c r="B110" s="8">
        <v>1.0</v>
      </c>
      <c r="C110" s="8">
        <v>1.0</v>
      </c>
      <c r="D110" s="8">
        <v>1.0</v>
      </c>
      <c r="E110" s="8">
        <v>0.0</v>
      </c>
      <c r="F110" s="8">
        <v>0.0</v>
      </c>
      <c r="G110" s="9">
        <f t="shared" si="1"/>
        <v>4</v>
      </c>
      <c r="H110" s="8">
        <v>2.0</v>
      </c>
      <c r="I110" s="8">
        <v>1.0</v>
      </c>
      <c r="J110" s="8">
        <v>1.0</v>
      </c>
      <c r="K110" s="8">
        <v>1.0</v>
      </c>
      <c r="L110" s="9">
        <f t="shared" si="2"/>
        <v>5</v>
      </c>
      <c r="M110" s="8">
        <v>2.0</v>
      </c>
      <c r="N110" s="13" t="str">
        <f t="shared" si="3"/>
        <v>452</v>
      </c>
      <c r="O110" s="13">
        <v>15.0</v>
      </c>
    </row>
    <row r="111">
      <c r="A111" s="8">
        <v>1.0</v>
      </c>
      <c r="B111" s="8">
        <v>0.0</v>
      </c>
      <c r="C111" s="8">
        <v>1.0</v>
      </c>
      <c r="D111" s="8">
        <v>1.0</v>
      </c>
      <c r="E111" s="8">
        <v>1.0</v>
      </c>
      <c r="F111" s="8">
        <v>0.0</v>
      </c>
      <c r="G111" s="9">
        <f t="shared" si="1"/>
        <v>4</v>
      </c>
      <c r="H111" s="8">
        <v>1.0</v>
      </c>
      <c r="I111" s="8">
        <v>2.0</v>
      </c>
      <c r="J111" s="8">
        <v>1.0</v>
      </c>
      <c r="K111" s="8">
        <v>1.0</v>
      </c>
      <c r="L111" s="9">
        <f t="shared" si="2"/>
        <v>5</v>
      </c>
      <c r="M111" s="8">
        <v>2.0</v>
      </c>
      <c r="N111" s="13" t="str">
        <f t="shared" si="3"/>
        <v>452</v>
      </c>
      <c r="O111" s="13">
        <v>15.0</v>
      </c>
    </row>
    <row r="112">
      <c r="A112" s="8">
        <v>0.0</v>
      </c>
      <c r="B112" s="8">
        <v>1.0</v>
      </c>
      <c r="C112" s="8">
        <v>1.0</v>
      </c>
      <c r="D112" s="8">
        <v>1.0</v>
      </c>
      <c r="E112" s="8">
        <v>0.0</v>
      </c>
      <c r="F112" s="8">
        <v>1.0</v>
      </c>
      <c r="G112" s="9">
        <f t="shared" si="1"/>
        <v>4</v>
      </c>
      <c r="H112" s="8">
        <v>1.0</v>
      </c>
      <c r="I112" s="8">
        <v>1.0</v>
      </c>
      <c r="J112" s="8">
        <v>1.0</v>
      </c>
      <c r="K112" s="8">
        <v>2.0</v>
      </c>
      <c r="L112" s="9">
        <f t="shared" si="2"/>
        <v>5</v>
      </c>
      <c r="M112" s="8">
        <v>2.0</v>
      </c>
      <c r="N112" s="13" t="str">
        <f t="shared" si="3"/>
        <v>452</v>
      </c>
      <c r="O112" s="13">
        <v>15.0</v>
      </c>
    </row>
    <row r="113">
      <c r="A113" s="8">
        <v>1.0</v>
      </c>
      <c r="B113" s="8">
        <v>0.0</v>
      </c>
      <c r="C113" s="8">
        <v>0.0</v>
      </c>
      <c r="D113" s="8">
        <v>1.0</v>
      </c>
      <c r="E113" s="8">
        <v>1.0</v>
      </c>
      <c r="F113" s="8">
        <v>1.0</v>
      </c>
      <c r="G113" s="9">
        <f t="shared" si="1"/>
        <v>4</v>
      </c>
      <c r="H113" s="8">
        <v>1.0</v>
      </c>
      <c r="I113" s="8">
        <v>2.0</v>
      </c>
      <c r="J113" s="8">
        <v>1.0</v>
      </c>
      <c r="K113" s="8">
        <v>1.0</v>
      </c>
      <c r="L113" s="9">
        <f t="shared" si="2"/>
        <v>5</v>
      </c>
      <c r="M113" s="8">
        <v>2.0</v>
      </c>
      <c r="N113" s="13" t="str">
        <f t="shared" si="3"/>
        <v>452</v>
      </c>
      <c r="O113" s="13">
        <v>15.0</v>
      </c>
    </row>
    <row r="114">
      <c r="A114" s="8">
        <v>1.0</v>
      </c>
      <c r="B114" s="8">
        <v>1.0</v>
      </c>
      <c r="C114" s="8">
        <v>1.0</v>
      </c>
      <c r="D114" s="8">
        <v>0.0</v>
      </c>
      <c r="E114" s="8">
        <v>0.0</v>
      </c>
      <c r="F114" s="8">
        <v>1.0</v>
      </c>
      <c r="G114" s="9">
        <f t="shared" si="1"/>
        <v>4</v>
      </c>
      <c r="H114" s="8">
        <v>2.0</v>
      </c>
      <c r="I114" s="8">
        <v>1.0</v>
      </c>
      <c r="J114" s="8">
        <v>1.0</v>
      </c>
      <c r="K114" s="8">
        <v>1.0</v>
      </c>
      <c r="L114" s="9">
        <f t="shared" si="2"/>
        <v>5</v>
      </c>
      <c r="M114" s="8">
        <v>2.0</v>
      </c>
      <c r="N114" s="13" t="str">
        <f t="shared" si="3"/>
        <v>452</v>
      </c>
      <c r="O114" s="13">
        <v>15.0</v>
      </c>
    </row>
    <row r="115">
      <c r="A115" s="8">
        <v>1.0</v>
      </c>
      <c r="B115" s="8">
        <v>0.0</v>
      </c>
      <c r="C115" s="8">
        <v>1.0</v>
      </c>
      <c r="D115" s="8">
        <v>1.0</v>
      </c>
      <c r="E115" s="8">
        <v>1.0</v>
      </c>
      <c r="F115" s="8">
        <v>1.0</v>
      </c>
      <c r="G115" s="9">
        <f t="shared" si="1"/>
        <v>5</v>
      </c>
      <c r="H115" s="8">
        <v>1.0</v>
      </c>
      <c r="I115" s="8">
        <v>1.0</v>
      </c>
      <c r="J115" s="8">
        <v>1.0</v>
      </c>
      <c r="K115" s="8">
        <v>1.0</v>
      </c>
      <c r="L115" s="9">
        <f t="shared" si="2"/>
        <v>4</v>
      </c>
      <c r="M115" s="8">
        <v>2.0</v>
      </c>
      <c r="N115" s="13" t="str">
        <f t="shared" si="3"/>
        <v>542</v>
      </c>
      <c r="O115" s="13">
        <v>8.0</v>
      </c>
    </row>
    <row r="116">
      <c r="A116" s="8">
        <v>1.0</v>
      </c>
      <c r="B116" s="8">
        <v>1.0</v>
      </c>
      <c r="C116" s="8">
        <v>1.0</v>
      </c>
      <c r="D116" s="8">
        <v>0.0</v>
      </c>
      <c r="E116" s="8">
        <v>1.0</v>
      </c>
      <c r="F116" s="8">
        <v>1.0</v>
      </c>
      <c r="G116" s="9">
        <f t="shared" si="1"/>
        <v>5</v>
      </c>
      <c r="H116" s="8">
        <v>1.0</v>
      </c>
      <c r="I116" s="8">
        <v>1.0</v>
      </c>
      <c r="J116" s="8">
        <v>1.0</v>
      </c>
      <c r="K116" s="8">
        <v>1.0</v>
      </c>
      <c r="L116" s="9">
        <f t="shared" si="2"/>
        <v>4</v>
      </c>
      <c r="M116" s="8">
        <v>2.0</v>
      </c>
      <c r="N116" s="13" t="str">
        <f t="shared" si="3"/>
        <v>542</v>
      </c>
      <c r="O116" s="13">
        <v>8.0</v>
      </c>
    </row>
    <row r="117">
      <c r="A117" s="8">
        <v>1.0</v>
      </c>
      <c r="B117" s="8">
        <v>1.0</v>
      </c>
      <c r="C117" s="8">
        <v>1.0</v>
      </c>
      <c r="D117" s="8">
        <v>1.0</v>
      </c>
      <c r="E117" s="8">
        <v>0.0</v>
      </c>
      <c r="F117" s="8">
        <v>1.0</v>
      </c>
      <c r="G117" s="9">
        <f t="shared" si="1"/>
        <v>5</v>
      </c>
      <c r="H117" s="8">
        <v>1.0</v>
      </c>
      <c r="I117" s="8">
        <v>1.0</v>
      </c>
      <c r="J117" s="8">
        <v>1.0</v>
      </c>
      <c r="K117" s="8">
        <v>1.0</v>
      </c>
      <c r="L117" s="9">
        <f t="shared" si="2"/>
        <v>4</v>
      </c>
      <c r="M117" s="8">
        <v>2.0</v>
      </c>
      <c r="N117" s="13" t="str">
        <f t="shared" si="3"/>
        <v>542</v>
      </c>
      <c r="O117" s="13">
        <v>8.0</v>
      </c>
    </row>
    <row r="118">
      <c r="A118" s="8">
        <v>0.0</v>
      </c>
      <c r="B118" s="8">
        <v>1.0</v>
      </c>
      <c r="C118" s="8">
        <v>1.0</v>
      </c>
      <c r="D118" s="8">
        <v>1.0</v>
      </c>
      <c r="E118" s="8">
        <v>1.0</v>
      </c>
      <c r="F118" s="8">
        <v>1.0</v>
      </c>
      <c r="G118" s="9">
        <f t="shared" si="1"/>
        <v>5</v>
      </c>
      <c r="H118" s="8">
        <v>1.0</v>
      </c>
      <c r="I118" s="8">
        <v>1.0</v>
      </c>
      <c r="J118" s="8">
        <v>1.0</v>
      </c>
      <c r="K118" s="8">
        <v>1.0</v>
      </c>
      <c r="L118" s="9">
        <f t="shared" si="2"/>
        <v>4</v>
      </c>
      <c r="M118" s="8">
        <v>2.0</v>
      </c>
      <c r="N118" s="13" t="str">
        <f t="shared" si="3"/>
        <v>542</v>
      </c>
      <c r="O118" s="13">
        <v>8.0</v>
      </c>
    </row>
    <row r="119">
      <c r="A119" s="8">
        <v>1.0</v>
      </c>
      <c r="B119" s="8">
        <v>1.0</v>
      </c>
      <c r="C119" s="8">
        <v>1.0</v>
      </c>
      <c r="D119" s="8">
        <v>1.0</v>
      </c>
      <c r="E119" s="8">
        <v>1.0</v>
      </c>
      <c r="F119" s="8">
        <v>0.0</v>
      </c>
      <c r="G119" s="9">
        <f t="shared" si="1"/>
        <v>5</v>
      </c>
      <c r="H119" s="8">
        <v>1.0</v>
      </c>
      <c r="I119" s="8">
        <v>1.0</v>
      </c>
      <c r="J119" s="8">
        <v>1.0</v>
      </c>
      <c r="K119" s="8">
        <v>1.0</v>
      </c>
      <c r="L119" s="9">
        <f t="shared" si="2"/>
        <v>4</v>
      </c>
      <c r="M119" s="8">
        <v>2.0</v>
      </c>
      <c r="N119" s="13" t="str">
        <f t="shared" si="3"/>
        <v>542</v>
      </c>
      <c r="O119" s="13">
        <v>8.0</v>
      </c>
    </row>
    <row r="120">
      <c r="A120" s="8">
        <v>1.0</v>
      </c>
      <c r="B120" s="8">
        <v>1.0</v>
      </c>
      <c r="C120" s="8">
        <v>0.0</v>
      </c>
      <c r="D120" s="8">
        <v>1.0</v>
      </c>
      <c r="E120" s="8">
        <v>1.0</v>
      </c>
      <c r="F120" s="8">
        <v>1.0</v>
      </c>
      <c r="G120" s="9">
        <f t="shared" si="1"/>
        <v>5</v>
      </c>
      <c r="H120" s="8">
        <v>1.0</v>
      </c>
      <c r="I120" s="8">
        <v>1.0</v>
      </c>
      <c r="J120" s="8">
        <v>1.0</v>
      </c>
      <c r="K120" s="8">
        <v>1.0</v>
      </c>
      <c r="L120" s="9">
        <f t="shared" si="2"/>
        <v>4</v>
      </c>
      <c r="M120" s="8">
        <v>2.0</v>
      </c>
      <c r="N120" s="13" t="str">
        <f t="shared" si="3"/>
        <v>542</v>
      </c>
      <c r="O120" s="13">
        <v>8.0</v>
      </c>
    </row>
    <row r="121">
      <c r="A121" s="8">
        <v>1.0</v>
      </c>
      <c r="B121" s="8">
        <v>0.0</v>
      </c>
      <c r="C121" s="8">
        <v>1.0</v>
      </c>
      <c r="D121" s="8">
        <v>1.0</v>
      </c>
      <c r="E121" s="8">
        <v>1.0</v>
      </c>
      <c r="F121" s="8">
        <v>1.0</v>
      </c>
      <c r="G121" s="9">
        <f t="shared" si="1"/>
        <v>5</v>
      </c>
      <c r="H121" s="8">
        <v>1.0</v>
      </c>
      <c r="I121" s="8">
        <v>1.0</v>
      </c>
      <c r="J121" s="8">
        <v>2.0</v>
      </c>
      <c r="K121" s="8">
        <v>1.0</v>
      </c>
      <c r="L121" s="9">
        <f t="shared" si="2"/>
        <v>5</v>
      </c>
      <c r="M121" s="8">
        <v>2.0</v>
      </c>
      <c r="N121" s="13" t="str">
        <f t="shared" si="3"/>
        <v>552</v>
      </c>
      <c r="O121" s="13">
        <v>26.0</v>
      </c>
    </row>
    <row r="122">
      <c r="A122" s="8">
        <v>1.0</v>
      </c>
      <c r="B122" s="8">
        <v>1.0</v>
      </c>
      <c r="C122" s="8">
        <v>1.0</v>
      </c>
      <c r="D122" s="8">
        <v>1.0</v>
      </c>
      <c r="E122" s="8">
        <v>0.0</v>
      </c>
      <c r="F122" s="8">
        <v>1.0</v>
      </c>
      <c r="G122" s="9">
        <f t="shared" si="1"/>
        <v>5</v>
      </c>
      <c r="H122" s="8">
        <v>2.0</v>
      </c>
      <c r="I122" s="8">
        <v>1.0</v>
      </c>
      <c r="J122" s="8">
        <v>1.0</v>
      </c>
      <c r="K122" s="8">
        <v>1.0</v>
      </c>
      <c r="L122" s="9">
        <f t="shared" si="2"/>
        <v>5</v>
      </c>
      <c r="M122" s="8">
        <v>2.0</v>
      </c>
      <c r="N122" s="13" t="str">
        <f t="shared" si="3"/>
        <v>552</v>
      </c>
      <c r="O122" s="13">
        <v>26.0</v>
      </c>
    </row>
    <row r="123">
      <c r="A123" s="8">
        <v>1.0</v>
      </c>
      <c r="B123" s="8">
        <v>1.0</v>
      </c>
      <c r="C123" s="8">
        <v>1.0</v>
      </c>
      <c r="D123" s="8">
        <v>1.0</v>
      </c>
      <c r="E123" s="8">
        <v>1.0</v>
      </c>
      <c r="F123" s="8">
        <v>0.0</v>
      </c>
      <c r="G123" s="9">
        <f t="shared" si="1"/>
        <v>5</v>
      </c>
      <c r="H123" s="8">
        <v>1.0</v>
      </c>
      <c r="I123" s="8">
        <v>2.0</v>
      </c>
      <c r="J123" s="8">
        <v>1.0</v>
      </c>
      <c r="K123" s="8">
        <v>1.0</v>
      </c>
      <c r="L123" s="9">
        <f t="shared" si="2"/>
        <v>5</v>
      </c>
      <c r="M123" s="8">
        <v>2.0</v>
      </c>
      <c r="N123" s="13" t="str">
        <f t="shared" si="3"/>
        <v>552</v>
      </c>
      <c r="O123" s="13">
        <v>26.0</v>
      </c>
    </row>
    <row r="124">
      <c r="A124" s="8">
        <v>1.0</v>
      </c>
      <c r="B124" s="8">
        <v>1.0</v>
      </c>
      <c r="C124" s="8">
        <v>1.0</v>
      </c>
      <c r="D124" s="8">
        <v>0.0</v>
      </c>
      <c r="E124" s="8">
        <v>1.0</v>
      </c>
      <c r="F124" s="8">
        <v>1.0</v>
      </c>
      <c r="G124" s="9">
        <f t="shared" si="1"/>
        <v>5</v>
      </c>
      <c r="H124" s="8">
        <v>1.0</v>
      </c>
      <c r="I124" s="8">
        <v>1.0</v>
      </c>
      <c r="J124" s="8">
        <v>2.0</v>
      </c>
      <c r="K124" s="8">
        <v>1.0</v>
      </c>
      <c r="L124" s="9">
        <f t="shared" si="2"/>
        <v>5</v>
      </c>
      <c r="M124" s="8">
        <v>2.0</v>
      </c>
      <c r="N124" s="13" t="str">
        <f t="shared" si="3"/>
        <v>552</v>
      </c>
      <c r="O124" s="13">
        <v>26.0</v>
      </c>
    </row>
    <row r="125">
      <c r="A125" s="8">
        <v>1.0</v>
      </c>
      <c r="B125" s="8">
        <v>0.0</v>
      </c>
      <c r="C125" s="8">
        <v>1.0</v>
      </c>
      <c r="D125" s="8">
        <v>1.0</v>
      </c>
      <c r="E125" s="8">
        <v>1.0</v>
      </c>
      <c r="F125" s="8">
        <v>1.0</v>
      </c>
      <c r="G125" s="9">
        <f t="shared" si="1"/>
        <v>5</v>
      </c>
      <c r="H125" s="8">
        <v>1.0</v>
      </c>
      <c r="I125" s="8">
        <v>2.0</v>
      </c>
      <c r="J125" s="8">
        <v>1.0</v>
      </c>
      <c r="K125" s="8">
        <v>1.0</v>
      </c>
      <c r="L125" s="9">
        <f t="shared" si="2"/>
        <v>5</v>
      </c>
      <c r="M125" s="8">
        <v>2.0</v>
      </c>
      <c r="N125" s="13" t="str">
        <f t="shared" si="3"/>
        <v>552</v>
      </c>
      <c r="O125" s="13">
        <v>26.0</v>
      </c>
    </row>
    <row r="126">
      <c r="A126" s="8">
        <v>0.0</v>
      </c>
      <c r="B126" s="8">
        <v>1.0</v>
      </c>
      <c r="C126" s="8">
        <v>1.0</v>
      </c>
      <c r="D126" s="8">
        <v>1.0</v>
      </c>
      <c r="E126" s="8">
        <v>1.0</v>
      </c>
      <c r="F126" s="8">
        <v>1.0</v>
      </c>
      <c r="G126" s="9">
        <f t="shared" si="1"/>
        <v>5</v>
      </c>
      <c r="H126" s="8">
        <v>1.0</v>
      </c>
      <c r="I126" s="8">
        <v>1.0</v>
      </c>
      <c r="J126" s="8">
        <v>2.0</v>
      </c>
      <c r="K126" s="8">
        <v>1.0</v>
      </c>
      <c r="L126" s="9">
        <f t="shared" si="2"/>
        <v>5</v>
      </c>
      <c r="M126" s="8">
        <v>2.0</v>
      </c>
      <c r="N126" s="13" t="str">
        <f t="shared" si="3"/>
        <v>552</v>
      </c>
      <c r="O126" s="13">
        <v>26.0</v>
      </c>
    </row>
    <row r="127">
      <c r="A127" s="8">
        <v>1.0</v>
      </c>
      <c r="B127" s="8">
        <v>1.0</v>
      </c>
      <c r="C127" s="8">
        <v>1.0</v>
      </c>
      <c r="D127" s="8">
        <v>1.0</v>
      </c>
      <c r="E127" s="8">
        <v>1.0</v>
      </c>
      <c r="F127" s="8">
        <v>0.0</v>
      </c>
      <c r="G127" s="9">
        <f t="shared" si="1"/>
        <v>5</v>
      </c>
      <c r="H127" s="8">
        <v>2.0</v>
      </c>
      <c r="I127" s="8">
        <v>1.0</v>
      </c>
      <c r="J127" s="8">
        <v>1.0</v>
      </c>
      <c r="K127" s="8">
        <v>1.0</v>
      </c>
      <c r="L127" s="9">
        <f t="shared" si="2"/>
        <v>5</v>
      </c>
      <c r="M127" s="8">
        <v>2.0</v>
      </c>
      <c r="N127" s="13" t="str">
        <f t="shared" si="3"/>
        <v>552</v>
      </c>
      <c r="O127" s="13">
        <v>26.0</v>
      </c>
    </row>
    <row r="128">
      <c r="A128" s="8">
        <v>1.0</v>
      </c>
      <c r="B128" s="8">
        <v>1.0</v>
      </c>
      <c r="C128" s="8">
        <v>0.0</v>
      </c>
      <c r="D128" s="8">
        <v>1.0</v>
      </c>
      <c r="E128" s="8">
        <v>1.0</v>
      </c>
      <c r="F128" s="8">
        <v>1.0</v>
      </c>
      <c r="G128" s="9">
        <f t="shared" si="1"/>
        <v>5</v>
      </c>
      <c r="H128" s="8">
        <v>1.0</v>
      </c>
      <c r="I128" s="8">
        <v>2.0</v>
      </c>
      <c r="J128" s="8">
        <v>1.0</v>
      </c>
      <c r="K128" s="8">
        <v>1.0</v>
      </c>
      <c r="L128" s="9">
        <f t="shared" si="2"/>
        <v>5</v>
      </c>
      <c r="M128" s="8">
        <v>2.0</v>
      </c>
      <c r="N128" s="13" t="str">
        <f t="shared" si="3"/>
        <v>552</v>
      </c>
      <c r="O128" s="13">
        <v>26.0</v>
      </c>
    </row>
    <row r="129">
      <c r="A129" s="8">
        <v>1.0</v>
      </c>
      <c r="B129" s="8">
        <v>1.0</v>
      </c>
      <c r="C129" s="8">
        <v>1.0</v>
      </c>
      <c r="D129" s="8">
        <v>0.0</v>
      </c>
      <c r="E129" s="8">
        <v>1.0</v>
      </c>
      <c r="F129" s="8">
        <v>1.0</v>
      </c>
      <c r="G129" s="9">
        <f t="shared" si="1"/>
        <v>5</v>
      </c>
      <c r="H129" s="8">
        <v>2.0</v>
      </c>
      <c r="I129" s="8">
        <v>1.0</v>
      </c>
      <c r="J129" s="8">
        <v>1.0</v>
      </c>
      <c r="K129" s="8">
        <v>1.0</v>
      </c>
      <c r="L129" s="9">
        <f t="shared" si="2"/>
        <v>5</v>
      </c>
      <c r="M129" s="8">
        <v>2.0</v>
      </c>
      <c r="N129" s="13" t="str">
        <f t="shared" si="3"/>
        <v>552</v>
      </c>
      <c r="O129" s="13">
        <v>26.0</v>
      </c>
    </row>
    <row r="130">
      <c r="A130" s="8">
        <v>1.0</v>
      </c>
      <c r="B130" s="8">
        <v>1.0</v>
      </c>
      <c r="C130" s="8">
        <v>1.0</v>
      </c>
      <c r="D130" s="8">
        <v>1.0</v>
      </c>
      <c r="E130" s="8">
        <v>0.0</v>
      </c>
      <c r="F130" s="8">
        <v>1.0</v>
      </c>
      <c r="G130" s="9">
        <f t="shared" si="1"/>
        <v>5</v>
      </c>
      <c r="H130" s="8">
        <v>1.0</v>
      </c>
      <c r="I130" s="8">
        <v>1.0</v>
      </c>
      <c r="J130" s="8">
        <v>1.0</v>
      </c>
      <c r="K130" s="8">
        <v>2.0</v>
      </c>
      <c r="L130" s="9">
        <f t="shared" si="2"/>
        <v>5</v>
      </c>
      <c r="M130" s="8">
        <v>2.0</v>
      </c>
      <c r="N130" s="13" t="str">
        <f t="shared" si="3"/>
        <v>552</v>
      </c>
      <c r="O130" s="13">
        <v>26.0</v>
      </c>
    </row>
    <row r="131">
      <c r="A131" s="8">
        <v>1.0</v>
      </c>
      <c r="B131" s="8">
        <v>1.0</v>
      </c>
      <c r="C131" s="8">
        <v>0.0</v>
      </c>
      <c r="D131" s="8">
        <v>1.0</v>
      </c>
      <c r="E131" s="8">
        <v>1.0</v>
      </c>
      <c r="F131" s="8">
        <v>1.0</v>
      </c>
      <c r="G131" s="9">
        <f t="shared" si="1"/>
        <v>5</v>
      </c>
      <c r="H131" s="8">
        <v>1.0</v>
      </c>
      <c r="I131" s="8">
        <v>1.0</v>
      </c>
      <c r="J131" s="8">
        <v>1.0</v>
      </c>
      <c r="K131" s="8">
        <v>2.0</v>
      </c>
      <c r="L131" s="9">
        <f t="shared" si="2"/>
        <v>5</v>
      </c>
      <c r="M131" s="8">
        <v>2.0</v>
      </c>
      <c r="N131" s="13" t="str">
        <f t="shared" si="3"/>
        <v>552</v>
      </c>
      <c r="O131" s="13">
        <v>26.0</v>
      </c>
    </row>
    <row r="132">
      <c r="A132" s="8">
        <v>0.0</v>
      </c>
      <c r="B132" s="8">
        <v>1.0</v>
      </c>
      <c r="C132" s="8">
        <v>1.0</v>
      </c>
      <c r="D132" s="8">
        <v>1.0</v>
      </c>
      <c r="E132" s="8">
        <v>1.0</v>
      </c>
      <c r="F132" s="8">
        <v>1.0</v>
      </c>
      <c r="G132" s="9">
        <f t="shared" si="1"/>
        <v>5</v>
      </c>
      <c r="H132" s="8">
        <v>1.0</v>
      </c>
      <c r="I132" s="8">
        <v>1.0</v>
      </c>
      <c r="J132" s="8">
        <v>1.0</v>
      </c>
      <c r="K132" s="8">
        <v>2.0</v>
      </c>
      <c r="L132" s="9">
        <f t="shared" si="2"/>
        <v>5</v>
      </c>
      <c r="M132" s="8">
        <v>2.0</v>
      </c>
      <c r="N132" s="13" t="str">
        <f t="shared" si="3"/>
        <v>552</v>
      </c>
      <c r="O132" s="13">
        <v>26.0</v>
      </c>
    </row>
    <row r="133">
      <c r="A133" s="8">
        <v>1.0</v>
      </c>
      <c r="B133" s="8">
        <v>1.0</v>
      </c>
      <c r="C133" s="8">
        <v>0.0</v>
      </c>
      <c r="D133" s="8">
        <v>1.0</v>
      </c>
      <c r="E133" s="8">
        <v>1.0</v>
      </c>
      <c r="F133" s="8">
        <v>1.0</v>
      </c>
      <c r="G133" s="9">
        <f t="shared" si="1"/>
        <v>5</v>
      </c>
      <c r="H133" s="8">
        <v>1.0</v>
      </c>
      <c r="I133" s="8">
        <v>2.0</v>
      </c>
      <c r="J133" s="8">
        <v>1.0</v>
      </c>
      <c r="K133" s="8">
        <v>2.0</v>
      </c>
      <c r="L133" s="9">
        <f t="shared" si="2"/>
        <v>6</v>
      </c>
      <c r="M133" s="8">
        <v>2.0</v>
      </c>
      <c r="N133" s="13" t="str">
        <f t="shared" si="3"/>
        <v>562</v>
      </c>
      <c r="O133" s="13">
        <v>28.0</v>
      </c>
    </row>
    <row r="134">
      <c r="A134" s="8">
        <v>1.0</v>
      </c>
      <c r="B134" s="8">
        <v>0.0</v>
      </c>
      <c r="C134" s="8">
        <v>1.0</v>
      </c>
      <c r="D134" s="8">
        <v>1.0</v>
      </c>
      <c r="E134" s="8">
        <v>1.0</v>
      </c>
      <c r="F134" s="8">
        <v>1.0</v>
      </c>
      <c r="G134" s="9">
        <f t="shared" si="1"/>
        <v>5</v>
      </c>
      <c r="H134" s="8">
        <v>1.0</v>
      </c>
      <c r="I134" s="8">
        <v>2.0</v>
      </c>
      <c r="J134" s="8">
        <v>2.0</v>
      </c>
      <c r="K134" s="8">
        <v>1.0</v>
      </c>
      <c r="L134" s="9">
        <f t="shared" si="2"/>
        <v>6</v>
      </c>
      <c r="M134" s="8">
        <v>2.0</v>
      </c>
      <c r="N134" s="13" t="str">
        <f t="shared" si="3"/>
        <v>562</v>
      </c>
      <c r="O134" s="13">
        <v>28.0</v>
      </c>
    </row>
    <row r="135">
      <c r="A135" s="8">
        <v>1.0</v>
      </c>
      <c r="B135" s="8">
        <v>1.0</v>
      </c>
      <c r="C135" s="8">
        <v>1.0</v>
      </c>
      <c r="D135" s="8">
        <v>1.0</v>
      </c>
      <c r="E135" s="8">
        <v>1.0</v>
      </c>
      <c r="F135" s="8">
        <v>0.0</v>
      </c>
      <c r="G135" s="9">
        <f t="shared" si="1"/>
        <v>5</v>
      </c>
      <c r="H135" s="8">
        <v>2.0</v>
      </c>
      <c r="I135" s="8">
        <v>2.0</v>
      </c>
      <c r="J135" s="8">
        <v>1.0</v>
      </c>
      <c r="K135" s="8">
        <v>1.0</v>
      </c>
      <c r="L135" s="9">
        <f t="shared" si="2"/>
        <v>6</v>
      </c>
      <c r="M135" s="8">
        <v>2.0</v>
      </c>
      <c r="N135" s="13" t="str">
        <f t="shared" si="3"/>
        <v>562</v>
      </c>
      <c r="O135" s="13">
        <v>28.0</v>
      </c>
    </row>
    <row r="136">
      <c r="A136" s="8">
        <v>0.0</v>
      </c>
      <c r="B136" s="8">
        <v>1.0</v>
      </c>
      <c r="C136" s="8">
        <v>1.0</v>
      </c>
      <c r="D136" s="8">
        <v>1.0</v>
      </c>
      <c r="E136" s="8">
        <v>1.0</v>
      </c>
      <c r="F136" s="8">
        <v>1.0</v>
      </c>
      <c r="G136" s="9">
        <f t="shared" si="1"/>
        <v>5</v>
      </c>
      <c r="H136" s="8">
        <v>1.0</v>
      </c>
      <c r="I136" s="8">
        <v>1.0</v>
      </c>
      <c r="J136" s="8">
        <v>2.0</v>
      </c>
      <c r="K136" s="8">
        <v>2.0</v>
      </c>
      <c r="L136" s="9">
        <f t="shared" si="2"/>
        <v>6</v>
      </c>
      <c r="M136" s="8">
        <v>2.0</v>
      </c>
      <c r="N136" s="13" t="str">
        <f t="shared" si="3"/>
        <v>562</v>
      </c>
      <c r="O136" s="13">
        <v>28.0</v>
      </c>
    </row>
    <row r="137">
      <c r="A137" s="8">
        <v>1.0</v>
      </c>
      <c r="B137" s="8">
        <v>1.0</v>
      </c>
      <c r="C137" s="8">
        <v>1.0</v>
      </c>
      <c r="D137" s="8">
        <v>1.0</v>
      </c>
      <c r="E137" s="8">
        <v>0.0</v>
      </c>
      <c r="F137" s="8">
        <v>1.0</v>
      </c>
      <c r="G137" s="9">
        <f t="shared" si="1"/>
        <v>5</v>
      </c>
      <c r="H137" s="8">
        <v>2.0</v>
      </c>
      <c r="I137" s="8">
        <v>1.0</v>
      </c>
      <c r="J137" s="8">
        <v>1.0</v>
      </c>
      <c r="K137" s="8">
        <v>2.0</v>
      </c>
      <c r="L137" s="9">
        <f t="shared" si="2"/>
        <v>6</v>
      </c>
      <c r="M137" s="8">
        <v>2.0</v>
      </c>
      <c r="N137" s="13" t="str">
        <f t="shared" si="3"/>
        <v>562</v>
      </c>
      <c r="O137" s="13">
        <v>28.0</v>
      </c>
    </row>
    <row r="138">
      <c r="A138" s="8">
        <v>1.0</v>
      </c>
      <c r="B138" s="8">
        <v>1.0</v>
      </c>
      <c r="C138" s="8">
        <v>1.0</v>
      </c>
      <c r="D138" s="8">
        <v>0.0</v>
      </c>
      <c r="E138" s="8">
        <v>1.0</v>
      </c>
      <c r="F138" s="8">
        <v>1.0</v>
      </c>
      <c r="G138" s="9">
        <f t="shared" si="1"/>
        <v>5</v>
      </c>
      <c r="H138" s="8">
        <v>2.0</v>
      </c>
      <c r="I138" s="8">
        <v>1.0</v>
      </c>
      <c r="J138" s="8">
        <v>2.0</v>
      </c>
      <c r="K138" s="8">
        <v>1.0</v>
      </c>
      <c r="L138" s="9">
        <f t="shared" si="2"/>
        <v>6</v>
      </c>
      <c r="M138" s="8">
        <v>2.0</v>
      </c>
      <c r="N138" s="13" t="str">
        <f t="shared" si="3"/>
        <v>562</v>
      </c>
      <c r="O138" s="13">
        <v>28.0</v>
      </c>
    </row>
    <row r="139">
      <c r="A139" s="8">
        <v>1.0</v>
      </c>
      <c r="B139" s="8">
        <v>1.0</v>
      </c>
      <c r="C139" s="8">
        <v>1.0</v>
      </c>
      <c r="D139" s="8">
        <v>1.0</v>
      </c>
      <c r="E139" s="8">
        <v>1.0</v>
      </c>
      <c r="F139" s="8">
        <v>1.0</v>
      </c>
      <c r="G139" s="9">
        <f t="shared" si="1"/>
        <v>6</v>
      </c>
      <c r="H139" s="8">
        <v>1.0</v>
      </c>
      <c r="I139" s="8">
        <v>1.0</v>
      </c>
      <c r="J139" s="8">
        <v>1.0</v>
      </c>
      <c r="K139" s="8">
        <v>1.0</v>
      </c>
      <c r="L139" s="9">
        <f t="shared" si="2"/>
        <v>4</v>
      </c>
      <c r="M139" s="8">
        <v>2.0</v>
      </c>
      <c r="N139" s="13" t="str">
        <f t="shared" si="3"/>
        <v>642</v>
      </c>
      <c r="O139" s="13">
        <v>5.0</v>
      </c>
    </row>
    <row r="140">
      <c r="A140" s="8">
        <v>1.0</v>
      </c>
      <c r="B140" s="8">
        <v>1.0</v>
      </c>
      <c r="C140" s="8">
        <v>1.0</v>
      </c>
      <c r="D140" s="8">
        <v>1.0</v>
      </c>
      <c r="E140" s="8">
        <v>1.0</v>
      </c>
      <c r="F140" s="8">
        <v>1.0</v>
      </c>
      <c r="G140" s="9">
        <f t="shared" si="1"/>
        <v>6</v>
      </c>
      <c r="H140" s="8">
        <v>1.0</v>
      </c>
      <c r="I140" s="8">
        <v>2.0</v>
      </c>
      <c r="J140" s="8">
        <v>1.0</v>
      </c>
      <c r="K140" s="8">
        <v>1.0</v>
      </c>
      <c r="L140" s="9">
        <f t="shared" si="2"/>
        <v>5</v>
      </c>
      <c r="M140" s="8">
        <v>2.0</v>
      </c>
      <c r="N140" s="13" t="str">
        <f t="shared" si="3"/>
        <v>652</v>
      </c>
      <c r="O140" s="13">
        <v>7.0</v>
      </c>
    </row>
    <row r="141">
      <c r="A141" s="8">
        <v>1.0</v>
      </c>
      <c r="B141" s="8">
        <v>1.0</v>
      </c>
      <c r="C141" s="8">
        <v>1.0</v>
      </c>
      <c r="D141" s="8">
        <v>1.0</v>
      </c>
      <c r="E141" s="8">
        <v>1.0</v>
      </c>
      <c r="F141" s="8">
        <v>1.0</v>
      </c>
      <c r="G141" s="9">
        <f t="shared" si="1"/>
        <v>6</v>
      </c>
      <c r="H141" s="8">
        <v>1.0</v>
      </c>
      <c r="I141" s="8">
        <v>1.0</v>
      </c>
      <c r="J141" s="8">
        <v>1.0</v>
      </c>
      <c r="K141" s="8">
        <v>2.0</v>
      </c>
      <c r="L141" s="9">
        <f t="shared" si="2"/>
        <v>5</v>
      </c>
      <c r="M141" s="8">
        <v>2.0</v>
      </c>
      <c r="N141" s="13" t="str">
        <f t="shared" si="3"/>
        <v>652</v>
      </c>
      <c r="O141" s="13">
        <v>7.0</v>
      </c>
    </row>
    <row r="142">
      <c r="A142" s="8">
        <v>1.0</v>
      </c>
      <c r="B142" s="8">
        <v>1.0</v>
      </c>
      <c r="C142" s="8">
        <v>1.0</v>
      </c>
      <c r="D142" s="8">
        <v>1.0</v>
      </c>
      <c r="E142" s="8">
        <v>1.0</v>
      </c>
      <c r="F142" s="8">
        <v>1.0</v>
      </c>
      <c r="G142" s="9">
        <f t="shared" si="1"/>
        <v>6</v>
      </c>
      <c r="H142" s="8">
        <v>1.0</v>
      </c>
      <c r="I142" s="8">
        <v>1.0</v>
      </c>
      <c r="J142" s="8">
        <v>2.0</v>
      </c>
      <c r="K142" s="8">
        <v>1.0</v>
      </c>
      <c r="L142" s="9">
        <f t="shared" si="2"/>
        <v>5</v>
      </c>
      <c r="M142" s="8">
        <v>2.0</v>
      </c>
      <c r="N142" s="13" t="str">
        <f t="shared" si="3"/>
        <v>652</v>
      </c>
      <c r="O142" s="13">
        <v>7.0</v>
      </c>
    </row>
    <row r="143">
      <c r="A143" s="8">
        <v>1.0</v>
      </c>
      <c r="B143" s="8">
        <v>1.0</v>
      </c>
      <c r="C143" s="8">
        <v>1.0</v>
      </c>
      <c r="D143" s="8">
        <v>1.0</v>
      </c>
      <c r="E143" s="8">
        <v>1.0</v>
      </c>
      <c r="F143" s="8">
        <v>1.0</v>
      </c>
      <c r="G143" s="9">
        <f t="shared" si="1"/>
        <v>6</v>
      </c>
      <c r="H143" s="8">
        <v>2.0</v>
      </c>
      <c r="I143" s="8">
        <v>1.0</v>
      </c>
      <c r="J143" s="8">
        <v>1.0</v>
      </c>
      <c r="K143" s="8">
        <v>1.0</v>
      </c>
      <c r="L143" s="9">
        <f t="shared" si="2"/>
        <v>5</v>
      </c>
      <c r="M143" s="8">
        <v>2.0</v>
      </c>
      <c r="N143" s="13" t="str">
        <f t="shared" si="3"/>
        <v>652</v>
      </c>
      <c r="O143" s="13">
        <v>7.0</v>
      </c>
    </row>
    <row r="144">
      <c r="A144" s="8">
        <v>1.0</v>
      </c>
      <c r="B144" s="8">
        <v>1.0</v>
      </c>
      <c r="C144" s="8">
        <v>1.0</v>
      </c>
      <c r="D144" s="8">
        <v>1.0</v>
      </c>
      <c r="E144" s="8">
        <v>1.0</v>
      </c>
      <c r="F144" s="8">
        <v>1.0</v>
      </c>
      <c r="G144" s="9">
        <f t="shared" si="1"/>
        <v>6</v>
      </c>
      <c r="H144" s="8">
        <v>2.0</v>
      </c>
      <c r="I144" s="8">
        <v>2.0</v>
      </c>
      <c r="J144" s="8">
        <v>1.0</v>
      </c>
      <c r="K144" s="8">
        <v>1.0</v>
      </c>
      <c r="L144" s="9">
        <f t="shared" si="2"/>
        <v>6</v>
      </c>
      <c r="M144" s="8">
        <v>2.0</v>
      </c>
      <c r="N144" s="13" t="str">
        <f t="shared" si="3"/>
        <v>662</v>
      </c>
      <c r="O144" s="13">
        <v>14.0</v>
      </c>
    </row>
    <row r="145">
      <c r="A145" s="8">
        <v>1.0</v>
      </c>
      <c r="B145" s="8">
        <v>1.0</v>
      </c>
      <c r="C145" s="8">
        <v>1.0</v>
      </c>
      <c r="D145" s="8">
        <v>1.0</v>
      </c>
      <c r="E145" s="8">
        <v>1.0</v>
      </c>
      <c r="F145" s="8">
        <v>1.0</v>
      </c>
      <c r="G145" s="9">
        <f t="shared" si="1"/>
        <v>6</v>
      </c>
      <c r="H145" s="8">
        <v>1.0</v>
      </c>
      <c r="I145" s="8">
        <v>2.0</v>
      </c>
      <c r="J145" s="8">
        <v>1.0</v>
      </c>
      <c r="K145" s="8">
        <v>2.0</v>
      </c>
      <c r="L145" s="9">
        <f t="shared" si="2"/>
        <v>6</v>
      </c>
      <c r="M145" s="8">
        <v>2.0</v>
      </c>
      <c r="N145" s="13" t="str">
        <f t="shared" si="3"/>
        <v>662</v>
      </c>
      <c r="O145" s="13">
        <v>14.0</v>
      </c>
    </row>
    <row r="146">
      <c r="A146" s="8">
        <v>1.0</v>
      </c>
      <c r="B146" s="8">
        <v>1.0</v>
      </c>
      <c r="C146" s="8">
        <v>1.0</v>
      </c>
      <c r="D146" s="8">
        <v>1.0</v>
      </c>
      <c r="E146" s="8">
        <v>1.0</v>
      </c>
      <c r="F146" s="8">
        <v>1.0</v>
      </c>
      <c r="G146" s="9">
        <f t="shared" si="1"/>
        <v>6</v>
      </c>
      <c r="H146" s="8">
        <v>1.0</v>
      </c>
      <c r="I146" s="8">
        <v>1.0</v>
      </c>
      <c r="J146" s="8">
        <v>2.0</v>
      </c>
      <c r="K146" s="8">
        <v>2.0</v>
      </c>
      <c r="L146" s="9">
        <f t="shared" si="2"/>
        <v>6</v>
      </c>
      <c r="M146" s="8">
        <v>2.0</v>
      </c>
      <c r="N146" s="13" t="str">
        <f t="shared" si="3"/>
        <v>662</v>
      </c>
      <c r="O146" s="13">
        <v>14.0</v>
      </c>
    </row>
    <row r="147">
      <c r="A147" s="8">
        <v>1.0</v>
      </c>
      <c r="B147" s="8">
        <v>1.0</v>
      </c>
      <c r="C147" s="8">
        <v>1.0</v>
      </c>
      <c r="D147" s="8">
        <v>1.0</v>
      </c>
      <c r="E147" s="8">
        <v>1.0</v>
      </c>
      <c r="F147" s="8">
        <v>1.0</v>
      </c>
      <c r="G147" s="9">
        <f t="shared" si="1"/>
        <v>6</v>
      </c>
      <c r="H147" s="8">
        <v>2.0</v>
      </c>
      <c r="I147" s="8">
        <v>1.0</v>
      </c>
      <c r="J147" s="8">
        <v>1.0</v>
      </c>
      <c r="K147" s="8">
        <v>2.0</v>
      </c>
      <c r="L147" s="9">
        <f t="shared" si="2"/>
        <v>6</v>
      </c>
      <c r="M147" s="8">
        <v>2.0</v>
      </c>
      <c r="N147" s="13" t="str">
        <f t="shared" si="3"/>
        <v>662</v>
      </c>
      <c r="O147" s="13">
        <v>14.0</v>
      </c>
    </row>
    <row r="148">
      <c r="A148" s="8">
        <v>1.0</v>
      </c>
      <c r="B148" s="8">
        <v>1.0</v>
      </c>
      <c r="C148" s="8">
        <v>1.0</v>
      </c>
      <c r="D148" s="8">
        <v>1.0</v>
      </c>
      <c r="E148" s="8">
        <v>1.0</v>
      </c>
      <c r="F148" s="8">
        <v>1.0</v>
      </c>
      <c r="G148" s="9">
        <f t="shared" si="1"/>
        <v>6</v>
      </c>
      <c r="H148" s="8">
        <v>1.0</v>
      </c>
      <c r="I148" s="8">
        <v>2.0</v>
      </c>
      <c r="J148" s="8">
        <v>2.0</v>
      </c>
      <c r="K148" s="8">
        <v>1.0</v>
      </c>
      <c r="L148" s="9">
        <f t="shared" si="2"/>
        <v>6</v>
      </c>
      <c r="M148" s="8">
        <v>2.0</v>
      </c>
      <c r="N148" s="13" t="str">
        <f t="shared" si="3"/>
        <v>662</v>
      </c>
      <c r="O148" s="13">
        <v>14.0</v>
      </c>
    </row>
    <row r="149">
      <c r="A149" s="8">
        <v>1.0</v>
      </c>
      <c r="B149" s="8">
        <v>1.0</v>
      </c>
      <c r="C149" s="8">
        <v>1.0</v>
      </c>
      <c r="D149" s="8">
        <v>1.0</v>
      </c>
      <c r="E149" s="8">
        <v>1.0</v>
      </c>
      <c r="F149" s="8">
        <v>1.0</v>
      </c>
      <c r="G149" s="9">
        <f t="shared" si="1"/>
        <v>6</v>
      </c>
      <c r="H149" s="8">
        <v>2.0</v>
      </c>
      <c r="I149" s="8">
        <v>1.0</v>
      </c>
      <c r="J149" s="8">
        <v>2.0</v>
      </c>
      <c r="K149" s="8">
        <v>1.0</v>
      </c>
      <c r="L149" s="9">
        <f t="shared" si="2"/>
        <v>6</v>
      </c>
      <c r="M149" s="8">
        <v>2.0</v>
      </c>
      <c r="N149" s="13" t="str">
        <f t="shared" si="3"/>
        <v>662</v>
      </c>
      <c r="O149" s="13">
        <v>14.0</v>
      </c>
    </row>
    <row r="150">
      <c r="A150" s="8">
        <v>1.0</v>
      </c>
      <c r="B150" s="8">
        <v>1.0</v>
      </c>
      <c r="C150" s="8">
        <v>1.0</v>
      </c>
      <c r="D150" s="8">
        <v>1.0</v>
      </c>
      <c r="E150" s="8">
        <v>1.0</v>
      </c>
      <c r="F150" s="8">
        <v>1.0</v>
      </c>
      <c r="G150" s="9">
        <f t="shared" si="1"/>
        <v>6</v>
      </c>
      <c r="H150" s="8">
        <v>1.0</v>
      </c>
      <c r="I150" s="8">
        <v>2.0</v>
      </c>
      <c r="J150" s="8">
        <v>2.0</v>
      </c>
      <c r="K150" s="8">
        <v>2.0</v>
      </c>
      <c r="L150" s="9">
        <f t="shared" si="2"/>
        <v>7</v>
      </c>
      <c r="M150" s="8">
        <v>2.0</v>
      </c>
      <c r="N150" s="13" t="str">
        <f t="shared" si="3"/>
        <v>672</v>
      </c>
      <c r="O150" s="13">
        <v>3.0</v>
      </c>
    </row>
    <row r="151">
      <c r="A151" s="8">
        <v>1.0</v>
      </c>
      <c r="B151" s="8">
        <v>1.0</v>
      </c>
      <c r="C151" s="8">
        <v>1.0</v>
      </c>
      <c r="D151" s="8">
        <v>1.0</v>
      </c>
      <c r="E151" s="8">
        <v>1.0</v>
      </c>
      <c r="F151" s="8">
        <v>1.0</v>
      </c>
      <c r="G151" s="9">
        <f t="shared" si="1"/>
        <v>6</v>
      </c>
      <c r="H151" s="8">
        <v>2.0</v>
      </c>
      <c r="I151" s="8">
        <v>1.0</v>
      </c>
      <c r="J151" s="8">
        <v>2.0</v>
      </c>
      <c r="K151" s="8">
        <v>2.0</v>
      </c>
      <c r="L151" s="9">
        <f t="shared" si="2"/>
        <v>7</v>
      </c>
      <c r="M151" s="8">
        <v>2.0</v>
      </c>
      <c r="N151" s="13" t="str">
        <f t="shared" si="3"/>
        <v>672</v>
      </c>
      <c r="O151" s="13">
        <v>3.0</v>
      </c>
    </row>
    <row r="152">
      <c r="A152" s="8">
        <v>1.0</v>
      </c>
      <c r="B152" s="8">
        <v>1.0</v>
      </c>
      <c r="C152" s="8">
        <v>1.0</v>
      </c>
      <c r="D152" s="8">
        <v>1.0</v>
      </c>
      <c r="E152" s="8">
        <v>1.0</v>
      </c>
      <c r="F152" s="8">
        <v>1.0</v>
      </c>
      <c r="G152" s="9">
        <f t="shared" si="1"/>
        <v>6</v>
      </c>
      <c r="H152" s="8">
        <v>2.0</v>
      </c>
      <c r="I152" s="8">
        <v>2.0</v>
      </c>
      <c r="J152" s="8">
        <v>1.0</v>
      </c>
      <c r="K152" s="8">
        <v>2.0</v>
      </c>
      <c r="L152" s="9">
        <f t="shared" si="2"/>
        <v>7</v>
      </c>
      <c r="M152" s="8">
        <v>2.0</v>
      </c>
      <c r="N152" s="13" t="str">
        <f t="shared" si="3"/>
        <v>672</v>
      </c>
      <c r="O152" s="13">
        <v>3.0</v>
      </c>
    </row>
    <row r="153">
      <c r="A153" s="8">
        <v>1.0</v>
      </c>
      <c r="B153" s="8">
        <v>1.0</v>
      </c>
      <c r="C153" s="8">
        <v>1.0</v>
      </c>
      <c r="D153" s="8">
        <v>1.0</v>
      </c>
      <c r="E153" s="8">
        <v>1.0</v>
      </c>
      <c r="F153" s="8">
        <v>1.0</v>
      </c>
      <c r="G153" s="9">
        <f t="shared" si="1"/>
        <v>6</v>
      </c>
      <c r="H153" s="8">
        <v>2.0</v>
      </c>
      <c r="I153" s="8">
        <v>2.0</v>
      </c>
      <c r="J153" s="8">
        <v>2.0</v>
      </c>
      <c r="K153" s="8">
        <v>1.0</v>
      </c>
      <c r="L153" s="9">
        <f t="shared" si="2"/>
        <v>7</v>
      </c>
      <c r="M153" s="8">
        <v>2.0</v>
      </c>
      <c r="N153" s="13" t="str">
        <f t="shared" si="3"/>
        <v>672</v>
      </c>
      <c r="O153" s="13">
        <v>3.0</v>
      </c>
    </row>
    <row r="154">
      <c r="A154" s="8">
        <v>1.0</v>
      </c>
      <c r="B154" s="8">
        <v>1.0</v>
      </c>
      <c r="C154" s="8">
        <v>1.0</v>
      </c>
      <c r="D154" s="8">
        <v>1.0</v>
      </c>
      <c r="E154" s="8">
        <v>1.0</v>
      </c>
      <c r="F154" s="8">
        <v>1.0</v>
      </c>
      <c r="G154" s="9">
        <f t="shared" si="1"/>
        <v>6</v>
      </c>
      <c r="H154" s="8">
        <v>2.0</v>
      </c>
      <c r="I154" s="8">
        <v>2.0</v>
      </c>
      <c r="J154" s="8">
        <v>2.0</v>
      </c>
      <c r="K154" s="8">
        <v>2.0</v>
      </c>
      <c r="L154" s="9">
        <f t="shared" si="2"/>
        <v>8</v>
      </c>
      <c r="M154" s="8">
        <v>2.0</v>
      </c>
      <c r="N154" s="8" t="str">
        <f t="shared" si="3"/>
        <v>682</v>
      </c>
      <c r="O154" s="8">
        <v>22.0</v>
      </c>
    </row>
    <row r="155">
      <c r="A155" s="8">
        <v>1.0</v>
      </c>
      <c r="B155" s="8">
        <v>1.0</v>
      </c>
      <c r="C155" s="8">
        <v>1.0</v>
      </c>
      <c r="D155" s="8">
        <v>1.0</v>
      </c>
      <c r="E155" s="8">
        <v>1.0</v>
      </c>
      <c r="F155" s="8">
        <v>1.0</v>
      </c>
      <c r="G155" s="9">
        <f t="shared" si="1"/>
        <v>6</v>
      </c>
      <c r="H155" s="8">
        <v>2.0</v>
      </c>
      <c r="I155" s="8">
        <v>2.0</v>
      </c>
      <c r="J155" s="8">
        <v>2.0</v>
      </c>
      <c r="K155" s="8">
        <v>2.0</v>
      </c>
      <c r="L155" s="9">
        <f t="shared" si="2"/>
        <v>8</v>
      </c>
      <c r="M155" s="8">
        <v>3.0</v>
      </c>
      <c r="N155" s="8" t="str">
        <f t="shared" si="3"/>
        <v>683</v>
      </c>
      <c r="O155" s="8">
        <v>6.0</v>
      </c>
    </row>
    <row r="156">
      <c r="G156" s="9"/>
      <c r="L156" s="9"/>
    </row>
    <row r="157">
      <c r="G157" s="9"/>
      <c r="L157" s="9"/>
    </row>
    <row r="158">
      <c r="G158" s="9"/>
      <c r="L158" s="9"/>
    </row>
    <row r="159">
      <c r="G159" s="9"/>
      <c r="L159" s="9"/>
    </row>
    <row r="160">
      <c r="G160" s="9"/>
      <c r="L160" s="9"/>
    </row>
    <row r="161">
      <c r="G161" s="9"/>
      <c r="L161" s="9"/>
    </row>
    <row r="162">
      <c r="G162" s="9"/>
      <c r="L162" s="9"/>
    </row>
    <row r="163">
      <c r="G163" s="9"/>
      <c r="L163" s="9"/>
    </row>
    <row r="164">
      <c r="G164" s="9"/>
      <c r="L164" s="9"/>
    </row>
    <row r="165">
      <c r="G165" s="9"/>
      <c r="L165" s="9"/>
    </row>
    <row r="166">
      <c r="G166" s="9"/>
      <c r="L166" s="9"/>
    </row>
    <row r="167">
      <c r="G167" s="9"/>
      <c r="L167" s="9"/>
    </row>
    <row r="168">
      <c r="G168" s="9"/>
      <c r="L168" s="9"/>
    </row>
    <row r="169">
      <c r="G169" s="9"/>
      <c r="L169" s="9"/>
    </row>
    <row r="170">
      <c r="G170" s="9"/>
      <c r="L170" s="9"/>
    </row>
    <row r="171">
      <c r="G171" s="9"/>
      <c r="L171" s="9"/>
    </row>
    <row r="172">
      <c r="G172" s="9"/>
      <c r="L172" s="9"/>
    </row>
    <row r="173">
      <c r="G173" s="9"/>
      <c r="L173" s="9"/>
    </row>
    <row r="174">
      <c r="G174" s="9"/>
      <c r="L174" s="9"/>
    </row>
    <row r="175">
      <c r="G175" s="9"/>
      <c r="L175" s="9"/>
    </row>
    <row r="176">
      <c r="G176" s="9"/>
      <c r="L176" s="9"/>
    </row>
    <row r="177">
      <c r="G177" s="9"/>
      <c r="L177" s="9"/>
    </row>
    <row r="178">
      <c r="G178" s="9"/>
      <c r="L178" s="9"/>
    </row>
    <row r="179">
      <c r="G179" s="9"/>
      <c r="L179" s="9"/>
    </row>
    <row r="180">
      <c r="G180" s="9"/>
      <c r="L180" s="9"/>
    </row>
    <row r="181">
      <c r="G181" s="9"/>
      <c r="L181" s="9"/>
    </row>
    <row r="182">
      <c r="G182" s="9"/>
      <c r="L182" s="9"/>
    </row>
    <row r="183">
      <c r="G183" s="9"/>
      <c r="L183" s="9"/>
    </row>
    <row r="184">
      <c r="G184" s="9"/>
      <c r="L184" s="9"/>
    </row>
    <row r="185">
      <c r="G185" s="9"/>
      <c r="L185" s="9"/>
    </row>
    <row r="186">
      <c r="G186" s="9"/>
      <c r="L186" s="9"/>
    </row>
    <row r="187">
      <c r="G187" s="9"/>
      <c r="L187" s="9"/>
    </row>
    <row r="188">
      <c r="G188" s="9"/>
      <c r="L188" s="9"/>
    </row>
    <row r="189">
      <c r="G189" s="9"/>
      <c r="L189" s="9"/>
    </row>
    <row r="190">
      <c r="G190" s="9"/>
      <c r="L190" s="9"/>
    </row>
    <row r="191">
      <c r="G191" s="9"/>
      <c r="L191" s="9"/>
    </row>
    <row r="192">
      <c r="G192" s="9"/>
      <c r="L192" s="9"/>
    </row>
    <row r="193">
      <c r="G193" s="9"/>
      <c r="L193" s="9"/>
    </row>
    <row r="194">
      <c r="G194" s="9"/>
      <c r="L194" s="9"/>
    </row>
    <row r="195">
      <c r="G195" s="9"/>
      <c r="L195" s="9"/>
    </row>
    <row r="196">
      <c r="G196" s="9"/>
      <c r="L196" s="9"/>
    </row>
    <row r="197">
      <c r="G197" s="9"/>
      <c r="L197" s="9"/>
    </row>
    <row r="198">
      <c r="G198" s="9"/>
      <c r="L198" s="9"/>
    </row>
    <row r="199">
      <c r="G199" s="9"/>
      <c r="L199" s="9"/>
    </row>
    <row r="200">
      <c r="G200" s="9"/>
      <c r="L200" s="9"/>
    </row>
    <row r="201">
      <c r="G201" s="9"/>
      <c r="L201" s="9"/>
    </row>
    <row r="202">
      <c r="G202" s="9"/>
      <c r="L202" s="9"/>
    </row>
    <row r="203">
      <c r="G203" s="9"/>
      <c r="L203" s="9"/>
    </row>
    <row r="204">
      <c r="G204" s="9"/>
      <c r="L204" s="9"/>
    </row>
    <row r="205">
      <c r="G205" s="9"/>
      <c r="L205" s="9"/>
    </row>
    <row r="206">
      <c r="G206" s="9"/>
      <c r="L206" s="9"/>
    </row>
    <row r="207">
      <c r="G207" s="9"/>
      <c r="L207" s="9"/>
    </row>
    <row r="208">
      <c r="G208" s="9"/>
      <c r="L208" s="9"/>
    </row>
    <row r="209">
      <c r="G209" s="9"/>
      <c r="L209" s="9"/>
    </row>
    <row r="210">
      <c r="G210" s="9"/>
      <c r="L210" s="9"/>
    </row>
    <row r="211">
      <c r="G211" s="9"/>
      <c r="L211" s="9"/>
    </row>
    <row r="212">
      <c r="G212" s="9"/>
      <c r="L212" s="9"/>
    </row>
    <row r="213">
      <c r="G213" s="9"/>
      <c r="L213" s="9"/>
    </row>
    <row r="214">
      <c r="G214" s="9"/>
      <c r="L214" s="9"/>
    </row>
    <row r="215">
      <c r="G215" s="9"/>
      <c r="L215" s="9"/>
    </row>
    <row r="216">
      <c r="G216" s="9"/>
      <c r="L216" s="9"/>
    </row>
    <row r="217">
      <c r="G217" s="9"/>
      <c r="L217" s="9"/>
    </row>
    <row r="218">
      <c r="G218" s="9"/>
      <c r="L218" s="9"/>
    </row>
    <row r="219">
      <c r="G219" s="9"/>
      <c r="L219" s="9"/>
    </row>
    <row r="220">
      <c r="G220" s="9"/>
      <c r="L220" s="9"/>
    </row>
    <row r="221">
      <c r="G221" s="9"/>
      <c r="L221" s="9"/>
    </row>
    <row r="222">
      <c r="G222" s="9"/>
      <c r="L222" s="9"/>
    </row>
    <row r="223">
      <c r="G223" s="9"/>
      <c r="L223" s="9"/>
    </row>
    <row r="224">
      <c r="G224" s="9"/>
      <c r="L224" s="9"/>
    </row>
    <row r="225">
      <c r="G225" s="9"/>
      <c r="L225" s="9"/>
    </row>
    <row r="226">
      <c r="G226" s="9"/>
      <c r="L226" s="9"/>
    </row>
    <row r="227">
      <c r="G227" s="9"/>
      <c r="L227" s="9"/>
    </row>
    <row r="228">
      <c r="G228" s="9"/>
      <c r="L228" s="9"/>
    </row>
    <row r="229">
      <c r="G229" s="9"/>
      <c r="L229" s="9"/>
    </row>
    <row r="230">
      <c r="G230" s="9"/>
      <c r="L230" s="9"/>
    </row>
    <row r="231">
      <c r="G231" s="9"/>
      <c r="L231" s="9"/>
    </row>
    <row r="232">
      <c r="G232" s="9"/>
      <c r="L232" s="9"/>
    </row>
    <row r="233">
      <c r="G233" s="9"/>
      <c r="L233" s="9"/>
    </row>
    <row r="234">
      <c r="G234" s="9"/>
      <c r="L234" s="9"/>
    </row>
    <row r="235">
      <c r="G235" s="9"/>
      <c r="L235" s="9"/>
    </row>
    <row r="236">
      <c r="G236" s="9"/>
      <c r="L236" s="9"/>
    </row>
    <row r="237">
      <c r="G237" s="9"/>
      <c r="L237" s="9"/>
    </row>
    <row r="238">
      <c r="G238" s="9"/>
      <c r="L238" s="9"/>
    </row>
    <row r="239">
      <c r="G239" s="9"/>
      <c r="L239" s="9"/>
    </row>
    <row r="240">
      <c r="G240" s="9"/>
      <c r="L240" s="9"/>
    </row>
    <row r="241">
      <c r="G241" s="9"/>
      <c r="L241" s="9"/>
    </row>
    <row r="242">
      <c r="G242" s="9"/>
      <c r="L242" s="9"/>
    </row>
    <row r="243">
      <c r="G243" s="9"/>
      <c r="L243" s="9"/>
    </row>
    <row r="244">
      <c r="G244" s="9"/>
      <c r="L244" s="9"/>
    </row>
    <row r="245">
      <c r="G245" s="9"/>
      <c r="L245" s="9"/>
    </row>
    <row r="246">
      <c r="G246" s="9"/>
      <c r="L246" s="9"/>
    </row>
    <row r="247">
      <c r="G247" s="9"/>
      <c r="L247" s="9"/>
    </row>
    <row r="248">
      <c r="G248" s="9"/>
      <c r="L248" s="9"/>
    </row>
    <row r="249">
      <c r="G249" s="9"/>
      <c r="L249" s="9"/>
    </row>
    <row r="250">
      <c r="G250" s="9"/>
      <c r="L250" s="9"/>
    </row>
    <row r="251">
      <c r="G251" s="9"/>
      <c r="L251" s="9"/>
    </row>
    <row r="252">
      <c r="G252" s="9"/>
      <c r="L252" s="9"/>
    </row>
    <row r="253">
      <c r="G253" s="9"/>
      <c r="L253" s="9"/>
    </row>
    <row r="254">
      <c r="G254" s="9"/>
      <c r="L254" s="9"/>
    </row>
    <row r="255">
      <c r="G255" s="9"/>
      <c r="L255" s="9"/>
    </row>
    <row r="256">
      <c r="G256" s="9"/>
      <c r="L256" s="9"/>
    </row>
    <row r="257">
      <c r="G257" s="9"/>
      <c r="L257" s="9"/>
    </row>
    <row r="258">
      <c r="G258" s="9"/>
      <c r="L258" s="9"/>
    </row>
    <row r="259">
      <c r="G259" s="9"/>
      <c r="L259" s="9"/>
    </row>
    <row r="260">
      <c r="G260" s="9"/>
      <c r="L260" s="9"/>
    </row>
    <row r="261">
      <c r="G261" s="9"/>
      <c r="L261" s="9"/>
    </row>
    <row r="262">
      <c r="G262" s="9"/>
      <c r="L262" s="9"/>
    </row>
    <row r="263">
      <c r="G263" s="9"/>
      <c r="L263" s="9"/>
    </row>
    <row r="264">
      <c r="G264" s="9"/>
      <c r="L264" s="9"/>
    </row>
    <row r="265">
      <c r="G265" s="9"/>
      <c r="L265" s="9"/>
    </row>
    <row r="266">
      <c r="G266" s="9"/>
      <c r="L266" s="9"/>
    </row>
    <row r="267">
      <c r="G267" s="9"/>
      <c r="L267" s="9"/>
    </row>
    <row r="268">
      <c r="G268" s="9"/>
      <c r="L268" s="9"/>
    </row>
    <row r="269">
      <c r="G269" s="9"/>
      <c r="L269" s="9"/>
    </row>
    <row r="270">
      <c r="G270" s="9"/>
      <c r="L270" s="9"/>
    </row>
    <row r="271">
      <c r="G271" s="9"/>
      <c r="L271" s="9"/>
    </row>
    <row r="272">
      <c r="G272" s="9"/>
      <c r="L272" s="9"/>
    </row>
    <row r="273">
      <c r="G273" s="9"/>
      <c r="L273" s="9"/>
    </row>
    <row r="274">
      <c r="G274" s="9"/>
      <c r="L274" s="9"/>
    </row>
    <row r="275">
      <c r="G275" s="9"/>
      <c r="L275" s="9"/>
    </row>
    <row r="276">
      <c r="G276" s="9"/>
      <c r="L276" s="9"/>
    </row>
    <row r="277">
      <c r="G277" s="9"/>
      <c r="L277" s="9"/>
    </row>
    <row r="278">
      <c r="G278" s="9"/>
      <c r="L278" s="9"/>
    </row>
    <row r="279">
      <c r="G279" s="9"/>
      <c r="L279" s="9"/>
    </row>
    <row r="280">
      <c r="G280" s="9"/>
      <c r="L280" s="9"/>
    </row>
    <row r="281">
      <c r="G281" s="9"/>
      <c r="L281" s="9"/>
    </row>
    <row r="282">
      <c r="G282" s="9"/>
      <c r="L282" s="9"/>
    </row>
    <row r="283">
      <c r="G283" s="9"/>
      <c r="L283" s="9"/>
    </row>
    <row r="284">
      <c r="G284" s="9"/>
      <c r="L284" s="9"/>
    </row>
    <row r="285">
      <c r="G285" s="9"/>
      <c r="L285" s="9"/>
    </row>
    <row r="286">
      <c r="G286" s="9"/>
      <c r="L286" s="9"/>
    </row>
    <row r="287">
      <c r="G287" s="9"/>
      <c r="L287" s="9"/>
    </row>
    <row r="288">
      <c r="G288" s="9"/>
      <c r="L288" s="9"/>
    </row>
    <row r="289">
      <c r="G289" s="9"/>
      <c r="L289" s="9"/>
    </row>
    <row r="290">
      <c r="G290" s="9"/>
      <c r="L290" s="9"/>
    </row>
    <row r="291">
      <c r="G291" s="9"/>
      <c r="L291" s="9"/>
    </row>
    <row r="292">
      <c r="G292" s="9"/>
      <c r="L292" s="9"/>
    </row>
    <row r="293">
      <c r="G293" s="9"/>
      <c r="L293" s="9"/>
    </row>
    <row r="294">
      <c r="G294" s="9"/>
      <c r="L294" s="9"/>
    </row>
    <row r="295">
      <c r="G295" s="9"/>
      <c r="L295" s="9"/>
    </row>
    <row r="296">
      <c r="G296" s="9"/>
      <c r="L296" s="9"/>
    </row>
    <row r="297">
      <c r="G297" s="9"/>
      <c r="L297" s="9"/>
    </row>
    <row r="298">
      <c r="G298" s="9"/>
      <c r="L298" s="9"/>
    </row>
    <row r="299">
      <c r="G299" s="9"/>
      <c r="L299" s="9"/>
    </row>
    <row r="300">
      <c r="G300" s="9"/>
      <c r="L300" s="9"/>
    </row>
    <row r="301">
      <c r="G301" s="9"/>
      <c r="L301" s="9"/>
    </row>
    <row r="302">
      <c r="G302" s="9"/>
      <c r="L302" s="9"/>
    </row>
    <row r="303">
      <c r="G303" s="9"/>
      <c r="L303" s="9"/>
    </row>
    <row r="304">
      <c r="G304" s="9"/>
      <c r="L304" s="9"/>
    </row>
    <row r="305">
      <c r="G305" s="9"/>
      <c r="L305" s="9"/>
    </row>
    <row r="306">
      <c r="G306" s="9"/>
      <c r="L306" s="9"/>
    </row>
    <row r="307">
      <c r="G307" s="9"/>
      <c r="L307" s="9"/>
    </row>
    <row r="308">
      <c r="G308" s="9"/>
      <c r="L308" s="9"/>
    </row>
    <row r="309">
      <c r="G309" s="9"/>
      <c r="L309" s="9"/>
    </row>
    <row r="310">
      <c r="G310" s="9"/>
      <c r="L310" s="9"/>
    </row>
    <row r="311">
      <c r="G311" s="9"/>
      <c r="L311" s="9"/>
    </row>
    <row r="312">
      <c r="G312" s="9"/>
      <c r="L312" s="9"/>
    </row>
    <row r="313">
      <c r="G313" s="9"/>
      <c r="L313" s="9"/>
    </row>
    <row r="314">
      <c r="G314" s="9"/>
      <c r="L314" s="9"/>
    </row>
    <row r="315">
      <c r="G315" s="9"/>
      <c r="L315" s="9"/>
    </row>
    <row r="316">
      <c r="G316" s="9"/>
      <c r="L316" s="9"/>
    </row>
    <row r="317">
      <c r="G317" s="9"/>
      <c r="L317" s="9"/>
    </row>
    <row r="318">
      <c r="G318" s="9"/>
      <c r="L318" s="9"/>
    </row>
    <row r="319">
      <c r="G319" s="9"/>
      <c r="L319" s="9"/>
    </row>
    <row r="320">
      <c r="G320" s="9"/>
      <c r="L320" s="9"/>
    </row>
    <row r="321">
      <c r="G321" s="9"/>
      <c r="L321" s="9"/>
    </row>
    <row r="322">
      <c r="G322" s="9"/>
      <c r="L322" s="9"/>
    </row>
    <row r="323">
      <c r="G323" s="9"/>
      <c r="L323" s="9"/>
    </row>
    <row r="324">
      <c r="G324" s="9"/>
      <c r="L324" s="9"/>
    </row>
    <row r="325">
      <c r="G325" s="9"/>
      <c r="L325" s="9"/>
    </row>
    <row r="326">
      <c r="G326" s="9"/>
      <c r="L326" s="9"/>
    </row>
    <row r="327">
      <c r="G327" s="9"/>
      <c r="L327" s="9"/>
    </row>
    <row r="328">
      <c r="G328" s="9"/>
      <c r="L328" s="9"/>
    </row>
    <row r="329">
      <c r="G329" s="9"/>
      <c r="L329" s="9"/>
    </row>
    <row r="330">
      <c r="G330" s="9"/>
      <c r="L330" s="9"/>
    </row>
    <row r="331">
      <c r="G331" s="9"/>
      <c r="L331" s="9"/>
    </row>
    <row r="332">
      <c r="G332" s="9"/>
      <c r="L332" s="9"/>
    </row>
    <row r="333">
      <c r="G333" s="9"/>
      <c r="L333" s="9"/>
    </row>
    <row r="334">
      <c r="G334" s="9"/>
      <c r="L334" s="9"/>
    </row>
    <row r="335">
      <c r="G335" s="9"/>
      <c r="L335" s="9"/>
    </row>
    <row r="336">
      <c r="G336" s="9"/>
      <c r="L336" s="9"/>
    </row>
    <row r="337">
      <c r="G337" s="9"/>
      <c r="L337" s="9"/>
    </row>
    <row r="338">
      <c r="G338" s="9"/>
      <c r="L338" s="9"/>
    </row>
    <row r="339">
      <c r="G339" s="9"/>
      <c r="L339" s="9"/>
    </row>
    <row r="340">
      <c r="G340" s="9"/>
      <c r="L340" s="9"/>
    </row>
    <row r="341">
      <c r="G341" s="9"/>
      <c r="L341" s="9"/>
    </row>
    <row r="342">
      <c r="G342" s="9"/>
      <c r="L342" s="9"/>
    </row>
    <row r="343">
      <c r="G343" s="9"/>
      <c r="L343" s="9"/>
    </row>
    <row r="344">
      <c r="G344" s="9"/>
      <c r="L344" s="9"/>
    </row>
    <row r="345">
      <c r="G345" s="9"/>
      <c r="L345" s="9"/>
    </row>
    <row r="346">
      <c r="G346" s="9"/>
      <c r="L346" s="9"/>
    </row>
    <row r="347">
      <c r="G347" s="9"/>
      <c r="L347" s="9"/>
    </row>
    <row r="348">
      <c r="G348" s="9"/>
      <c r="L348" s="9"/>
    </row>
    <row r="349">
      <c r="G349" s="9"/>
      <c r="L349" s="9"/>
    </row>
    <row r="350">
      <c r="G350" s="9"/>
      <c r="L350" s="9"/>
    </row>
    <row r="351">
      <c r="G351" s="9"/>
      <c r="L351" s="9"/>
    </row>
    <row r="352">
      <c r="G352" s="9"/>
      <c r="L352" s="9"/>
    </row>
    <row r="353">
      <c r="G353" s="9"/>
      <c r="L353" s="9"/>
    </row>
    <row r="354">
      <c r="G354" s="9"/>
      <c r="L354" s="9"/>
    </row>
    <row r="355">
      <c r="G355" s="9"/>
      <c r="L355" s="9"/>
    </row>
    <row r="356">
      <c r="G356" s="9"/>
      <c r="L356" s="9"/>
    </row>
    <row r="357">
      <c r="G357" s="9"/>
      <c r="L357" s="9"/>
    </row>
    <row r="358">
      <c r="G358" s="9"/>
      <c r="L358" s="9"/>
    </row>
    <row r="359">
      <c r="G359" s="9"/>
      <c r="L359" s="9"/>
    </row>
    <row r="360">
      <c r="G360" s="9"/>
      <c r="L360" s="9"/>
    </row>
    <row r="361">
      <c r="G361" s="9"/>
      <c r="L361" s="9"/>
    </row>
    <row r="362">
      <c r="G362" s="9"/>
      <c r="L362" s="9"/>
    </row>
    <row r="363">
      <c r="G363" s="9"/>
      <c r="L363" s="9"/>
    </row>
    <row r="364">
      <c r="G364" s="9"/>
      <c r="L364" s="9"/>
    </row>
    <row r="365">
      <c r="G365" s="9"/>
      <c r="L365" s="9"/>
    </row>
    <row r="366">
      <c r="G366" s="9"/>
      <c r="L366" s="9"/>
    </row>
    <row r="367">
      <c r="G367" s="9"/>
      <c r="L367" s="9"/>
    </row>
    <row r="368">
      <c r="G368" s="9"/>
      <c r="L368" s="9"/>
    </row>
    <row r="369">
      <c r="G369" s="9"/>
      <c r="L369" s="9"/>
    </row>
    <row r="370">
      <c r="G370" s="9"/>
      <c r="L370" s="9"/>
    </row>
    <row r="371">
      <c r="G371" s="9"/>
      <c r="L371" s="9"/>
    </row>
    <row r="372">
      <c r="G372" s="9"/>
      <c r="L372" s="9"/>
    </row>
    <row r="373">
      <c r="G373" s="9"/>
      <c r="L373" s="9"/>
    </row>
    <row r="374">
      <c r="G374" s="9"/>
      <c r="L374" s="9"/>
    </row>
    <row r="375">
      <c r="G375" s="9"/>
      <c r="L375" s="9"/>
    </row>
    <row r="376">
      <c r="G376" s="9"/>
      <c r="L376" s="9"/>
    </row>
    <row r="377">
      <c r="G377" s="9"/>
      <c r="L377" s="9"/>
    </row>
    <row r="378">
      <c r="G378" s="9"/>
      <c r="L378" s="9"/>
    </row>
    <row r="379">
      <c r="G379" s="9"/>
      <c r="L379" s="9"/>
    </row>
    <row r="380">
      <c r="G380" s="9"/>
      <c r="L380" s="9"/>
    </row>
    <row r="381">
      <c r="G381" s="9"/>
      <c r="L381" s="9"/>
    </row>
    <row r="382">
      <c r="G382" s="9"/>
      <c r="L382" s="9"/>
    </row>
    <row r="383">
      <c r="G383" s="9"/>
      <c r="L383" s="9"/>
    </row>
    <row r="384">
      <c r="G384" s="9"/>
      <c r="L384" s="9"/>
    </row>
    <row r="385">
      <c r="G385" s="9"/>
      <c r="L385" s="9"/>
    </row>
    <row r="386">
      <c r="G386" s="9"/>
      <c r="L386" s="9"/>
    </row>
    <row r="387">
      <c r="G387" s="9"/>
      <c r="L387" s="9"/>
    </row>
    <row r="388">
      <c r="G388" s="9"/>
      <c r="L388" s="9"/>
    </row>
    <row r="389">
      <c r="G389" s="9"/>
      <c r="L389" s="9"/>
    </row>
    <row r="390">
      <c r="G390" s="9"/>
      <c r="L390" s="9"/>
    </row>
    <row r="391">
      <c r="G391" s="9"/>
      <c r="L391" s="9"/>
    </row>
    <row r="392">
      <c r="G392" s="9"/>
      <c r="L392" s="9"/>
    </row>
    <row r="393">
      <c r="G393" s="9"/>
      <c r="L393" s="9"/>
    </row>
    <row r="394">
      <c r="G394" s="9"/>
      <c r="L394" s="9"/>
    </row>
    <row r="395">
      <c r="G395" s="9"/>
      <c r="L395" s="9"/>
    </row>
    <row r="396">
      <c r="G396" s="9"/>
      <c r="L396" s="9"/>
    </row>
    <row r="397">
      <c r="G397" s="9"/>
      <c r="L397" s="9"/>
    </row>
    <row r="398">
      <c r="G398" s="9"/>
      <c r="L398" s="9"/>
    </row>
    <row r="399">
      <c r="G399" s="9"/>
      <c r="L399" s="9"/>
    </row>
    <row r="400">
      <c r="G400" s="9"/>
      <c r="L400" s="9"/>
    </row>
    <row r="401">
      <c r="G401" s="9"/>
      <c r="L401" s="9"/>
    </row>
    <row r="402">
      <c r="G402" s="9"/>
      <c r="L402" s="9"/>
    </row>
    <row r="403">
      <c r="G403" s="9"/>
      <c r="L403" s="9"/>
    </row>
    <row r="404">
      <c r="G404" s="9"/>
      <c r="L404" s="9"/>
    </row>
    <row r="405">
      <c r="G405" s="9"/>
      <c r="L405" s="9"/>
    </row>
    <row r="406">
      <c r="G406" s="9"/>
      <c r="L406" s="9"/>
    </row>
    <row r="407">
      <c r="G407" s="9"/>
      <c r="L407" s="9"/>
    </row>
    <row r="408">
      <c r="G408" s="9"/>
      <c r="L408" s="9"/>
    </row>
    <row r="409">
      <c r="G409" s="9"/>
      <c r="L409" s="9"/>
    </row>
    <row r="410">
      <c r="G410" s="9"/>
      <c r="L410" s="9"/>
    </row>
    <row r="411">
      <c r="G411" s="9"/>
      <c r="L411" s="9"/>
    </row>
    <row r="412">
      <c r="G412" s="9"/>
      <c r="L412" s="9"/>
    </row>
    <row r="413">
      <c r="G413" s="9"/>
      <c r="L413" s="9"/>
    </row>
    <row r="414">
      <c r="G414" s="9"/>
      <c r="L414" s="9"/>
    </row>
    <row r="415">
      <c r="G415" s="9"/>
      <c r="L415" s="9"/>
    </row>
    <row r="416">
      <c r="G416" s="9"/>
      <c r="L416" s="9"/>
    </row>
    <row r="417">
      <c r="G417" s="9"/>
      <c r="L417" s="9"/>
    </row>
    <row r="418">
      <c r="G418" s="9"/>
      <c r="L418" s="9"/>
    </row>
    <row r="419">
      <c r="G419" s="9"/>
      <c r="L419" s="9"/>
    </row>
    <row r="420">
      <c r="G420" s="9"/>
      <c r="L420" s="9"/>
    </row>
    <row r="421">
      <c r="G421" s="9"/>
      <c r="L421" s="9"/>
    </row>
    <row r="422">
      <c r="G422" s="9"/>
      <c r="L422" s="9"/>
    </row>
    <row r="423">
      <c r="G423" s="9"/>
      <c r="L423" s="9"/>
    </row>
    <row r="424">
      <c r="G424" s="9"/>
      <c r="L424" s="9"/>
    </row>
    <row r="425">
      <c r="G425" s="9"/>
      <c r="L425" s="9"/>
    </row>
    <row r="426">
      <c r="G426" s="9"/>
      <c r="L426" s="9"/>
    </row>
    <row r="427">
      <c r="G427" s="9"/>
      <c r="L427" s="9"/>
    </row>
    <row r="428">
      <c r="G428" s="9"/>
      <c r="L428" s="9"/>
    </row>
    <row r="429">
      <c r="G429" s="9"/>
      <c r="L429" s="9"/>
    </row>
    <row r="430">
      <c r="G430" s="9"/>
      <c r="L430" s="9"/>
    </row>
    <row r="431">
      <c r="G431" s="9"/>
      <c r="L431" s="9"/>
    </row>
    <row r="432">
      <c r="G432" s="9"/>
      <c r="L432" s="9"/>
    </row>
    <row r="433">
      <c r="G433" s="9"/>
      <c r="L433" s="9"/>
    </row>
    <row r="434">
      <c r="G434" s="9"/>
      <c r="L434" s="9"/>
    </row>
    <row r="435">
      <c r="G435" s="9"/>
      <c r="L435" s="9"/>
    </row>
    <row r="436">
      <c r="G436" s="9"/>
      <c r="L436" s="9"/>
    </row>
    <row r="437">
      <c r="G437" s="9"/>
      <c r="L437" s="9"/>
    </row>
    <row r="438">
      <c r="G438" s="9"/>
      <c r="L438" s="9"/>
    </row>
    <row r="439">
      <c r="G439" s="9"/>
      <c r="L439" s="9"/>
    </row>
    <row r="440">
      <c r="G440" s="9"/>
      <c r="L440" s="9"/>
    </row>
    <row r="441">
      <c r="G441" s="9"/>
      <c r="L441" s="9"/>
    </row>
    <row r="442">
      <c r="G442" s="9"/>
      <c r="L442" s="9"/>
    </row>
    <row r="443">
      <c r="G443" s="9"/>
      <c r="L443" s="9"/>
    </row>
    <row r="444">
      <c r="G444" s="9"/>
      <c r="L444" s="9"/>
    </row>
    <row r="445">
      <c r="G445" s="9"/>
      <c r="L445" s="9"/>
    </row>
    <row r="446">
      <c r="G446" s="9"/>
      <c r="L446" s="9"/>
    </row>
    <row r="447">
      <c r="G447" s="9"/>
      <c r="L447" s="9"/>
    </row>
    <row r="448">
      <c r="G448" s="9"/>
      <c r="L448" s="9"/>
    </row>
    <row r="449">
      <c r="G449" s="9"/>
      <c r="L449" s="9"/>
    </row>
    <row r="450">
      <c r="G450" s="9"/>
      <c r="L450" s="9"/>
    </row>
    <row r="451">
      <c r="G451" s="9"/>
      <c r="L451" s="9"/>
    </row>
    <row r="452">
      <c r="G452" s="9"/>
      <c r="L452" s="9"/>
    </row>
    <row r="453">
      <c r="G453" s="9"/>
      <c r="L453" s="9"/>
    </row>
    <row r="454">
      <c r="G454" s="9"/>
      <c r="L454" s="9"/>
    </row>
    <row r="455">
      <c r="G455" s="9"/>
      <c r="L455" s="9"/>
    </row>
    <row r="456">
      <c r="G456" s="9"/>
      <c r="L456" s="9"/>
    </row>
    <row r="457">
      <c r="G457" s="9"/>
      <c r="L457" s="9"/>
    </row>
    <row r="458">
      <c r="G458" s="9"/>
      <c r="L458" s="9"/>
    </row>
    <row r="459">
      <c r="G459" s="9"/>
      <c r="L459" s="9"/>
    </row>
    <row r="460">
      <c r="G460" s="9"/>
      <c r="L460" s="9"/>
    </row>
    <row r="461">
      <c r="G461" s="9"/>
      <c r="L461" s="9"/>
    </row>
    <row r="462">
      <c r="G462" s="9"/>
      <c r="L462" s="9"/>
    </row>
    <row r="463">
      <c r="G463" s="9"/>
      <c r="L463" s="9"/>
    </row>
    <row r="464">
      <c r="G464" s="9"/>
      <c r="L464" s="9"/>
    </row>
    <row r="465">
      <c r="G465" s="9"/>
      <c r="L465" s="9"/>
    </row>
    <row r="466">
      <c r="G466" s="9"/>
      <c r="L466" s="9"/>
    </row>
    <row r="467">
      <c r="G467" s="9"/>
      <c r="L467" s="9"/>
    </row>
    <row r="468">
      <c r="G468" s="9"/>
      <c r="L468" s="9"/>
    </row>
    <row r="469">
      <c r="G469" s="9"/>
      <c r="L469" s="9"/>
    </row>
    <row r="470">
      <c r="G470" s="9"/>
      <c r="L470" s="9"/>
    </row>
    <row r="471">
      <c r="G471" s="9"/>
      <c r="L471" s="9"/>
    </row>
    <row r="472">
      <c r="G472" s="9"/>
      <c r="L472" s="9"/>
    </row>
    <row r="473">
      <c r="G473" s="9"/>
      <c r="L473" s="9"/>
    </row>
    <row r="474">
      <c r="G474" s="9"/>
      <c r="L474" s="9"/>
    </row>
    <row r="475">
      <c r="G475" s="9"/>
      <c r="L475" s="9"/>
    </row>
    <row r="476">
      <c r="G476" s="9"/>
      <c r="L476" s="9"/>
    </row>
    <row r="477">
      <c r="G477" s="9"/>
      <c r="L477" s="9"/>
    </row>
    <row r="478">
      <c r="G478" s="9"/>
      <c r="L478" s="9"/>
    </row>
    <row r="479">
      <c r="G479" s="9"/>
      <c r="L479" s="9"/>
    </row>
    <row r="480">
      <c r="G480" s="9"/>
      <c r="L480" s="9"/>
    </row>
    <row r="481">
      <c r="G481" s="9"/>
      <c r="L481" s="9"/>
    </row>
    <row r="482">
      <c r="G482" s="9"/>
      <c r="L482" s="9"/>
    </row>
    <row r="483">
      <c r="G483" s="9"/>
      <c r="L483" s="9"/>
    </row>
    <row r="484">
      <c r="G484" s="9"/>
      <c r="L484" s="9"/>
    </row>
    <row r="485">
      <c r="G485" s="9"/>
      <c r="L485" s="9"/>
    </row>
    <row r="486">
      <c r="G486" s="9"/>
      <c r="L486" s="9"/>
    </row>
    <row r="487">
      <c r="G487" s="9"/>
      <c r="L487" s="9"/>
    </row>
    <row r="488">
      <c r="G488" s="9"/>
      <c r="L488" s="9"/>
    </row>
    <row r="489">
      <c r="G489" s="9"/>
      <c r="L489" s="9"/>
    </row>
    <row r="490">
      <c r="G490" s="9"/>
      <c r="L490" s="9"/>
    </row>
    <row r="491">
      <c r="G491" s="9"/>
      <c r="L491" s="9"/>
    </row>
    <row r="492">
      <c r="G492" s="9"/>
      <c r="L492" s="9"/>
    </row>
    <row r="493">
      <c r="G493" s="9"/>
      <c r="L493" s="9"/>
    </row>
    <row r="494">
      <c r="G494" s="9"/>
      <c r="L494" s="9"/>
    </row>
    <row r="495">
      <c r="G495" s="9"/>
      <c r="L495" s="9"/>
    </row>
    <row r="496">
      <c r="G496" s="9"/>
      <c r="L496" s="9"/>
    </row>
    <row r="497">
      <c r="G497" s="9"/>
      <c r="L497" s="9"/>
    </row>
    <row r="498">
      <c r="G498" s="9"/>
      <c r="L498" s="9"/>
    </row>
    <row r="499">
      <c r="G499" s="9"/>
      <c r="L499" s="9"/>
    </row>
    <row r="500">
      <c r="G500" s="9"/>
      <c r="L500" s="9"/>
    </row>
    <row r="501">
      <c r="G501" s="9"/>
      <c r="L501" s="9"/>
    </row>
    <row r="502">
      <c r="G502" s="9"/>
      <c r="L502" s="9"/>
    </row>
    <row r="503">
      <c r="G503" s="9"/>
      <c r="L503" s="9"/>
    </row>
    <row r="504">
      <c r="G504" s="9"/>
      <c r="L504" s="9"/>
    </row>
    <row r="505">
      <c r="G505" s="9"/>
      <c r="L505" s="9"/>
    </row>
    <row r="506">
      <c r="G506" s="9"/>
      <c r="L506" s="9"/>
    </row>
    <row r="507">
      <c r="G507" s="9"/>
      <c r="L507" s="9"/>
    </row>
    <row r="508">
      <c r="G508" s="9"/>
      <c r="L508" s="9"/>
    </row>
    <row r="509">
      <c r="G509" s="9"/>
      <c r="L509" s="9"/>
    </row>
    <row r="510">
      <c r="G510" s="9"/>
      <c r="L510" s="9"/>
    </row>
    <row r="511">
      <c r="G511" s="9"/>
      <c r="L511" s="9"/>
    </row>
    <row r="512">
      <c r="G512" s="9"/>
      <c r="L512" s="9"/>
    </row>
    <row r="513">
      <c r="G513" s="9"/>
      <c r="L513" s="9"/>
    </row>
    <row r="514">
      <c r="G514" s="9"/>
      <c r="L514" s="9"/>
    </row>
    <row r="515">
      <c r="G515" s="9"/>
      <c r="L515" s="9"/>
    </row>
    <row r="516">
      <c r="G516" s="9"/>
      <c r="L516" s="9"/>
    </row>
    <row r="517">
      <c r="G517" s="9"/>
      <c r="L517" s="9"/>
    </row>
    <row r="518">
      <c r="G518" s="9"/>
      <c r="L518" s="9"/>
    </row>
    <row r="519">
      <c r="G519" s="9"/>
      <c r="L519" s="9"/>
    </row>
    <row r="520">
      <c r="G520" s="9"/>
      <c r="L520" s="9"/>
    </row>
    <row r="521">
      <c r="G521" s="9"/>
      <c r="L521" s="9"/>
    </row>
    <row r="522">
      <c r="G522" s="9"/>
      <c r="L522" s="9"/>
    </row>
    <row r="523">
      <c r="G523" s="9"/>
      <c r="L523" s="9"/>
    </row>
    <row r="524">
      <c r="G524" s="9"/>
      <c r="L524" s="9"/>
    </row>
    <row r="525">
      <c r="G525" s="9"/>
      <c r="L525" s="9"/>
    </row>
    <row r="526">
      <c r="G526" s="9"/>
      <c r="L526" s="9"/>
    </row>
    <row r="527">
      <c r="G527" s="9"/>
      <c r="L527" s="9"/>
    </row>
    <row r="528">
      <c r="G528" s="9"/>
      <c r="L528" s="9"/>
    </row>
    <row r="529">
      <c r="G529" s="9"/>
      <c r="L529" s="9"/>
    </row>
    <row r="530">
      <c r="G530" s="9"/>
      <c r="L530" s="9"/>
    </row>
    <row r="531">
      <c r="G531" s="9"/>
      <c r="L531" s="9"/>
    </row>
    <row r="532">
      <c r="G532" s="9"/>
      <c r="L532" s="9"/>
    </row>
    <row r="533">
      <c r="G533" s="9"/>
      <c r="L533" s="9"/>
    </row>
    <row r="534">
      <c r="G534" s="9"/>
      <c r="L534" s="9"/>
    </row>
    <row r="535">
      <c r="G535" s="9"/>
      <c r="L535" s="9"/>
    </row>
    <row r="536">
      <c r="G536" s="9"/>
      <c r="L536" s="9"/>
    </row>
    <row r="537">
      <c r="G537" s="9"/>
      <c r="L537" s="9"/>
    </row>
    <row r="538">
      <c r="G538" s="9"/>
      <c r="L538" s="9"/>
    </row>
    <row r="539">
      <c r="G539" s="9"/>
      <c r="L539" s="9"/>
    </row>
    <row r="540">
      <c r="G540" s="9"/>
      <c r="L540" s="9"/>
    </row>
    <row r="541">
      <c r="G541" s="9"/>
      <c r="L541" s="9"/>
    </row>
    <row r="542">
      <c r="G542" s="9"/>
      <c r="L542" s="9"/>
    </row>
    <row r="543">
      <c r="G543" s="9"/>
      <c r="L543" s="9"/>
    </row>
    <row r="544">
      <c r="G544" s="9"/>
      <c r="L544" s="9"/>
    </row>
    <row r="545">
      <c r="G545" s="9"/>
      <c r="L545" s="9"/>
    </row>
    <row r="546">
      <c r="G546" s="9"/>
      <c r="L546" s="9"/>
    </row>
    <row r="547">
      <c r="G547" s="9"/>
      <c r="L547" s="9"/>
    </row>
    <row r="548">
      <c r="G548" s="9"/>
      <c r="L548" s="9"/>
    </row>
    <row r="549">
      <c r="G549" s="9"/>
      <c r="L549" s="9"/>
    </row>
    <row r="550">
      <c r="G550" s="9"/>
      <c r="L550" s="9"/>
    </row>
    <row r="551">
      <c r="G551" s="9"/>
      <c r="L551" s="9"/>
    </row>
    <row r="552">
      <c r="G552" s="9"/>
      <c r="L552" s="9"/>
    </row>
    <row r="553">
      <c r="G553" s="9"/>
      <c r="L553" s="9"/>
    </row>
    <row r="554">
      <c r="G554" s="9"/>
      <c r="L554" s="9"/>
    </row>
    <row r="555">
      <c r="G555" s="9"/>
      <c r="L555" s="9"/>
    </row>
    <row r="556">
      <c r="G556" s="9"/>
      <c r="L556" s="9"/>
    </row>
    <row r="557">
      <c r="G557" s="9"/>
      <c r="L557" s="9"/>
    </row>
    <row r="558">
      <c r="G558" s="9"/>
      <c r="L558" s="9"/>
    </row>
    <row r="559">
      <c r="G559" s="9"/>
      <c r="L559" s="9"/>
    </row>
    <row r="560">
      <c r="G560" s="9"/>
      <c r="L560" s="9"/>
    </row>
    <row r="561">
      <c r="G561" s="9"/>
      <c r="L561" s="9"/>
    </row>
    <row r="562">
      <c r="G562" s="9"/>
      <c r="L562" s="9"/>
    </row>
    <row r="563">
      <c r="G563" s="9"/>
      <c r="L563" s="9"/>
    </row>
    <row r="564">
      <c r="G564" s="9"/>
      <c r="L564" s="9"/>
    </row>
    <row r="565">
      <c r="G565" s="9"/>
      <c r="L565" s="9"/>
    </row>
    <row r="566">
      <c r="G566" s="9"/>
      <c r="L566" s="9"/>
    </row>
    <row r="567">
      <c r="G567" s="9"/>
      <c r="L567" s="9"/>
    </row>
    <row r="568">
      <c r="G568" s="9"/>
      <c r="L568" s="9"/>
    </row>
    <row r="569">
      <c r="G569" s="9"/>
      <c r="L569" s="9"/>
    </row>
    <row r="570">
      <c r="G570" s="9"/>
      <c r="L570" s="9"/>
    </row>
    <row r="571">
      <c r="G571" s="9"/>
      <c r="L571" s="9"/>
    </row>
    <row r="572">
      <c r="G572" s="9"/>
      <c r="L572" s="9"/>
    </row>
    <row r="573">
      <c r="G573" s="9"/>
      <c r="L573" s="9"/>
    </row>
    <row r="574">
      <c r="G574" s="9"/>
      <c r="L574" s="9"/>
    </row>
    <row r="575">
      <c r="G575" s="9"/>
      <c r="L575" s="9"/>
    </row>
    <row r="576">
      <c r="G576" s="9"/>
      <c r="L576" s="9"/>
    </row>
    <row r="577">
      <c r="G577" s="9"/>
      <c r="L577" s="9"/>
    </row>
    <row r="578">
      <c r="G578" s="9"/>
      <c r="L578" s="9"/>
    </row>
    <row r="579">
      <c r="G579" s="9"/>
      <c r="L579" s="9"/>
    </row>
    <row r="580">
      <c r="G580" s="9"/>
      <c r="L580" s="9"/>
    </row>
    <row r="581">
      <c r="G581" s="9"/>
      <c r="L581" s="9"/>
    </row>
    <row r="582">
      <c r="G582" s="9"/>
      <c r="L582" s="9"/>
    </row>
    <row r="583">
      <c r="G583" s="9"/>
      <c r="L583" s="9"/>
    </row>
    <row r="584">
      <c r="G584" s="9"/>
      <c r="L584" s="9"/>
    </row>
    <row r="585">
      <c r="G585" s="9"/>
      <c r="L585" s="9"/>
    </row>
    <row r="586">
      <c r="G586" s="9"/>
      <c r="L586" s="9"/>
    </row>
    <row r="587">
      <c r="G587" s="9"/>
      <c r="L587" s="9"/>
    </row>
    <row r="588">
      <c r="G588" s="9"/>
      <c r="L588" s="9"/>
    </row>
    <row r="589">
      <c r="G589" s="9"/>
      <c r="L589" s="9"/>
    </row>
    <row r="590">
      <c r="G590" s="9"/>
      <c r="L590" s="9"/>
    </row>
    <row r="591">
      <c r="G591" s="9"/>
      <c r="L591" s="9"/>
    </row>
    <row r="592">
      <c r="G592" s="9"/>
      <c r="L592" s="9"/>
    </row>
    <row r="593">
      <c r="G593" s="9"/>
      <c r="L593" s="9"/>
    </row>
    <row r="594">
      <c r="G594" s="9"/>
      <c r="L594" s="9"/>
    </row>
    <row r="595">
      <c r="G595" s="9"/>
      <c r="L595" s="9"/>
    </row>
    <row r="596">
      <c r="G596" s="9"/>
      <c r="L596" s="9"/>
    </row>
    <row r="597">
      <c r="G597" s="9"/>
      <c r="L597" s="9"/>
    </row>
    <row r="598">
      <c r="G598" s="9"/>
      <c r="L598" s="9"/>
    </row>
    <row r="599">
      <c r="G599" s="9"/>
      <c r="L599" s="9"/>
    </row>
    <row r="600">
      <c r="G600" s="9"/>
      <c r="L600" s="9"/>
    </row>
    <row r="601">
      <c r="G601" s="9"/>
      <c r="L601" s="9"/>
    </row>
    <row r="602">
      <c r="G602" s="9"/>
      <c r="L602" s="9"/>
    </row>
    <row r="603">
      <c r="G603" s="9"/>
      <c r="L603" s="9"/>
    </row>
    <row r="604">
      <c r="G604" s="9"/>
      <c r="L604" s="9"/>
    </row>
    <row r="605">
      <c r="G605" s="9"/>
      <c r="L605" s="9"/>
    </row>
    <row r="606">
      <c r="G606" s="9"/>
      <c r="L606" s="9"/>
    </row>
    <row r="607">
      <c r="G607" s="9"/>
      <c r="L607" s="9"/>
    </row>
    <row r="608">
      <c r="G608" s="9"/>
      <c r="L608" s="9"/>
    </row>
    <row r="609">
      <c r="G609" s="9"/>
      <c r="L609" s="9"/>
    </row>
    <row r="610">
      <c r="G610" s="9"/>
      <c r="L610" s="9"/>
    </row>
    <row r="611">
      <c r="G611" s="9"/>
      <c r="L611" s="9"/>
    </row>
    <row r="612">
      <c r="G612" s="9"/>
      <c r="L612" s="9"/>
    </row>
    <row r="613">
      <c r="G613" s="9"/>
      <c r="L613" s="9"/>
    </row>
    <row r="614">
      <c r="G614" s="9"/>
      <c r="L614" s="9"/>
    </row>
    <row r="615">
      <c r="G615" s="9"/>
      <c r="L615" s="9"/>
    </row>
    <row r="616">
      <c r="G616" s="9"/>
      <c r="L616" s="9"/>
    </row>
    <row r="617">
      <c r="G617" s="9"/>
      <c r="L617" s="9"/>
    </row>
    <row r="618">
      <c r="G618" s="9"/>
      <c r="L618" s="9"/>
    </row>
    <row r="619">
      <c r="G619" s="9"/>
      <c r="L619" s="9"/>
    </row>
    <row r="620">
      <c r="G620" s="9"/>
      <c r="L620" s="9"/>
    </row>
    <row r="621">
      <c r="G621" s="9"/>
      <c r="L621" s="9"/>
    </row>
    <row r="622">
      <c r="G622" s="9"/>
      <c r="L622" s="9"/>
    </row>
    <row r="623">
      <c r="G623" s="9"/>
      <c r="L623" s="9"/>
    </row>
    <row r="624">
      <c r="G624" s="9"/>
      <c r="L624" s="9"/>
    </row>
    <row r="625">
      <c r="G625" s="9"/>
      <c r="L625" s="9"/>
    </row>
    <row r="626">
      <c r="G626" s="9"/>
      <c r="L626" s="9"/>
    </row>
    <row r="627">
      <c r="G627" s="9"/>
      <c r="L627" s="9"/>
    </row>
    <row r="628">
      <c r="G628" s="9"/>
      <c r="L628" s="9"/>
    </row>
    <row r="629">
      <c r="G629" s="9"/>
      <c r="L629" s="9"/>
    </row>
    <row r="630">
      <c r="G630" s="9"/>
      <c r="L630" s="9"/>
    </row>
    <row r="631">
      <c r="G631" s="9"/>
      <c r="L631" s="9"/>
    </row>
    <row r="632">
      <c r="G632" s="9"/>
      <c r="L632" s="9"/>
    </row>
    <row r="633">
      <c r="G633" s="9"/>
      <c r="L633" s="9"/>
    </row>
    <row r="634">
      <c r="G634" s="9"/>
      <c r="L634" s="9"/>
    </row>
    <row r="635">
      <c r="G635" s="9"/>
      <c r="L635" s="9"/>
    </row>
    <row r="636">
      <c r="G636" s="9"/>
      <c r="L636" s="9"/>
    </row>
    <row r="637">
      <c r="G637" s="9"/>
      <c r="L637" s="9"/>
    </row>
    <row r="638">
      <c r="G638" s="9"/>
      <c r="L638" s="9"/>
    </row>
    <row r="639">
      <c r="G639" s="9"/>
      <c r="L639" s="9"/>
    </row>
    <row r="640">
      <c r="G640" s="9"/>
      <c r="L640" s="9"/>
    </row>
    <row r="641">
      <c r="G641" s="9"/>
      <c r="L641" s="9"/>
    </row>
    <row r="642">
      <c r="G642" s="9"/>
      <c r="L642" s="9"/>
    </row>
    <row r="643">
      <c r="G643" s="9"/>
      <c r="L643" s="9"/>
    </row>
    <row r="644">
      <c r="G644" s="9"/>
      <c r="L644" s="9"/>
    </row>
    <row r="645">
      <c r="G645" s="9"/>
      <c r="L645" s="9"/>
    </row>
    <row r="646">
      <c r="G646" s="9"/>
      <c r="L646" s="9"/>
    </row>
    <row r="647">
      <c r="G647" s="9"/>
      <c r="L647" s="9"/>
    </row>
    <row r="648">
      <c r="G648" s="9"/>
      <c r="L648" s="9"/>
    </row>
    <row r="649">
      <c r="G649" s="9"/>
      <c r="L649" s="9"/>
    </row>
    <row r="650">
      <c r="G650" s="9"/>
      <c r="L650" s="9"/>
    </row>
    <row r="651">
      <c r="G651" s="9"/>
      <c r="L651" s="9"/>
    </row>
    <row r="652">
      <c r="G652" s="9"/>
      <c r="L652" s="9"/>
    </row>
    <row r="653">
      <c r="G653" s="9"/>
      <c r="L653" s="9"/>
    </row>
    <row r="654">
      <c r="G654" s="9"/>
      <c r="L654" s="9"/>
    </row>
    <row r="655">
      <c r="G655" s="9"/>
      <c r="L655" s="9"/>
    </row>
    <row r="656">
      <c r="G656" s="9"/>
      <c r="L656" s="9"/>
    </row>
    <row r="657">
      <c r="G657" s="9"/>
      <c r="L657" s="9"/>
    </row>
    <row r="658">
      <c r="G658" s="9"/>
      <c r="L658" s="9"/>
    </row>
    <row r="659">
      <c r="G659" s="9"/>
      <c r="L659" s="9"/>
    </row>
    <row r="660">
      <c r="G660" s="9"/>
      <c r="L660" s="9"/>
    </row>
    <row r="661">
      <c r="G661" s="9"/>
      <c r="L661" s="9"/>
    </row>
    <row r="662">
      <c r="G662" s="9"/>
      <c r="L662" s="9"/>
    </row>
    <row r="663">
      <c r="G663" s="9"/>
      <c r="L663" s="9"/>
    </row>
    <row r="664">
      <c r="G664" s="9"/>
      <c r="L664" s="9"/>
    </row>
    <row r="665">
      <c r="G665" s="9"/>
      <c r="L665" s="9"/>
    </row>
    <row r="666">
      <c r="G666" s="9"/>
      <c r="L666" s="9"/>
    </row>
    <row r="667">
      <c r="G667" s="9"/>
      <c r="L667" s="9"/>
    </row>
    <row r="668">
      <c r="G668" s="9"/>
      <c r="L668" s="9"/>
    </row>
    <row r="669">
      <c r="G669" s="9"/>
      <c r="L669" s="9"/>
    </row>
    <row r="670">
      <c r="G670" s="9"/>
      <c r="L670" s="9"/>
    </row>
    <row r="671">
      <c r="G671" s="9"/>
      <c r="L671" s="9"/>
    </row>
    <row r="672">
      <c r="G672" s="9"/>
      <c r="L672" s="9"/>
    </row>
    <row r="673">
      <c r="G673" s="9"/>
      <c r="L673" s="9"/>
    </row>
    <row r="674">
      <c r="G674" s="9"/>
      <c r="L674" s="9"/>
    </row>
    <row r="675">
      <c r="G675" s="9"/>
      <c r="L675" s="9"/>
    </row>
    <row r="676">
      <c r="G676" s="9"/>
      <c r="L676" s="9"/>
    </row>
    <row r="677">
      <c r="G677" s="9"/>
      <c r="L677" s="9"/>
    </row>
    <row r="678">
      <c r="G678" s="9"/>
      <c r="L678" s="9"/>
    </row>
    <row r="679">
      <c r="G679" s="9"/>
      <c r="L679" s="9"/>
    </row>
    <row r="680">
      <c r="G680" s="9"/>
      <c r="L680" s="9"/>
    </row>
    <row r="681">
      <c r="G681" s="9"/>
      <c r="L681" s="9"/>
    </row>
    <row r="682">
      <c r="G682" s="9"/>
      <c r="L682" s="9"/>
    </row>
    <row r="683">
      <c r="G683" s="9"/>
      <c r="L683" s="9"/>
    </row>
    <row r="684">
      <c r="G684" s="9"/>
      <c r="L684" s="9"/>
    </row>
    <row r="685">
      <c r="G685" s="9"/>
      <c r="L685" s="9"/>
    </row>
    <row r="686">
      <c r="G686" s="9"/>
      <c r="L686" s="9"/>
    </row>
    <row r="687">
      <c r="G687" s="9"/>
      <c r="L687" s="9"/>
    </row>
    <row r="688">
      <c r="G688" s="9"/>
      <c r="L688" s="9"/>
    </row>
    <row r="689">
      <c r="G689" s="9"/>
      <c r="L689" s="9"/>
    </row>
    <row r="690">
      <c r="G690" s="9"/>
      <c r="L690" s="9"/>
    </row>
    <row r="691">
      <c r="G691" s="9"/>
      <c r="L691" s="9"/>
    </row>
    <row r="692">
      <c r="G692" s="9"/>
      <c r="L692" s="9"/>
    </row>
    <row r="693">
      <c r="G693" s="9"/>
      <c r="L693" s="9"/>
    </row>
    <row r="694">
      <c r="G694" s="9"/>
      <c r="L694" s="9"/>
    </row>
    <row r="695">
      <c r="G695" s="9"/>
      <c r="L695" s="9"/>
    </row>
    <row r="696">
      <c r="G696" s="9"/>
      <c r="L696" s="9"/>
    </row>
    <row r="697">
      <c r="G697" s="9"/>
      <c r="L697" s="9"/>
    </row>
    <row r="698">
      <c r="G698" s="9"/>
      <c r="L698" s="9"/>
    </row>
    <row r="699">
      <c r="G699" s="9"/>
      <c r="L699" s="9"/>
    </row>
    <row r="700">
      <c r="G700" s="9"/>
      <c r="L700" s="9"/>
    </row>
    <row r="701">
      <c r="G701" s="9"/>
      <c r="L701" s="9"/>
    </row>
    <row r="702">
      <c r="G702" s="9"/>
      <c r="L702" s="9"/>
    </row>
    <row r="703">
      <c r="G703" s="9"/>
      <c r="L703" s="9"/>
    </row>
    <row r="704">
      <c r="G704" s="9"/>
      <c r="L704" s="9"/>
    </row>
    <row r="705">
      <c r="G705" s="9"/>
      <c r="L705" s="9"/>
    </row>
    <row r="706">
      <c r="G706" s="9"/>
      <c r="L706" s="9"/>
    </row>
    <row r="707">
      <c r="G707" s="9"/>
      <c r="L707" s="9"/>
    </row>
    <row r="708">
      <c r="G708" s="9"/>
      <c r="L708" s="9"/>
    </row>
    <row r="709">
      <c r="G709" s="9"/>
      <c r="L709" s="9"/>
    </row>
    <row r="710">
      <c r="G710" s="9"/>
      <c r="L710" s="9"/>
    </row>
    <row r="711">
      <c r="G711" s="9"/>
      <c r="L711" s="9"/>
    </row>
    <row r="712">
      <c r="G712" s="9"/>
      <c r="L712" s="9"/>
    </row>
    <row r="713">
      <c r="G713" s="9"/>
      <c r="L713" s="9"/>
    </row>
    <row r="714">
      <c r="G714" s="9"/>
      <c r="L714" s="9"/>
    </row>
    <row r="715">
      <c r="G715" s="9"/>
      <c r="L715" s="9"/>
    </row>
    <row r="716">
      <c r="G716" s="9"/>
      <c r="L716" s="9"/>
    </row>
    <row r="717">
      <c r="G717" s="9"/>
      <c r="L717" s="9"/>
    </row>
    <row r="718">
      <c r="G718" s="9"/>
      <c r="L718" s="9"/>
    </row>
    <row r="719">
      <c r="G719" s="9"/>
      <c r="L719" s="9"/>
    </row>
    <row r="720">
      <c r="G720" s="9"/>
      <c r="L720" s="9"/>
    </row>
    <row r="721">
      <c r="G721" s="9"/>
      <c r="L721" s="9"/>
    </row>
    <row r="722">
      <c r="G722" s="9"/>
      <c r="L722" s="9"/>
    </row>
    <row r="723">
      <c r="G723" s="9"/>
      <c r="L723" s="9"/>
    </row>
    <row r="724">
      <c r="G724" s="9"/>
      <c r="L724" s="9"/>
    </row>
    <row r="725">
      <c r="G725" s="9"/>
      <c r="L725" s="9"/>
    </row>
    <row r="726">
      <c r="G726" s="9"/>
      <c r="L726" s="9"/>
    </row>
    <row r="727">
      <c r="G727" s="9"/>
      <c r="L727" s="9"/>
    </row>
    <row r="728">
      <c r="G728" s="9"/>
      <c r="L728" s="9"/>
    </row>
    <row r="729">
      <c r="G729" s="9"/>
      <c r="L729" s="9"/>
    </row>
    <row r="730">
      <c r="G730" s="9"/>
      <c r="L730" s="9"/>
    </row>
    <row r="731">
      <c r="G731" s="9"/>
      <c r="L731" s="9"/>
    </row>
    <row r="732">
      <c r="G732" s="9"/>
      <c r="L732" s="9"/>
    </row>
    <row r="733">
      <c r="G733" s="9"/>
      <c r="L733" s="9"/>
    </row>
    <row r="734">
      <c r="G734" s="9"/>
      <c r="L734" s="9"/>
    </row>
    <row r="735">
      <c r="G735" s="9"/>
      <c r="L735" s="9"/>
    </row>
    <row r="736">
      <c r="G736" s="9"/>
      <c r="L736" s="9"/>
    </row>
    <row r="737">
      <c r="G737" s="9"/>
      <c r="L737" s="9"/>
    </row>
    <row r="738">
      <c r="G738" s="9"/>
      <c r="L738" s="9"/>
    </row>
    <row r="739">
      <c r="G739" s="9"/>
      <c r="L739" s="9"/>
    </row>
    <row r="740">
      <c r="G740" s="9"/>
      <c r="L740" s="9"/>
    </row>
    <row r="741">
      <c r="G741" s="9"/>
      <c r="L741" s="9"/>
    </row>
    <row r="742">
      <c r="G742" s="9"/>
      <c r="L742" s="9"/>
    </row>
    <row r="743">
      <c r="G743" s="9"/>
      <c r="L743" s="9"/>
    </row>
    <row r="744">
      <c r="G744" s="9"/>
      <c r="L744" s="9"/>
    </row>
    <row r="745">
      <c r="G745" s="9"/>
      <c r="L745" s="9"/>
    </row>
    <row r="746">
      <c r="G746" s="9"/>
      <c r="L746" s="9"/>
    </row>
    <row r="747">
      <c r="G747" s="9"/>
      <c r="L747" s="9"/>
    </row>
    <row r="748">
      <c r="G748" s="9"/>
      <c r="L748" s="9"/>
    </row>
    <row r="749">
      <c r="G749" s="9"/>
      <c r="L749" s="9"/>
    </row>
    <row r="750">
      <c r="G750" s="9"/>
      <c r="L750" s="9"/>
    </row>
    <row r="751">
      <c r="G751" s="9"/>
      <c r="L751" s="9"/>
    </row>
    <row r="752">
      <c r="G752" s="9"/>
      <c r="L752" s="9"/>
    </row>
    <row r="753">
      <c r="G753" s="9"/>
      <c r="L753" s="9"/>
    </row>
    <row r="754">
      <c r="G754" s="9"/>
      <c r="L754" s="9"/>
    </row>
    <row r="755">
      <c r="G755" s="9"/>
      <c r="L755" s="9"/>
    </row>
    <row r="756">
      <c r="G756" s="9"/>
      <c r="L756" s="9"/>
    </row>
    <row r="757">
      <c r="G757" s="9"/>
      <c r="L757" s="9"/>
    </row>
    <row r="758">
      <c r="G758" s="9"/>
      <c r="L758" s="9"/>
    </row>
    <row r="759">
      <c r="G759" s="9"/>
      <c r="L759" s="9"/>
    </row>
    <row r="760">
      <c r="G760" s="9"/>
      <c r="L760" s="9"/>
    </row>
    <row r="761">
      <c r="G761" s="9"/>
      <c r="L761" s="9"/>
    </row>
    <row r="762">
      <c r="G762" s="9"/>
      <c r="L762" s="9"/>
    </row>
    <row r="763">
      <c r="G763" s="9"/>
      <c r="L763" s="9"/>
    </row>
    <row r="764">
      <c r="G764" s="9"/>
      <c r="L764" s="9"/>
    </row>
    <row r="765">
      <c r="G765" s="9"/>
      <c r="L765" s="9"/>
    </row>
    <row r="766">
      <c r="G766" s="9"/>
      <c r="L766" s="9"/>
    </row>
    <row r="767">
      <c r="G767" s="9"/>
      <c r="L767" s="9"/>
    </row>
    <row r="768">
      <c r="G768" s="9"/>
      <c r="L768" s="9"/>
    </row>
    <row r="769">
      <c r="G769" s="9"/>
      <c r="L769" s="9"/>
    </row>
    <row r="770">
      <c r="G770" s="9"/>
      <c r="L770" s="9"/>
    </row>
    <row r="771">
      <c r="G771" s="9"/>
      <c r="L771" s="9"/>
    </row>
    <row r="772">
      <c r="G772" s="9"/>
      <c r="L772" s="9"/>
    </row>
    <row r="773">
      <c r="G773" s="9"/>
      <c r="L773" s="9"/>
    </row>
    <row r="774">
      <c r="G774" s="9"/>
      <c r="L774" s="9"/>
    </row>
    <row r="775">
      <c r="G775" s="9"/>
      <c r="L775" s="9"/>
    </row>
    <row r="776">
      <c r="G776" s="9"/>
      <c r="L776" s="9"/>
    </row>
    <row r="777">
      <c r="G777" s="9"/>
      <c r="L777" s="9"/>
    </row>
    <row r="778">
      <c r="G778" s="9"/>
      <c r="L778" s="9"/>
    </row>
    <row r="779">
      <c r="G779" s="9"/>
      <c r="L779" s="9"/>
    </row>
    <row r="780">
      <c r="G780" s="9"/>
      <c r="L780" s="9"/>
    </row>
    <row r="781">
      <c r="G781" s="9"/>
      <c r="L781" s="9"/>
    </row>
    <row r="782">
      <c r="G782" s="9"/>
      <c r="L782" s="9"/>
    </row>
    <row r="783">
      <c r="G783" s="9"/>
      <c r="L783" s="9"/>
    </row>
    <row r="784">
      <c r="G784" s="9"/>
      <c r="L784" s="9"/>
    </row>
    <row r="785">
      <c r="G785" s="9"/>
      <c r="L785" s="9"/>
    </row>
    <row r="786">
      <c r="G786" s="9"/>
      <c r="L786" s="9"/>
    </row>
    <row r="787">
      <c r="G787" s="9"/>
      <c r="L787" s="9"/>
    </row>
    <row r="788">
      <c r="G788" s="9"/>
      <c r="L788" s="9"/>
    </row>
    <row r="789">
      <c r="G789" s="9"/>
      <c r="L789" s="9"/>
    </row>
    <row r="790">
      <c r="G790" s="9"/>
      <c r="L790" s="9"/>
    </row>
    <row r="791">
      <c r="G791" s="9"/>
      <c r="L791" s="9"/>
    </row>
    <row r="792">
      <c r="G792" s="9"/>
      <c r="L792" s="9"/>
    </row>
    <row r="793">
      <c r="G793" s="9"/>
      <c r="L793" s="9"/>
    </row>
    <row r="794">
      <c r="G794" s="9"/>
      <c r="L794" s="9"/>
    </row>
    <row r="795">
      <c r="G795" s="9"/>
      <c r="L795" s="9"/>
    </row>
    <row r="796">
      <c r="G796" s="9"/>
      <c r="L796" s="9"/>
    </row>
    <row r="797">
      <c r="G797" s="9"/>
      <c r="L797" s="9"/>
    </row>
    <row r="798">
      <c r="G798" s="9"/>
      <c r="L798" s="9"/>
    </row>
    <row r="799">
      <c r="G799" s="9"/>
      <c r="L799" s="9"/>
    </row>
    <row r="800">
      <c r="G800" s="9"/>
      <c r="L800" s="9"/>
    </row>
    <row r="801">
      <c r="G801" s="9"/>
      <c r="L801" s="9"/>
    </row>
    <row r="802">
      <c r="G802" s="9"/>
      <c r="L802" s="9"/>
    </row>
    <row r="803">
      <c r="G803" s="9"/>
      <c r="L803" s="9"/>
    </row>
    <row r="804">
      <c r="G804" s="9"/>
      <c r="L804" s="9"/>
    </row>
    <row r="805">
      <c r="G805" s="9"/>
      <c r="L805" s="9"/>
    </row>
    <row r="806">
      <c r="G806" s="9"/>
      <c r="L806" s="9"/>
    </row>
    <row r="807">
      <c r="G807" s="9"/>
      <c r="L807" s="9"/>
    </row>
    <row r="808">
      <c r="G808" s="9"/>
      <c r="L808" s="9"/>
    </row>
    <row r="809">
      <c r="G809" s="9"/>
      <c r="L809" s="9"/>
    </row>
    <row r="810">
      <c r="G810" s="9"/>
      <c r="L810" s="9"/>
    </row>
    <row r="811">
      <c r="G811" s="9"/>
      <c r="L811" s="9"/>
    </row>
    <row r="812">
      <c r="G812" s="9"/>
      <c r="L812" s="9"/>
    </row>
    <row r="813">
      <c r="G813" s="9"/>
      <c r="L813" s="9"/>
    </row>
    <row r="814">
      <c r="G814" s="9"/>
      <c r="L814" s="9"/>
    </row>
    <row r="815">
      <c r="G815" s="9"/>
      <c r="L815" s="9"/>
    </row>
    <row r="816">
      <c r="G816" s="9"/>
      <c r="L816" s="9"/>
    </row>
    <row r="817">
      <c r="G817" s="9"/>
      <c r="L817" s="9"/>
    </row>
    <row r="818">
      <c r="G818" s="9"/>
      <c r="L818" s="9"/>
    </row>
    <row r="819">
      <c r="G819" s="9"/>
      <c r="L819" s="9"/>
    </row>
    <row r="820">
      <c r="G820" s="9"/>
      <c r="L820" s="9"/>
    </row>
    <row r="821">
      <c r="G821" s="9"/>
      <c r="L821" s="9"/>
    </row>
    <row r="822">
      <c r="G822" s="9"/>
      <c r="L822" s="9"/>
    </row>
    <row r="823">
      <c r="G823" s="9"/>
      <c r="L823" s="9"/>
    </row>
    <row r="824">
      <c r="G824" s="9"/>
      <c r="L824" s="9"/>
    </row>
    <row r="825">
      <c r="G825" s="9"/>
      <c r="L825" s="9"/>
    </row>
    <row r="826">
      <c r="G826" s="9"/>
      <c r="L826" s="9"/>
    </row>
    <row r="827">
      <c r="G827" s="9"/>
      <c r="L827" s="9"/>
    </row>
    <row r="828">
      <c r="G828" s="9"/>
      <c r="L828" s="9"/>
    </row>
    <row r="829">
      <c r="G829" s="9"/>
      <c r="L829" s="9"/>
    </row>
    <row r="830">
      <c r="G830" s="9"/>
      <c r="L830" s="9"/>
    </row>
    <row r="831">
      <c r="G831" s="9"/>
      <c r="L831" s="9"/>
    </row>
    <row r="832">
      <c r="G832" s="9"/>
      <c r="L832" s="9"/>
    </row>
    <row r="833">
      <c r="G833" s="9"/>
      <c r="L833" s="9"/>
    </row>
    <row r="834">
      <c r="G834" s="9"/>
      <c r="L834" s="9"/>
    </row>
    <row r="835">
      <c r="G835" s="9"/>
      <c r="L835" s="9"/>
    </row>
    <row r="836">
      <c r="G836" s="9"/>
      <c r="L836" s="9"/>
    </row>
    <row r="837">
      <c r="G837" s="9"/>
      <c r="L837" s="9"/>
    </row>
    <row r="838">
      <c r="G838" s="9"/>
      <c r="L838" s="9"/>
    </row>
    <row r="839">
      <c r="G839" s="9"/>
      <c r="L839" s="9"/>
    </row>
    <row r="840">
      <c r="G840" s="9"/>
      <c r="L840" s="9"/>
    </row>
    <row r="841">
      <c r="G841" s="9"/>
      <c r="L841" s="9"/>
    </row>
    <row r="842">
      <c r="G842" s="9"/>
      <c r="L842" s="9"/>
    </row>
    <row r="843">
      <c r="G843" s="9"/>
      <c r="L843" s="9"/>
    </row>
    <row r="844">
      <c r="G844" s="9"/>
      <c r="L844" s="9"/>
    </row>
    <row r="845">
      <c r="G845" s="9"/>
      <c r="L845" s="9"/>
    </row>
    <row r="846">
      <c r="G846" s="9"/>
      <c r="L846" s="9"/>
    </row>
    <row r="847">
      <c r="G847" s="9"/>
      <c r="L847" s="9"/>
    </row>
    <row r="848">
      <c r="G848" s="9"/>
      <c r="L848" s="9"/>
    </row>
    <row r="849">
      <c r="G849" s="9"/>
      <c r="L849" s="9"/>
    </row>
    <row r="850">
      <c r="G850" s="9"/>
      <c r="L850" s="9"/>
    </row>
    <row r="851">
      <c r="G851" s="9"/>
      <c r="L851" s="9"/>
    </row>
    <row r="852">
      <c r="G852" s="9"/>
      <c r="L852" s="9"/>
    </row>
    <row r="853">
      <c r="G853" s="9"/>
      <c r="L853" s="9"/>
    </row>
    <row r="854">
      <c r="G854" s="9"/>
      <c r="L854" s="9"/>
    </row>
    <row r="855">
      <c r="G855" s="9"/>
      <c r="L855" s="9"/>
    </row>
    <row r="856">
      <c r="G856" s="9"/>
      <c r="L856" s="9"/>
    </row>
    <row r="857">
      <c r="G857" s="9"/>
      <c r="L857" s="9"/>
    </row>
    <row r="858">
      <c r="G858" s="9"/>
      <c r="L858" s="9"/>
    </row>
    <row r="859">
      <c r="G859" s="9"/>
      <c r="L859" s="9"/>
    </row>
    <row r="860">
      <c r="G860" s="9"/>
      <c r="L860" s="9"/>
    </row>
    <row r="861">
      <c r="G861" s="9"/>
      <c r="L861" s="9"/>
    </row>
    <row r="862">
      <c r="G862" s="9"/>
      <c r="L862" s="9"/>
    </row>
    <row r="863">
      <c r="G863" s="9"/>
      <c r="L863" s="9"/>
    </row>
    <row r="864">
      <c r="G864" s="9"/>
      <c r="L864" s="9"/>
    </row>
    <row r="865">
      <c r="G865" s="9"/>
      <c r="L865" s="9"/>
    </row>
    <row r="866">
      <c r="G866" s="9"/>
      <c r="L866" s="9"/>
    </row>
    <row r="867">
      <c r="G867" s="9"/>
      <c r="L867" s="9"/>
    </row>
    <row r="868">
      <c r="G868" s="9"/>
      <c r="L868" s="9"/>
    </row>
    <row r="869">
      <c r="G869" s="9"/>
      <c r="L869" s="9"/>
    </row>
    <row r="870">
      <c r="G870" s="9"/>
      <c r="L870" s="9"/>
    </row>
    <row r="871">
      <c r="G871" s="9"/>
      <c r="L871" s="9"/>
    </row>
    <row r="872">
      <c r="G872" s="9"/>
      <c r="L872" s="9"/>
    </row>
    <row r="873">
      <c r="G873" s="9"/>
      <c r="L873" s="9"/>
    </row>
    <row r="874">
      <c r="G874" s="9"/>
      <c r="L874" s="9"/>
    </row>
    <row r="875">
      <c r="G875" s="9"/>
      <c r="L875" s="9"/>
    </row>
    <row r="876">
      <c r="G876" s="9"/>
      <c r="L876" s="9"/>
    </row>
    <row r="877">
      <c r="G877" s="9"/>
      <c r="L877" s="9"/>
    </row>
    <row r="878">
      <c r="G878" s="9"/>
      <c r="L878" s="9"/>
    </row>
    <row r="879">
      <c r="G879" s="9"/>
      <c r="L879" s="9"/>
    </row>
    <row r="880">
      <c r="G880" s="9"/>
      <c r="L880" s="9"/>
    </row>
    <row r="881">
      <c r="G881" s="9"/>
      <c r="L881" s="9"/>
    </row>
    <row r="882">
      <c r="G882" s="9"/>
      <c r="L882" s="9"/>
    </row>
    <row r="883">
      <c r="G883" s="9"/>
      <c r="L883" s="9"/>
    </row>
    <row r="884">
      <c r="G884" s="9"/>
      <c r="L884" s="9"/>
    </row>
    <row r="885">
      <c r="G885" s="9"/>
      <c r="L885" s="9"/>
    </row>
    <row r="886">
      <c r="G886" s="9"/>
      <c r="L886" s="9"/>
    </row>
    <row r="887">
      <c r="G887" s="9"/>
      <c r="L887" s="9"/>
    </row>
    <row r="888">
      <c r="G888" s="9"/>
      <c r="L888" s="9"/>
    </row>
    <row r="889">
      <c r="G889" s="9"/>
      <c r="L889" s="9"/>
    </row>
    <row r="890">
      <c r="G890" s="9"/>
      <c r="L890" s="9"/>
    </row>
    <row r="891">
      <c r="G891" s="9"/>
      <c r="L891" s="9"/>
    </row>
    <row r="892">
      <c r="G892" s="9"/>
      <c r="L892" s="9"/>
    </row>
    <row r="893">
      <c r="G893" s="9"/>
      <c r="L893" s="9"/>
    </row>
    <row r="894">
      <c r="G894" s="9"/>
      <c r="L894" s="9"/>
    </row>
    <row r="895">
      <c r="G895" s="9"/>
      <c r="L895" s="9"/>
    </row>
    <row r="896">
      <c r="G896" s="9"/>
      <c r="L896" s="9"/>
    </row>
    <row r="897">
      <c r="G897" s="9"/>
      <c r="L897" s="9"/>
    </row>
    <row r="898">
      <c r="G898" s="9"/>
      <c r="L898" s="9"/>
    </row>
    <row r="899">
      <c r="G899" s="9"/>
      <c r="L899" s="9"/>
    </row>
    <row r="900">
      <c r="G900" s="9"/>
      <c r="L900" s="9"/>
    </row>
    <row r="901">
      <c r="G901" s="9"/>
      <c r="L901" s="9"/>
    </row>
    <row r="902">
      <c r="G902" s="9"/>
      <c r="L902" s="9"/>
    </row>
    <row r="903">
      <c r="G903" s="9"/>
      <c r="L903" s="9"/>
    </row>
    <row r="904">
      <c r="G904" s="9"/>
      <c r="L904" s="9"/>
    </row>
    <row r="905">
      <c r="G905" s="9"/>
      <c r="L905" s="9"/>
    </row>
    <row r="906">
      <c r="G906" s="9"/>
      <c r="L906" s="9"/>
    </row>
    <row r="907">
      <c r="G907" s="9"/>
      <c r="L907" s="9"/>
    </row>
    <row r="908">
      <c r="G908" s="9"/>
      <c r="L908" s="9"/>
    </row>
    <row r="909">
      <c r="G909" s="9"/>
      <c r="L909" s="9"/>
    </row>
    <row r="910">
      <c r="G910" s="9"/>
      <c r="L910" s="9"/>
    </row>
    <row r="911">
      <c r="G911" s="9"/>
      <c r="L911" s="9"/>
    </row>
    <row r="912">
      <c r="G912" s="9"/>
      <c r="L912" s="9"/>
    </row>
    <row r="913">
      <c r="G913" s="9"/>
      <c r="L913" s="9"/>
    </row>
    <row r="914">
      <c r="G914" s="9"/>
      <c r="L914" s="9"/>
    </row>
    <row r="915">
      <c r="G915" s="9"/>
      <c r="L915" s="9"/>
    </row>
    <row r="916">
      <c r="G916" s="9"/>
      <c r="L916" s="9"/>
    </row>
    <row r="917">
      <c r="G917" s="9"/>
      <c r="L917" s="9"/>
    </row>
    <row r="918">
      <c r="G918" s="9"/>
      <c r="L918" s="9"/>
    </row>
    <row r="919">
      <c r="G919" s="9"/>
      <c r="L919" s="9"/>
    </row>
    <row r="920">
      <c r="G920" s="9"/>
      <c r="L920" s="9"/>
    </row>
    <row r="921">
      <c r="G921" s="9"/>
      <c r="L921" s="9"/>
    </row>
    <row r="922">
      <c r="G922" s="9"/>
      <c r="L922" s="9"/>
    </row>
    <row r="923">
      <c r="G923" s="9"/>
      <c r="L923" s="9"/>
    </row>
    <row r="924">
      <c r="G924" s="9"/>
      <c r="L924" s="9"/>
    </row>
    <row r="925">
      <c r="G925" s="9"/>
      <c r="L925" s="9"/>
    </row>
    <row r="926">
      <c r="G926" s="9"/>
      <c r="L926" s="9"/>
    </row>
    <row r="927">
      <c r="G927" s="9"/>
      <c r="L927" s="9"/>
    </row>
    <row r="928">
      <c r="G928" s="9"/>
      <c r="L928" s="9"/>
    </row>
    <row r="929">
      <c r="G929" s="9"/>
      <c r="L929" s="9"/>
    </row>
    <row r="930">
      <c r="G930" s="9"/>
      <c r="L930" s="9"/>
    </row>
    <row r="931">
      <c r="G931" s="9"/>
      <c r="L931" s="9"/>
    </row>
    <row r="932">
      <c r="G932" s="9"/>
      <c r="L932" s="9"/>
    </row>
    <row r="933">
      <c r="G933" s="9"/>
      <c r="L933" s="9"/>
    </row>
    <row r="934">
      <c r="G934" s="9"/>
      <c r="L934" s="9"/>
    </row>
    <row r="935">
      <c r="G935" s="9"/>
      <c r="L935" s="9"/>
    </row>
    <row r="936">
      <c r="G936" s="9"/>
      <c r="L936" s="9"/>
    </row>
    <row r="937">
      <c r="G937" s="9"/>
      <c r="L937" s="9"/>
    </row>
    <row r="938">
      <c r="G938" s="9"/>
      <c r="L938" s="9"/>
    </row>
    <row r="939">
      <c r="G939" s="9"/>
      <c r="L939" s="9"/>
    </row>
    <row r="940">
      <c r="G940" s="9"/>
      <c r="L940" s="9"/>
    </row>
    <row r="941">
      <c r="G941" s="9"/>
      <c r="L941" s="9"/>
    </row>
    <row r="942">
      <c r="G942" s="9"/>
      <c r="L942" s="9"/>
    </row>
    <row r="943">
      <c r="G943" s="9"/>
      <c r="L943" s="9"/>
    </row>
    <row r="944">
      <c r="G944" s="9"/>
      <c r="L944" s="9"/>
    </row>
    <row r="945">
      <c r="G945" s="9"/>
      <c r="L945" s="9"/>
    </row>
    <row r="946">
      <c r="G946" s="9"/>
      <c r="L946" s="9"/>
    </row>
    <row r="947">
      <c r="G947" s="9"/>
      <c r="L947" s="9"/>
    </row>
    <row r="948">
      <c r="G948" s="9"/>
      <c r="L948" s="9"/>
    </row>
    <row r="949">
      <c r="G949" s="9"/>
      <c r="L949" s="9"/>
    </row>
    <row r="950">
      <c r="G950" s="9"/>
      <c r="L950" s="9"/>
    </row>
    <row r="951">
      <c r="G951" s="9"/>
      <c r="L951" s="9"/>
    </row>
    <row r="952">
      <c r="G952" s="9"/>
      <c r="L952" s="9"/>
    </row>
    <row r="953">
      <c r="G953" s="9"/>
      <c r="L953" s="9"/>
    </row>
    <row r="954">
      <c r="G954" s="9"/>
      <c r="L954" s="9"/>
    </row>
    <row r="955">
      <c r="G955" s="9"/>
      <c r="L955" s="9"/>
    </row>
    <row r="956">
      <c r="G956" s="9"/>
      <c r="L956" s="9"/>
    </row>
    <row r="957">
      <c r="G957" s="9"/>
      <c r="L957" s="9"/>
    </row>
    <row r="958">
      <c r="G958" s="9"/>
      <c r="L958" s="9"/>
    </row>
    <row r="959">
      <c r="G959" s="9"/>
      <c r="L959" s="9"/>
    </row>
    <row r="960">
      <c r="G960" s="9"/>
      <c r="L960" s="9"/>
    </row>
    <row r="961">
      <c r="G961" s="9"/>
      <c r="L961" s="9"/>
    </row>
    <row r="962">
      <c r="G962" s="9"/>
      <c r="L962" s="9"/>
    </row>
    <row r="963">
      <c r="G963" s="9"/>
      <c r="L963" s="9"/>
    </row>
    <row r="964">
      <c r="G964" s="9"/>
      <c r="L964" s="9"/>
    </row>
    <row r="965">
      <c r="G965" s="9"/>
      <c r="L965" s="9"/>
    </row>
    <row r="966">
      <c r="G966" s="9"/>
      <c r="L966" s="9"/>
    </row>
    <row r="967">
      <c r="G967" s="9"/>
      <c r="L967" s="9"/>
    </row>
    <row r="968">
      <c r="G968" s="9"/>
      <c r="L968" s="9"/>
    </row>
    <row r="969">
      <c r="G969" s="9"/>
      <c r="L969" s="9"/>
    </row>
    <row r="970">
      <c r="G970" s="9"/>
      <c r="L970" s="9"/>
    </row>
    <row r="971">
      <c r="G971" s="9"/>
      <c r="L971" s="9"/>
    </row>
    <row r="972">
      <c r="G972" s="9"/>
      <c r="L972" s="9"/>
    </row>
    <row r="973">
      <c r="G973" s="9"/>
      <c r="L973" s="9"/>
    </row>
    <row r="974">
      <c r="G974" s="9"/>
      <c r="L974" s="9"/>
    </row>
    <row r="975">
      <c r="G975" s="9"/>
      <c r="L975" s="9"/>
    </row>
    <row r="976">
      <c r="G976" s="9"/>
      <c r="L976" s="9"/>
    </row>
    <row r="977">
      <c r="G977" s="9"/>
      <c r="L977" s="9"/>
    </row>
    <row r="978">
      <c r="G978" s="9"/>
      <c r="L978" s="9"/>
    </row>
    <row r="979">
      <c r="G979" s="9"/>
      <c r="L979" s="9"/>
    </row>
    <row r="980">
      <c r="G980" s="9"/>
      <c r="L980" s="9"/>
    </row>
    <row r="981">
      <c r="G981" s="9"/>
      <c r="L981" s="9"/>
    </row>
    <row r="982">
      <c r="G982" s="9"/>
      <c r="L982" s="9"/>
    </row>
    <row r="983">
      <c r="G983" s="9"/>
      <c r="L983" s="9"/>
    </row>
    <row r="984">
      <c r="G984" s="9"/>
      <c r="L984" s="9"/>
    </row>
    <row r="985">
      <c r="G985" s="9"/>
      <c r="L985" s="9"/>
    </row>
    <row r="986">
      <c r="G986" s="9"/>
      <c r="L986" s="9"/>
    </row>
    <row r="987">
      <c r="G987" s="9"/>
      <c r="L987" s="9"/>
    </row>
    <row r="988">
      <c r="G988" s="9"/>
      <c r="L988" s="9"/>
    </row>
    <row r="989">
      <c r="G989" s="9"/>
      <c r="L989" s="9"/>
    </row>
    <row r="990">
      <c r="G990" s="9"/>
      <c r="L990" s="9"/>
    </row>
    <row r="991">
      <c r="G991" s="9"/>
      <c r="L991" s="9"/>
    </row>
    <row r="992">
      <c r="G992" s="9"/>
      <c r="L992" s="9"/>
    </row>
    <row r="993">
      <c r="G993" s="9"/>
      <c r="L993" s="9"/>
    </row>
    <row r="994">
      <c r="G994" s="9"/>
      <c r="L994" s="9"/>
    </row>
    <row r="995">
      <c r="G995" s="9"/>
      <c r="L995" s="9"/>
    </row>
    <row r="996">
      <c r="G996" s="9"/>
      <c r="L996" s="9"/>
    </row>
    <row r="997">
      <c r="G997" s="9"/>
      <c r="L997" s="9"/>
    </row>
    <row r="998">
      <c r="G998" s="9"/>
      <c r="L998" s="9"/>
    </row>
    <row r="999">
      <c r="G999" s="9"/>
      <c r="L999" s="9"/>
    </row>
    <row r="1000">
      <c r="G1000" s="9"/>
      <c r="L1000" s="9"/>
    </row>
  </sheetData>
  <autoFilter ref="$A$1:$O$155"/>
  <customSheetViews>
    <customSheetView guid="{93B11913-A451-41BC-A30D-D78AB757CDD4}" filter="1" showAutoFilter="1">
      <autoFilter ref="$A$1:$O$155"/>
    </customSheetView>
  </customSheetView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7" width="7.14"/>
    <col customWidth="1" min="8" max="8" width="10.29"/>
    <col customWidth="1" min="10" max="11" width="8.86"/>
    <col customWidth="1" min="12" max="12" width="9.29"/>
    <col customWidth="1" min="13" max="13" width="8.86"/>
    <col customWidth="1" min="14" max="14" width="10.43"/>
    <col customWidth="1" min="16" max="17" width="10.43"/>
    <col customWidth="1" min="18" max="18" width="9.57"/>
  </cols>
  <sheetData>
    <row r="1" ht="43.5" customHeight="1">
      <c r="A1" s="24" t="s">
        <v>18</v>
      </c>
      <c r="B1" s="25" t="s">
        <v>19</v>
      </c>
      <c r="C1" s="25" t="s">
        <v>20</v>
      </c>
      <c r="D1" s="25" t="s">
        <v>21</v>
      </c>
      <c r="E1" s="25" t="s">
        <v>22</v>
      </c>
      <c r="F1" s="25" t="s">
        <v>23</v>
      </c>
      <c r="G1" s="25" t="s">
        <v>24</v>
      </c>
      <c r="H1" s="26" t="s">
        <v>6</v>
      </c>
      <c r="I1" s="27"/>
      <c r="J1" s="25" t="s">
        <v>25</v>
      </c>
      <c r="K1" s="25" t="s">
        <v>26</v>
      </c>
      <c r="L1" s="25" t="s">
        <v>27</v>
      </c>
      <c r="M1" s="25" t="s">
        <v>28</v>
      </c>
      <c r="N1" s="26" t="s">
        <v>29</v>
      </c>
      <c r="O1" s="27"/>
      <c r="P1" s="25" t="s">
        <v>30</v>
      </c>
      <c r="Q1" s="26" t="s">
        <v>31</v>
      </c>
      <c r="R1" s="28" t="s">
        <v>32</v>
      </c>
      <c r="S1" s="29"/>
    </row>
    <row r="2">
      <c r="A2" s="30" t="s">
        <v>33</v>
      </c>
      <c r="B2" s="31">
        <v>0.0</v>
      </c>
      <c r="C2" s="32">
        <v>0.0</v>
      </c>
      <c r="D2" s="32">
        <v>0.0</v>
      </c>
      <c r="E2" s="32">
        <v>0.0</v>
      </c>
      <c r="F2" s="32">
        <v>0.0</v>
      </c>
      <c r="G2" s="33">
        <v>0.0</v>
      </c>
      <c r="H2" s="34">
        <f t="shared" ref="H2:H155" si="1">Sum(B2:G2)</f>
        <v>0</v>
      </c>
      <c r="I2" s="35"/>
      <c r="J2" s="31">
        <v>0.0</v>
      </c>
      <c r="K2" s="32">
        <v>0.0</v>
      </c>
      <c r="L2" s="32">
        <v>0.0</v>
      </c>
      <c r="M2" s="32">
        <v>0.0</v>
      </c>
      <c r="N2" s="34">
        <f t="shared" ref="N2:N155" si="2">Sum(J2:M2)</f>
        <v>0</v>
      </c>
      <c r="O2" s="35"/>
      <c r="P2" s="36">
        <v>0.0</v>
      </c>
      <c r="Q2" s="37">
        <f t="shared" ref="Q2:Q155" si="3">SUM(P2)</f>
        <v>0</v>
      </c>
      <c r="R2" s="38">
        <v>1.0</v>
      </c>
      <c r="S2" s="39"/>
    </row>
    <row r="3">
      <c r="A3" s="40" t="s">
        <v>34</v>
      </c>
      <c r="B3" s="41">
        <v>0.0</v>
      </c>
      <c r="C3" s="42">
        <v>0.0</v>
      </c>
      <c r="D3" s="42">
        <v>0.0</v>
      </c>
      <c r="E3" s="42">
        <v>0.0</v>
      </c>
      <c r="F3" s="42">
        <v>0.0</v>
      </c>
      <c r="G3" s="43">
        <v>0.0</v>
      </c>
      <c r="H3" s="34">
        <f t="shared" si="1"/>
        <v>0</v>
      </c>
      <c r="I3" s="44"/>
      <c r="J3" s="45">
        <v>0.0</v>
      </c>
      <c r="K3" s="44">
        <v>0.0</v>
      </c>
      <c r="L3" s="44">
        <v>0.0</v>
      </c>
      <c r="M3" s="44">
        <v>0.0</v>
      </c>
      <c r="N3" s="34">
        <f t="shared" si="2"/>
        <v>0</v>
      </c>
      <c r="O3" s="44"/>
      <c r="P3" s="46">
        <v>1.0</v>
      </c>
      <c r="Q3" s="37">
        <f t="shared" si="3"/>
        <v>1</v>
      </c>
      <c r="R3" s="38">
        <v>1.0</v>
      </c>
      <c r="S3" s="39"/>
    </row>
    <row r="4">
      <c r="A4" s="47" t="s">
        <v>35</v>
      </c>
      <c r="B4" s="48">
        <v>0.0</v>
      </c>
      <c r="C4" s="49">
        <v>0.0</v>
      </c>
      <c r="D4" s="49">
        <v>0.0</v>
      </c>
      <c r="E4" s="49">
        <v>0.0</v>
      </c>
      <c r="F4" s="49">
        <v>0.0</v>
      </c>
      <c r="G4" s="50">
        <v>0.0</v>
      </c>
      <c r="H4" s="34">
        <f t="shared" si="1"/>
        <v>0</v>
      </c>
      <c r="I4" s="49"/>
      <c r="J4" s="48">
        <v>1.0</v>
      </c>
      <c r="K4" s="49">
        <v>0.0</v>
      </c>
      <c r="L4" s="49">
        <v>0.0</v>
      </c>
      <c r="M4" s="49">
        <v>0.0</v>
      </c>
      <c r="N4" s="34">
        <f t="shared" si="2"/>
        <v>1</v>
      </c>
      <c r="O4" s="49"/>
      <c r="P4" s="51">
        <v>1.0</v>
      </c>
      <c r="Q4" s="37">
        <f t="shared" si="3"/>
        <v>1</v>
      </c>
      <c r="R4" s="38">
        <v>4.0</v>
      </c>
      <c r="S4" s="39"/>
    </row>
    <row r="5">
      <c r="A5" s="47" t="s">
        <v>35</v>
      </c>
      <c r="B5" s="48">
        <v>0.0</v>
      </c>
      <c r="C5" s="49">
        <v>0.0</v>
      </c>
      <c r="D5" s="49">
        <v>0.0</v>
      </c>
      <c r="E5" s="49">
        <v>0.0</v>
      </c>
      <c r="F5" s="49">
        <v>0.0</v>
      </c>
      <c r="G5" s="50">
        <v>0.0</v>
      </c>
      <c r="H5" s="34">
        <f t="shared" si="1"/>
        <v>0</v>
      </c>
      <c r="I5" s="49"/>
      <c r="J5" s="48">
        <v>0.0</v>
      </c>
      <c r="K5" s="49">
        <v>1.0</v>
      </c>
      <c r="L5" s="49">
        <v>0.0</v>
      </c>
      <c r="M5" s="49">
        <v>0.0</v>
      </c>
      <c r="N5" s="34">
        <f t="shared" si="2"/>
        <v>1</v>
      </c>
      <c r="O5" s="49"/>
      <c r="P5" s="51">
        <v>1.0</v>
      </c>
      <c r="Q5" s="37">
        <f t="shared" si="3"/>
        <v>1</v>
      </c>
      <c r="R5" s="38">
        <v>4.0</v>
      </c>
      <c r="S5" s="39"/>
    </row>
    <row r="6">
      <c r="A6" s="47" t="s">
        <v>35</v>
      </c>
      <c r="B6" s="48">
        <v>0.0</v>
      </c>
      <c r="C6" s="49">
        <v>0.0</v>
      </c>
      <c r="D6" s="49">
        <v>0.0</v>
      </c>
      <c r="E6" s="49">
        <v>0.0</v>
      </c>
      <c r="F6" s="49">
        <v>0.0</v>
      </c>
      <c r="G6" s="50">
        <v>0.0</v>
      </c>
      <c r="H6" s="34">
        <f t="shared" si="1"/>
        <v>0</v>
      </c>
      <c r="I6" s="49"/>
      <c r="J6" s="48">
        <v>0.0</v>
      </c>
      <c r="K6" s="49">
        <v>0.0</v>
      </c>
      <c r="L6" s="49">
        <v>1.0</v>
      </c>
      <c r="M6" s="49">
        <v>0.0</v>
      </c>
      <c r="N6" s="34">
        <f t="shared" si="2"/>
        <v>1</v>
      </c>
      <c r="O6" s="49"/>
      <c r="P6" s="51">
        <v>1.0</v>
      </c>
      <c r="Q6" s="37">
        <f t="shared" si="3"/>
        <v>1</v>
      </c>
      <c r="R6" s="38">
        <v>4.0</v>
      </c>
      <c r="S6" s="39"/>
    </row>
    <row r="7">
      <c r="A7" s="47" t="s">
        <v>35</v>
      </c>
      <c r="B7" s="48">
        <v>0.0</v>
      </c>
      <c r="C7" s="49">
        <v>0.0</v>
      </c>
      <c r="D7" s="49">
        <v>0.0</v>
      </c>
      <c r="E7" s="49">
        <v>0.0</v>
      </c>
      <c r="F7" s="49">
        <v>0.0</v>
      </c>
      <c r="G7" s="50">
        <v>0.0</v>
      </c>
      <c r="H7" s="34">
        <f t="shared" si="1"/>
        <v>0</v>
      </c>
      <c r="I7" s="49"/>
      <c r="J7" s="48">
        <v>0.0</v>
      </c>
      <c r="K7" s="49">
        <v>0.0</v>
      </c>
      <c r="L7" s="49">
        <v>0.0</v>
      </c>
      <c r="M7" s="49">
        <v>1.0</v>
      </c>
      <c r="N7" s="34">
        <f t="shared" si="2"/>
        <v>1</v>
      </c>
      <c r="O7" s="49"/>
      <c r="P7" s="51">
        <v>1.0</v>
      </c>
      <c r="Q7" s="37">
        <f t="shared" si="3"/>
        <v>1</v>
      </c>
      <c r="R7" s="38">
        <v>4.0</v>
      </c>
      <c r="S7" s="39"/>
    </row>
    <row r="8">
      <c r="A8" s="52" t="s">
        <v>36</v>
      </c>
      <c r="B8" s="53">
        <v>0.0</v>
      </c>
      <c r="C8" s="54">
        <v>0.0</v>
      </c>
      <c r="D8" s="54">
        <v>0.0</v>
      </c>
      <c r="E8" s="54">
        <v>0.0</v>
      </c>
      <c r="F8" s="54">
        <v>0.0</v>
      </c>
      <c r="G8" s="55">
        <v>0.0</v>
      </c>
      <c r="H8" s="34">
        <f t="shared" si="1"/>
        <v>0</v>
      </c>
      <c r="I8" s="54"/>
      <c r="J8" s="53">
        <v>1.0</v>
      </c>
      <c r="K8" s="54">
        <v>1.0</v>
      </c>
      <c r="L8" s="54">
        <v>0.0</v>
      </c>
      <c r="M8" s="54">
        <v>0.0</v>
      </c>
      <c r="N8" s="34">
        <f t="shared" si="2"/>
        <v>2</v>
      </c>
      <c r="O8" s="54"/>
      <c r="P8" s="56">
        <v>1.0</v>
      </c>
      <c r="Q8" s="37">
        <f t="shared" si="3"/>
        <v>1</v>
      </c>
      <c r="R8" s="38">
        <v>6.0</v>
      </c>
      <c r="S8" s="39"/>
    </row>
    <row r="9">
      <c r="A9" s="52" t="s">
        <v>36</v>
      </c>
      <c r="B9" s="53">
        <v>0.0</v>
      </c>
      <c r="C9" s="54">
        <v>0.0</v>
      </c>
      <c r="D9" s="54">
        <v>0.0</v>
      </c>
      <c r="E9" s="54">
        <v>0.0</v>
      </c>
      <c r="F9" s="54">
        <v>0.0</v>
      </c>
      <c r="G9" s="55">
        <v>0.0</v>
      </c>
      <c r="H9" s="34">
        <f t="shared" si="1"/>
        <v>0</v>
      </c>
      <c r="I9" s="54"/>
      <c r="J9" s="53">
        <v>1.0</v>
      </c>
      <c r="K9" s="54">
        <v>0.0</v>
      </c>
      <c r="L9" s="54">
        <v>1.0</v>
      </c>
      <c r="M9" s="54">
        <v>0.0</v>
      </c>
      <c r="N9" s="34">
        <f t="shared" si="2"/>
        <v>2</v>
      </c>
      <c r="O9" s="54"/>
      <c r="P9" s="56">
        <v>1.0</v>
      </c>
      <c r="Q9" s="37">
        <f t="shared" si="3"/>
        <v>1</v>
      </c>
      <c r="R9" s="38">
        <v>6.0</v>
      </c>
      <c r="S9" s="39"/>
    </row>
    <row r="10">
      <c r="A10" s="52" t="s">
        <v>36</v>
      </c>
      <c r="B10" s="53">
        <v>0.0</v>
      </c>
      <c r="C10" s="54">
        <v>0.0</v>
      </c>
      <c r="D10" s="54">
        <v>0.0</v>
      </c>
      <c r="E10" s="54">
        <v>0.0</v>
      </c>
      <c r="F10" s="54">
        <v>0.0</v>
      </c>
      <c r="G10" s="55">
        <v>0.0</v>
      </c>
      <c r="H10" s="34">
        <f t="shared" si="1"/>
        <v>0</v>
      </c>
      <c r="I10" s="54"/>
      <c r="J10" s="53">
        <v>1.0</v>
      </c>
      <c r="K10" s="54">
        <v>0.0</v>
      </c>
      <c r="L10" s="54">
        <v>0.0</v>
      </c>
      <c r="M10" s="54">
        <v>1.0</v>
      </c>
      <c r="N10" s="34">
        <f t="shared" si="2"/>
        <v>2</v>
      </c>
      <c r="O10" s="54"/>
      <c r="P10" s="56">
        <v>1.0</v>
      </c>
      <c r="Q10" s="37">
        <f t="shared" si="3"/>
        <v>1</v>
      </c>
      <c r="R10" s="38">
        <v>6.0</v>
      </c>
      <c r="S10" s="39"/>
    </row>
    <row r="11">
      <c r="A11" s="52" t="s">
        <v>36</v>
      </c>
      <c r="B11" s="53">
        <v>0.0</v>
      </c>
      <c r="C11" s="54">
        <v>0.0</v>
      </c>
      <c r="D11" s="54">
        <v>0.0</v>
      </c>
      <c r="E11" s="54">
        <v>0.0</v>
      </c>
      <c r="F11" s="54">
        <v>0.0</v>
      </c>
      <c r="G11" s="55">
        <v>0.0</v>
      </c>
      <c r="H11" s="34">
        <f t="shared" si="1"/>
        <v>0</v>
      </c>
      <c r="I11" s="54"/>
      <c r="J11" s="53">
        <v>0.0</v>
      </c>
      <c r="K11" s="54">
        <v>1.0</v>
      </c>
      <c r="L11" s="54">
        <v>1.0</v>
      </c>
      <c r="M11" s="54">
        <v>0.0</v>
      </c>
      <c r="N11" s="34">
        <f t="shared" si="2"/>
        <v>2</v>
      </c>
      <c r="O11" s="54"/>
      <c r="P11" s="56">
        <v>1.0</v>
      </c>
      <c r="Q11" s="37">
        <f t="shared" si="3"/>
        <v>1</v>
      </c>
      <c r="R11" s="38">
        <v>6.0</v>
      </c>
      <c r="S11" s="39"/>
    </row>
    <row r="12">
      <c r="A12" s="52" t="s">
        <v>36</v>
      </c>
      <c r="B12" s="53">
        <v>0.0</v>
      </c>
      <c r="C12" s="54">
        <v>0.0</v>
      </c>
      <c r="D12" s="54">
        <v>0.0</v>
      </c>
      <c r="E12" s="54">
        <v>0.0</v>
      </c>
      <c r="F12" s="54">
        <v>0.0</v>
      </c>
      <c r="G12" s="55">
        <v>0.0</v>
      </c>
      <c r="H12" s="34">
        <f t="shared" si="1"/>
        <v>0</v>
      </c>
      <c r="I12" s="54"/>
      <c r="J12" s="53">
        <v>0.0</v>
      </c>
      <c r="K12" s="54">
        <v>1.0</v>
      </c>
      <c r="L12" s="54">
        <v>0.0</v>
      </c>
      <c r="M12" s="54">
        <v>1.0</v>
      </c>
      <c r="N12" s="34">
        <f t="shared" si="2"/>
        <v>2</v>
      </c>
      <c r="O12" s="54"/>
      <c r="P12" s="56">
        <v>1.0</v>
      </c>
      <c r="Q12" s="37">
        <f t="shared" si="3"/>
        <v>1</v>
      </c>
      <c r="R12" s="38">
        <v>6.0</v>
      </c>
      <c r="S12" s="39"/>
    </row>
    <row r="13">
      <c r="A13" s="52" t="s">
        <v>36</v>
      </c>
      <c r="B13" s="53">
        <v>0.0</v>
      </c>
      <c r="C13" s="54">
        <v>0.0</v>
      </c>
      <c r="D13" s="54">
        <v>0.0</v>
      </c>
      <c r="E13" s="54">
        <v>0.0</v>
      </c>
      <c r="F13" s="54">
        <v>0.0</v>
      </c>
      <c r="G13" s="55">
        <v>0.0</v>
      </c>
      <c r="H13" s="34">
        <f t="shared" si="1"/>
        <v>0</v>
      </c>
      <c r="I13" s="54"/>
      <c r="J13" s="53">
        <v>0.0</v>
      </c>
      <c r="K13" s="54">
        <v>0.0</v>
      </c>
      <c r="L13" s="54">
        <v>1.0</v>
      </c>
      <c r="M13" s="54">
        <v>1.0</v>
      </c>
      <c r="N13" s="34">
        <f t="shared" si="2"/>
        <v>2</v>
      </c>
      <c r="O13" s="54"/>
      <c r="P13" s="56">
        <v>1.0</v>
      </c>
      <c r="Q13" s="37">
        <f t="shared" si="3"/>
        <v>1</v>
      </c>
      <c r="R13" s="38">
        <v>6.0</v>
      </c>
      <c r="S13" s="39"/>
    </row>
    <row r="14">
      <c r="A14" s="57" t="s">
        <v>37</v>
      </c>
      <c r="B14" s="58">
        <v>0.0</v>
      </c>
      <c r="C14" s="59">
        <v>0.0</v>
      </c>
      <c r="D14" s="59">
        <v>0.0</v>
      </c>
      <c r="E14" s="59">
        <v>0.0</v>
      </c>
      <c r="F14" s="59">
        <v>0.0</v>
      </c>
      <c r="G14" s="60">
        <v>0.0</v>
      </c>
      <c r="H14" s="34">
        <f t="shared" si="1"/>
        <v>0</v>
      </c>
      <c r="I14" s="59"/>
      <c r="J14" s="58">
        <v>1.0</v>
      </c>
      <c r="K14" s="59">
        <v>1.0</v>
      </c>
      <c r="L14" s="59">
        <v>1.0</v>
      </c>
      <c r="M14" s="59">
        <v>0.0</v>
      </c>
      <c r="N14" s="34">
        <f t="shared" si="2"/>
        <v>3</v>
      </c>
      <c r="O14" s="59"/>
      <c r="P14" s="61">
        <v>1.0</v>
      </c>
      <c r="Q14" s="37">
        <f t="shared" si="3"/>
        <v>1</v>
      </c>
      <c r="R14" s="38">
        <v>4.0</v>
      </c>
      <c r="S14" s="39"/>
    </row>
    <row r="15">
      <c r="A15" s="57" t="s">
        <v>37</v>
      </c>
      <c r="B15" s="58">
        <v>0.0</v>
      </c>
      <c r="C15" s="59">
        <v>0.0</v>
      </c>
      <c r="D15" s="59">
        <v>0.0</v>
      </c>
      <c r="E15" s="59">
        <v>0.0</v>
      </c>
      <c r="F15" s="59">
        <v>0.0</v>
      </c>
      <c r="G15" s="60">
        <v>0.0</v>
      </c>
      <c r="H15" s="34">
        <f t="shared" si="1"/>
        <v>0</v>
      </c>
      <c r="I15" s="59"/>
      <c r="J15" s="58">
        <v>1.0</v>
      </c>
      <c r="K15" s="59">
        <v>1.0</v>
      </c>
      <c r="L15" s="59">
        <v>0.0</v>
      </c>
      <c r="M15" s="59">
        <v>1.0</v>
      </c>
      <c r="N15" s="34">
        <f t="shared" si="2"/>
        <v>3</v>
      </c>
      <c r="O15" s="59"/>
      <c r="P15" s="61">
        <v>1.0</v>
      </c>
      <c r="Q15" s="37">
        <f t="shared" si="3"/>
        <v>1</v>
      </c>
      <c r="R15" s="38">
        <v>4.0</v>
      </c>
      <c r="S15" s="39"/>
    </row>
    <row r="16">
      <c r="A16" s="57" t="s">
        <v>37</v>
      </c>
      <c r="B16" s="58">
        <v>0.0</v>
      </c>
      <c r="C16" s="59">
        <v>0.0</v>
      </c>
      <c r="D16" s="59">
        <v>0.0</v>
      </c>
      <c r="E16" s="59">
        <v>0.0</v>
      </c>
      <c r="F16" s="59">
        <v>0.0</v>
      </c>
      <c r="G16" s="60">
        <v>0.0</v>
      </c>
      <c r="H16" s="34">
        <f t="shared" si="1"/>
        <v>0</v>
      </c>
      <c r="I16" s="59"/>
      <c r="J16" s="58">
        <v>1.0</v>
      </c>
      <c r="K16" s="59">
        <v>0.0</v>
      </c>
      <c r="L16" s="59">
        <v>1.0</v>
      </c>
      <c r="M16" s="59">
        <v>1.0</v>
      </c>
      <c r="N16" s="34">
        <f t="shared" si="2"/>
        <v>3</v>
      </c>
      <c r="O16" s="59"/>
      <c r="P16" s="61">
        <v>1.0</v>
      </c>
      <c r="Q16" s="37">
        <f t="shared" si="3"/>
        <v>1</v>
      </c>
      <c r="R16" s="38">
        <v>4.0</v>
      </c>
      <c r="S16" s="39"/>
    </row>
    <row r="17">
      <c r="A17" s="57" t="s">
        <v>37</v>
      </c>
      <c r="B17" s="58">
        <v>0.0</v>
      </c>
      <c r="C17" s="59">
        <v>0.0</v>
      </c>
      <c r="D17" s="59">
        <v>0.0</v>
      </c>
      <c r="E17" s="59">
        <v>0.0</v>
      </c>
      <c r="F17" s="59">
        <v>0.0</v>
      </c>
      <c r="G17" s="60">
        <v>0.0</v>
      </c>
      <c r="H17" s="34">
        <f t="shared" si="1"/>
        <v>0</v>
      </c>
      <c r="I17" s="59"/>
      <c r="J17" s="58">
        <v>0.0</v>
      </c>
      <c r="K17" s="59">
        <v>1.0</v>
      </c>
      <c r="L17" s="59">
        <v>1.0</v>
      </c>
      <c r="M17" s="59">
        <v>1.0</v>
      </c>
      <c r="N17" s="34">
        <f t="shared" si="2"/>
        <v>3</v>
      </c>
      <c r="O17" s="59"/>
      <c r="P17" s="61">
        <v>1.0</v>
      </c>
      <c r="Q17" s="37">
        <f t="shared" si="3"/>
        <v>1</v>
      </c>
      <c r="R17" s="38">
        <v>4.0</v>
      </c>
      <c r="S17" s="39"/>
    </row>
    <row r="18">
      <c r="A18" s="62" t="s">
        <v>38</v>
      </c>
      <c r="B18" s="63">
        <v>0.0</v>
      </c>
      <c r="C18" s="64">
        <v>0.0</v>
      </c>
      <c r="D18" s="64">
        <v>0.0</v>
      </c>
      <c r="E18" s="64">
        <v>0.0</v>
      </c>
      <c r="F18" s="64">
        <v>0.0</v>
      </c>
      <c r="G18" s="65">
        <v>0.0</v>
      </c>
      <c r="H18" s="34">
        <f t="shared" si="1"/>
        <v>0</v>
      </c>
      <c r="I18" s="66"/>
      <c r="J18" s="67">
        <v>1.0</v>
      </c>
      <c r="K18" s="66">
        <v>1.0</v>
      </c>
      <c r="L18" s="66">
        <v>1.0</v>
      </c>
      <c r="M18" s="66">
        <v>1.0</v>
      </c>
      <c r="N18" s="34">
        <f t="shared" si="2"/>
        <v>4</v>
      </c>
      <c r="O18" s="68"/>
      <c r="P18" s="69">
        <v>1.0</v>
      </c>
      <c r="Q18" s="37">
        <f t="shared" si="3"/>
        <v>1</v>
      </c>
      <c r="R18" s="38">
        <v>1.0</v>
      </c>
      <c r="S18" s="39"/>
    </row>
    <row r="19">
      <c r="A19" s="70" t="s">
        <v>39</v>
      </c>
      <c r="B19" s="71">
        <v>1.0</v>
      </c>
      <c r="C19" s="72">
        <v>0.0</v>
      </c>
      <c r="D19" s="72">
        <v>0.0</v>
      </c>
      <c r="E19" s="72">
        <v>0.0</v>
      </c>
      <c r="F19" s="72">
        <v>0.0</v>
      </c>
      <c r="G19" s="73">
        <v>0.0</v>
      </c>
      <c r="H19" s="34">
        <f t="shared" si="1"/>
        <v>1</v>
      </c>
      <c r="I19" s="72"/>
      <c r="J19" s="71">
        <v>1.0</v>
      </c>
      <c r="K19" s="72">
        <v>1.0</v>
      </c>
      <c r="L19" s="72">
        <v>0.0</v>
      </c>
      <c r="M19" s="72">
        <v>0.0</v>
      </c>
      <c r="N19" s="34">
        <f t="shared" si="2"/>
        <v>2</v>
      </c>
      <c r="O19" s="72"/>
      <c r="P19" s="74">
        <v>1.0</v>
      </c>
      <c r="Q19" s="37">
        <f t="shared" si="3"/>
        <v>1</v>
      </c>
      <c r="R19" s="38">
        <v>6.0</v>
      </c>
      <c r="S19" s="39"/>
    </row>
    <row r="20">
      <c r="A20" s="70" t="s">
        <v>39</v>
      </c>
      <c r="B20" s="71">
        <v>0.0</v>
      </c>
      <c r="C20" s="72">
        <v>1.0</v>
      </c>
      <c r="D20" s="72">
        <v>0.0</v>
      </c>
      <c r="E20" s="72">
        <v>0.0</v>
      </c>
      <c r="F20" s="72">
        <v>0.0</v>
      </c>
      <c r="G20" s="73">
        <v>0.0</v>
      </c>
      <c r="H20" s="34">
        <f t="shared" si="1"/>
        <v>1</v>
      </c>
      <c r="I20" s="72"/>
      <c r="J20" s="71">
        <v>1.0</v>
      </c>
      <c r="K20" s="72">
        <v>0.0</v>
      </c>
      <c r="L20" s="72">
        <v>0.0</v>
      </c>
      <c r="M20" s="72">
        <v>1.0</v>
      </c>
      <c r="N20" s="34">
        <f t="shared" si="2"/>
        <v>2</v>
      </c>
      <c r="O20" s="72"/>
      <c r="P20" s="74">
        <v>1.0</v>
      </c>
      <c r="Q20" s="37">
        <f t="shared" si="3"/>
        <v>1</v>
      </c>
      <c r="R20" s="38">
        <v>6.0</v>
      </c>
      <c r="S20" s="39"/>
    </row>
    <row r="21">
      <c r="A21" s="70" t="s">
        <v>39</v>
      </c>
      <c r="B21" s="71">
        <v>0.0</v>
      </c>
      <c r="C21" s="72">
        <v>0.0</v>
      </c>
      <c r="D21" s="72">
        <v>1.0</v>
      </c>
      <c r="E21" s="72">
        <v>0.0</v>
      </c>
      <c r="F21" s="72">
        <v>0.0</v>
      </c>
      <c r="G21" s="73">
        <v>0.0</v>
      </c>
      <c r="H21" s="34">
        <f t="shared" si="1"/>
        <v>1</v>
      </c>
      <c r="I21" s="72"/>
      <c r="J21" s="71">
        <v>1.0</v>
      </c>
      <c r="K21" s="72">
        <v>0.0</v>
      </c>
      <c r="L21" s="72">
        <v>1.0</v>
      </c>
      <c r="M21" s="72">
        <v>0.0</v>
      </c>
      <c r="N21" s="34">
        <f t="shared" si="2"/>
        <v>2</v>
      </c>
      <c r="O21" s="72"/>
      <c r="P21" s="74">
        <v>1.0</v>
      </c>
      <c r="Q21" s="37">
        <f t="shared" si="3"/>
        <v>1</v>
      </c>
      <c r="R21" s="38">
        <v>6.0</v>
      </c>
      <c r="S21" s="39"/>
    </row>
    <row r="22">
      <c r="A22" s="70" t="s">
        <v>39</v>
      </c>
      <c r="B22" s="71">
        <v>0.0</v>
      </c>
      <c r="C22" s="72">
        <v>0.0</v>
      </c>
      <c r="D22" s="72">
        <v>0.0</v>
      </c>
      <c r="E22" s="72">
        <v>1.0</v>
      </c>
      <c r="F22" s="72">
        <v>0.0</v>
      </c>
      <c r="G22" s="73">
        <v>0.0</v>
      </c>
      <c r="H22" s="34">
        <f t="shared" si="1"/>
        <v>1</v>
      </c>
      <c r="I22" s="72"/>
      <c r="J22" s="71">
        <v>0.0</v>
      </c>
      <c r="K22" s="72">
        <v>1.0</v>
      </c>
      <c r="L22" s="72">
        <v>0.0</v>
      </c>
      <c r="M22" s="72">
        <v>1.0</v>
      </c>
      <c r="N22" s="34">
        <f t="shared" si="2"/>
        <v>2</v>
      </c>
      <c r="O22" s="72"/>
      <c r="P22" s="74">
        <v>1.0</v>
      </c>
      <c r="Q22" s="37">
        <f t="shared" si="3"/>
        <v>1</v>
      </c>
      <c r="R22" s="38">
        <v>6.0</v>
      </c>
      <c r="S22" s="39"/>
    </row>
    <row r="23">
      <c r="A23" s="70" t="s">
        <v>39</v>
      </c>
      <c r="B23" s="71">
        <v>0.0</v>
      </c>
      <c r="C23" s="72">
        <v>0.0</v>
      </c>
      <c r="D23" s="72">
        <v>0.0</v>
      </c>
      <c r="E23" s="72">
        <v>0.0</v>
      </c>
      <c r="F23" s="72">
        <v>1.0</v>
      </c>
      <c r="G23" s="73">
        <v>0.0</v>
      </c>
      <c r="H23" s="34">
        <f t="shared" si="1"/>
        <v>1</v>
      </c>
      <c r="I23" s="72"/>
      <c r="J23" s="71">
        <v>0.0</v>
      </c>
      <c r="K23" s="72">
        <v>1.0</v>
      </c>
      <c r="L23" s="72">
        <v>1.0</v>
      </c>
      <c r="M23" s="72">
        <v>0.0</v>
      </c>
      <c r="N23" s="34">
        <f t="shared" si="2"/>
        <v>2</v>
      </c>
      <c r="O23" s="72"/>
      <c r="P23" s="74">
        <v>1.0</v>
      </c>
      <c r="Q23" s="37">
        <f t="shared" si="3"/>
        <v>1</v>
      </c>
      <c r="R23" s="38">
        <v>6.0</v>
      </c>
      <c r="S23" s="39"/>
    </row>
    <row r="24">
      <c r="A24" s="70" t="s">
        <v>39</v>
      </c>
      <c r="B24" s="71">
        <v>0.0</v>
      </c>
      <c r="C24" s="72">
        <v>0.0</v>
      </c>
      <c r="D24" s="72">
        <v>0.0</v>
      </c>
      <c r="E24" s="72">
        <v>0.0</v>
      </c>
      <c r="F24" s="72">
        <v>0.0</v>
      </c>
      <c r="G24" s="73">
        <v>1.0</v>
      </c>
      <c r="H24" s="34">
        <f t="shared" si="1"/>
        <v>1</v>
      </c>
      <c r="I24" s="72"/>
      <c r="J24" s="71">
        <v>0.0</v>
      </c>
      <c r="K24" s="72">
        <v>0.0</v>
      </c>
      <c r="L24" s="72">
        <v>1.0</v>
      </c>
      <c r="M24" s="72">
        <v>1.0</v>
      </c>
      <c r="N24" s="34">
        <f t="shared" si="2"/>
        <v>2</v>
      </c>
      <c r="O24" s="72"/>
      <c r="P24" s="74">
        <v>1.0</v>
      </c>
      <c r="Q24" s="37">
        <f t="shared" si="3"/>
        <v>1</v>
      </c>
      <c r="R24" s="38">
        <v>6.0</v>
      </c>
      <c r="S24" s="39"/>
    </row>
    <row r="25">
      <c r="A25" s="75" t="s">
        <v>40</v>
      </c>
      <c r="B25" s="76">
        <v>1.0</v>
      </c>
      <c r="C25" s="77">
        <v>0.0</v>
      </c>
      <c r="D25" s="77">
        <v>0.0</v>
      </c>
      <c r="E25" s="77">
        <v>0.0</v>
      </c>
      <c r="F25" s="77">
        <v>0.0</v>
      </c>
      <c r="G25" s="78">
        <v>0.0</v>
      </c>
      <c r="H25" s="34">
        <f t="shared" si="1"/>
        <v>1</v>
      </c>
      <c r="I25" s="77"/>
      <c r="J25" s="76">
        <v>1.0</v>
      </c>
      <c r="K25" s="77">
        <v>1.0</v>
      </c>
      <c r="L25" s="77">
        <v>1.0</v>
      </c>
      <c r="M25" s="77">
        <v>0.0</v>
      </c>
      <c r="N25" s="34">
        <f t="shared" si="2"/>
        <v>3</v>
      </c>
      <c r="O25" s="77"/>
      <c r="P25" s="79">
        <v>1.0</v>
      </c>
      <c r="Q25" s="37">
        <f t="shared" si="3"/>
        <v>1</v>
      </c>
      <c r="R25" s="38">
        <v>12.0</v>
      </c>
      <c r="S25" s="39"/>
    </row>
    <row r="26">
      <c r="A26" s="75" t="s">
        <v>40</v>
      </c>
      <c r="B26" s="76">
        <v>1.0</v>
      </c>
      <c r="C26" s="77">
        <v>0.0</v>
      </c>
      <c r="D26" s="77">
        <v>0.0</v>
      </c>
      <c r="E26" s="77">
        <v>0.0</v>
      </c>
      <c r="F26" s="77">
        <v>0.0</v>
      </c>
      <c r="G26" s="78">
        <v>0.0</v>
      </c>
      <c r="H26" s="34">
        <f t="shared" si="1"/>
        <v>1</v>
      </c>
      <c r="I26" s="77"/>
      <c r="J26" s="76">
        <v>1.0</v>
      </c>
      <c r="K26" s="77">
        <v>1.0</v>
      </c>
      <c r="L26" s="77">
        <v>0.0</v>
      </c>
      <c r="M26" s="77">
        <v>1.0</v>
      </c>
      <c r="N26" s="34">
        <f t="shared" si="2"/>
        <v>3</v>
      </c>
      <c r="O26" s="77"/>
      <c r="P26" s="79">
        <v>1.0</v>
      </c>
      <c r="Q26" s="37">
        <f t="shared" si="3"/>
        <v>1</v>
      </c>
      <c r="R26" s="38">
        <v>12.0</v>
      </c>
      <c r="S26" s="39"/>
    </row>
    <row r="27">
      <c r="A27" s="75" t="s">
        <v>40</v>
      </c>
      <c r="B27" s="76">
        <v>0.0</v>
      </c>
      <c r="C27" s="77">
        <v>1.0</v>
      </c>
      <c r="D27" s="77">
        <v>0.0</v>
      </c>
      <c r="E27" s="77">
        <v>0.0</v>
      </c>
      <c r="F27" s="77">
        <v>0.0</v>
      </c>
      <c r="G27" s="78">
        <v>0.0</v>
      </c>
      <c r="H27" s="34">
        <f t="shared" si="1"/>
        <v>1</v>
      </c>
      <c r="I27" s="77"/>
      <c r="J27" s="76">
        <v>1.0</v>
      </c>
      <c r="K27" s="77">
        <v>1.0</v>
      </c>
      <c r="L27" s="77">
        <v>0.0</v>
      </c>
      <c r="M27" s="77">
        <v>1.0</v>
      </c>
      <c r="N27" s="34">
        <f t="shared" si="2"/>
        <v>3</v>
      </c>
      <c r="O27" s="77"/>
      <c r="P27" s="79">
        <v>1.0</v>
      </c>
      <c r="Q27" s="37">
        <f t="shared" si="3"/>
        <v>1</v>
      </c>
      <c r="R27" s="38">
        <v>12.0</v>
      </c>
      <c r="S27" s="39"/>
    </row>
    <row r="28">
      <c r="A28" s="75" t="s">
        <v>40</v>
      </c>
      <c r="B28" s="76">
        <v>0.0</v>
      </c>
      <c r="C28" s="77">
        <v>1.0</v>
      </c>
      <c r="D28" s="77">
        <v>0.0</v>
      </c>
      <c r="E28" s="77">
        <v>0.0</v>
      </c>
      <c r="F28" s="77">
        <v>0.0</v>
      </c>
      <c r="G28" s="78">
        <v>0.0</v>
      </c>
      <c r="H28" s="34">
        <f t="shared" si="1"/>
        <v>1</v>
      </c>
      <c r="I28" s="77"/>
      <c r="J28" s="76">
        <v>1.0</v>
      </c>
      <c r="K28" s="77">
        <v>0.0</v>
      </c>
      <c r="L28" s="77">
        <v>1.0</v>
      </c>
      <c r="M28" s="77">
        <v>1.0</v>
      </c>
      <c r="N28" s="34">
        <f t="shared" si="2"/>
        <v>3</v>
      </c>
      <c r="O28" s="77"/>
      <c r="P28" s="79">
        <v>1.0</v>
      </c>
      <c r="Q28" s="37">
        <f t="shared" si="3"/>
        <v>1</v>
      </c>
      <c r="R28" s="38">
        <v>12.0</v>
      </c>
      <c r="S28" s="39"/>
    </row>
    <row r="29">
      <c r="A29" s="75" t="s">
        <v>40</v>
      </c>
      <c r="B29" s="76">
        <v>0.0</v>
      </c>
      <c r="C29" s="77">
        <v>0.0</v>
      </c>
      <c r="D29" s="77">
        <v>1.0</v>
      </c>
      <c r="E29" s="77">
        <v>0.0</v>
      </c>
      <c r="F29" s="77">
        <v>0.0</v>
      </c>
      <c r="G29" s="78">
        <v>0.0</v>
      </c>
      <c r="H29" s="34">
        <f t="shared" si="1"/>
        <v>1</v>
      </c>
      <c r="I29" s="77"/>
      <c r="J29" s="76">
        <v>1.0</v>
      </c>
      <c r="K29" s="77">
        <v>1.0</v>
      </c>
      <c r="L29" s="77">
        <v>1.0</v>
      </c>
      <c r="M29" s="77">
        <v>0.0</v>
      </c>
      <c r="N29" s="34">
        <f t="shared" si="2"/>
        <v>3</v>
      </c>
      <c r="O29" s="77"/>
      <c r="P29" s="79">
        <v>1.0</v>
      </c>
      <c r="Q29" s="37">
        <f t="shared" si="3"/>
        <v>1</v>
      </c>
      <c r="R29" s="38">
        <v>12.0</v>
      </c>
      <c r="S29" s="39"/>
    </row>
    <row r="30">
      <c r="A30" s="75" t="s">
        <v>40</v>
      </c>
      <c r="B30" s="76">
        <v>0.0</v>
      </c>
      <c r="C30" s="77">
        <v>0.0</v>
      </c>
      <c r="D30" s="77">
        <v>1.0</v>
      </c>
      <c r="E30" s="77">
        <v>0.0</v>
      </c>
      <c r="F30" s="77">
        <v>0.0</v>
      </c>
      <c r="G30" s="78">
        <v>0.0</v>
      </c>
      <c r="H30" s="34">
        <f t="shared" si="1"/>
        <v>1</v>
      </c>
      <c r="I30" s="77"/>
      <c r="J30" s="76">
        <v>1.0</v>
      </c>
      <c r="K30" s="77">
        <v>0.0</v>
      </c>
      <c r="L30" s="77">
        <v>1.0</v>
      </c>
      <c r="M30" s="77">
        <v>1.0</v>
      </c>
      <c r="N30" s="34">
        <f t="shared" si="2"/>
        <v>3</v>
      </c>
      <c r="O30" s="77"/>
      <c r="P30" s="79">
        <v>1.0</v>
      </c>
      <c r="Q30" s="37">
        <f t="shared" si="3"/>
        <v>1</v>
      </c>
      <c r="R30" s="38">
        <v>12.0</v>
      </c>
      <c r="S30" s="39"/>
    </row>
    <row r="31">
      <c r="A31" s="75" t="s">
        <v>40</v>
      </c>
      <c r="B31" s="76">
        <v>0.0</v>
      </c>
      <c r="C31" s="77">
        <v>0.0</v>
      </c>
      <c r="D31" s="77">
        <v>0.0</v>
      </c>
      <c r="E31" s="77">
        <v>1.0</v>
      </c>
      <c r="F31" s="77">
        <v>0.0</v>
      </c>
      <c r="G31" s="78">
        <v>0.0</v>
      </c>
      <c r="H31" s="34">
        <f t="shared" si="1"/>
        <v>1</v>
      </c>
      <c r="I31" s="77"/>
      <c r="J31" s="76">
        <v>1.0</v>
      </c>
      <c r="K31" s="77">
        <v>1.0</v>
      </c>
      <c r="L31" s="77">
        <v>0.0</v>
      </c>
      <c r="M31" s="77">
        <v>1.0</v>
      </c>
      <c r="N31" s="34">
        <f t="shared" si="2"/>
        <v>3</v>
      </c>
      <c r="O31" s="77"/>
      <c r="P31" s="79">
        <v>1.0</v>
      </c>
      <c r="Q31" s="37">
        <f t="shared" si="3"/>
        <v>1</v>
      </c>
      <c r="R31" s="38">
        <v>12.0</v>
      </c>
      <c r="S31" s="39"/>
    </row>
    <row r="32">
      <c r="A32" s="75" t="s">
        <v>40</v>
      </c>
      <c r="B32" s="76">
        <v>0.0</v>
      </c>
      <c r="C32" s="77">
        <v>0.0</v>
      </c>
      <c r="D32" s="77">
        <v>0.0</v>
      </c>
      <c r="E32" s="77">
        <v>1.0</v>
      </c>
      <c r="F32" s="77">
        <v>0.0</v>
      </c>
      <c r="G32" s="78">
        <v>0.0</v>
      </c>
      <c r="H32" s="34">
        <f t="shared" si="1"/>
        <v>1</v>
      </c>
      <c r="I32" s="77"/>
      <c r="J32" s="76">
        <v>0.0</v>
      </c>
      <c r="K32" s="77">
        <v>1.0</v>
      </c>
      <c r="L32" s="77">
        <v>1.0</v>
      </c>
      <c r="M32" s="77">
        <v>1.0</v>
      </c>
      <c r="N32" s="34">
        <f t="shared" si="2"/>
        <v>3</v>
      </c>
      <c r="O32" s="77"/>
      <c r="P32" s="79">
        <v>1.0</v>
      </c>
      <c r="Q32" s="37">
        <f t="shared" si="3"/>
        <v>1</v>
      </c>
      <c r="R32" s="38">
        <v>12.0</v>
      </c>
      <c r="S32" s="39"/>
    </row>
    <row r="33">
      <c r="A33" s="75" t="s">
        <v>40</v>
      </c>
      <c r="B33" s="76">
        <v>0.0</v>
      </c>
      <c r="C33" s="77">
        <v>0.0</v>
      </c>
      <c r="D33" s="77">
        <v>0.0</v>
      </c>
      <c r="E33" s="77">
        <v>0.0</v>
      </c>
      <c r="F33" s="77">
        <v>1.0</v>
      </c>
      <c r="G33" s="78">
        <v>0.0</v>
      </c>
      <c r="H33" s="34">
        <f t="shared" si="1"/>
        <v>1</v>
      </c>
      <c r="I33" s="77"/>
      <c r="J33" s="76">
        <v>1.0</v>
      </c>
      <c r="K33" s="77">
        <v>1.0</v>
      </c>
      <c r="L33" s="77">
        <v>1.0</v>
      </c>
      <c r="M33" s="77">
        <v>0.0</v>
      </c>
      <c r="N33" s="34">
        <f t="shared" si="2"/>
        <v>3</v>
      </c>
      <c r="O33" s="77"/>
      <c r="P33" s="79">
        <v>1.0</v>
      </c>
      <c r="Q33" s="37">
        <f t="shared" si="3"/>
        <v>1</v>
      </c>
      <c r="R33" s="38">
        <v>12.0</v>
      </c>
      <c r="S33" s="39"/>
    </row>
    <row r="34">
      <c r="A34" s="75" t="s">
        <v>40</v>
      </c>
      <c r="B34" s="76">
        <v>0.0</v>
      </c>
      <c r="C34" s="77">
        <v>0.0</v>
      </c>
      <c r="D34" s="77">
        <v>0.0</v>
      </c>
      <c r="E34" s="77">
        <v>0.0</v>
      </c>
      <c r="F34" s="77">
        <v>1.0</v>
      </c>
      <c r="G34" s="78">
        <v>0.0</v>
      </c>
      <c r="H34" s="34">
        <f t="shared" si="1"/>
        <v>1</v>
      </c>
      <c r="I34" s="77"/>
      <c r="J34" s="76">
        <v>0.0</v>
      </c>
      <c r="K34" s="77">
        <v>1.0</v>
      </c>
      <c r="L34" s="77">
        <v>1.0</v>
      </c>
      <c r="M34" s="77">
        <v>1.0</v>
      </c>
      <c r="N34" s="34">
        <f t="shared" si="2"/>
        <v>3</v>
      </c>
      <c r="O34" s="77"/>
      <c r="P34" s="79">
        <v>1.0</v>
      </c>
      <c r="Q34" s="37">
        <f t="shared" si="3"/>
        <v>1</v>
      </c>
      <c r="R34" s="38">
        <v>12.0</v>
      </c>
      <c r="S34" s="39"/>
    </row>
    <row r="35">
      <c r="A35" s="75" t="s">
        <v>40</v>
      </c>
      <c r="B35" s="76">
        <v>0.0</v>
      </c>
      <c r="C35" s="77">
        <v>0.0</v>
      </c>
      <c r="D35" s="77">
        <v>0.0</v>
      </c>
      <c r="E35" s="77">
        <v>0.0</v>
      </c>
      <c r="F35" s="77">
        <v>0.0</v>
      </c>
      <c r="G35" s="78">
        <v>1.0</v>
      </c>
      <c r="H35" s="34">
        <f t="shared" si="1"/>
        <v>1</v>
      </c>
      <c r="I35" s="77"/>
      <c r="J35" s="76">
        <v>1.0</v>
      </c>
      <c r="K35" s="77">
        <v>0.0</v>
      </c>
      <c r="L35" s="77">
        <v>1.0</v>
      </c>
      <c r="M35" s="77">
        <v>1.0</v>
      </c>
      <c r="N35" s="34">
        <f t="shared" si="2"/>
        <v>3</v>
      </c>
      <c r="O35" s="77"/>
      <c r="P35" s="79">
        <v>1.0</v>
      </c>
      <c r="Q35" s="37">
        <f t="shared" si="3"/>
        <v>1</v>
      </c>
      <c r="R35" s="38">
        <v>12.0</v>
      </c>
      <c r="S35" s="39"/>
    </row>
    <row r="36">
      <c r="A36" s="75" t="s">
        <v>40</v>
      </c>
      <c r="B36" s="76">
        <v>0.0</v>
      </c>
      <c r="C36" s="77">
        <v>0.0</v>
      </c>
      <c r="D36" s="77">
        <v>0.0</v>
      </c>
      <c r="E36" s="77">
        <v>0.0</v>
      </c>
      <c r="F36" s="77">
        <v>0.0</v>
      </c>
      <c r="G36" s="78">
        <v>1.0</v>
      </c>
      <c r="H36" s="34">
        <f t="shared" si="1"/>
        <v>1</v>
      </c>
      <c r="I36" s="77"/>
      <c r="J36" s="76">
        <v>0.0</v>
      </c>
      <c r="K36" s="77">
        <v>1.0</v>
      </c>
      <c r="L36" s="77">
        <v>1.0</v>
      </c>
      <c r="M36" s="77">
        <v>1.0</v>
      </c>
      <c r="N36" s="34">
        <f t="shared" si="2"/>
        <v>3</v>
      </c>
      <c r="O36" s="77"/>
      <c r="P36" s="79">
        <v>1.0</v>
      </c>
      <c r="Q36" s="37">
        <f t="shared" si="3"/>
        <v>1</v>
      </c>
      <c r="R36" s="38">
        <v>12.0</v>
      </c>
      <c r="S36" s="39"/>
    </row>
    <row r="37">
      <c r="A37" s="80" t="s">
        <v>41</v>
      </c>
      <c r="B37" s="81">
        <v>1.0</v>
      </c>
      <c r="C37" s="82">
        <v>0.0</v>
      </c>
      <c r="D37" s="82">
        <v>0.0</v>
      </c>
      <c r="E37" s="82">
        <v>0.0</v>
      </c>
      <c r="F37" s="82">
        <v>0.0</v>
      </c>
      <c r="G37" s="83">
        <v>0.0</v>
      </c>
      <c r="H37" s="34">
        <f t="shared" si="1"/>
        <v>1</v>
      </c>
      <c r="I37" s="82"/>
      <c r="J37" s="81">
        <v>1.0</v>
      </c>
      <c r="K37" s="82">
        <v>1.0</v>
      </c>
      <c r="L37" s="82">
        <v>1.0</v>
      </c>
      <c r="M37" s="82">
        <v>1.0</v>
      </c>
      <c r="N37" s="34">
        <f t="shared" si="2"/>
        <v>4</v>
      </c>
      <c r="O37" s="82"/>
      <c r="P37" s="84">
        <v>1.0</v>
      </c>
      <c r="Q37" s="37">
        <f t="shared" si="3"/>
        <v>1</v>
      </c>
      <c r="R37" s="38">
        <v>6.0</v>
      </c>
      <c r="S37" s="39"/>
    </row>
    <row r="38">
      <c r="A38" s="80" t="s">
        <v>41</v>
      </c>
      <c r="B38" s="81">
        <v>0.0</v>
      </c>
      <c r="C38" s="82">
        <v>1.0</v>
      </c>
      <c r="D38" s="82">
        <v>0.0</v>
      </c>
      <c r="E38" s="82">
        <v>0.0</v>
      </c>
      <c r="F38" s="82">
        <v>0.0</v>
      </c>
      <c r="G38" s="83">
        <v>0.0</v>
      </c>
      <c r="H38" s="34">
        <f t="shared" si="1"/>
        <v>1</v>
      </c>
      <c r="I38" s="82"/>
      <c r="J38" s="81">
        <v>1.0</v>
      </c>
      <c r="K38" s="82">
        <v>1.0</v>
      </c>
      <c r="L38" s="82">
        <v>1.0</v>
      </c>
      <c r="M38" s="82">
        <v>1.0</v>
      </c>
      <c r="N38" s="34">
        <f t="shared" si="2"/>
        <v>4</v>
      </c>
      <c r="O38" s="82"/>
      <c r="P38" s="84">
        <v>1.0</v>
      </c>
      <c r="Q38" s="37">
        <f t="shared" si="3"/>
        <v>1</v>
      </c>
      <c r="R38" s="38">
        <v>6.0</v>
      </c>
      <c r="S38" s="39"/>
    </row>
    <row r="39">
      <c r="A39" s="80" t="s">
        <v>41</v>
      </c>
      <c r="B39" s="81">
        <v>0.0</v>
      </c>
      <c r="C39" s="82">
        <v>0.0</v>
      </c>
      <c r="D39" s="82">
        <v>1.0</v>
      </c>
      <c r="E39" s="82">
        <v>0.0</v>
      </c>
      <c r="F39" s="82">
        <v>0.0</v>
      </c>
      <c r="G39" s="83">
        <v>0.0</v>
      </c>
      <c r="H39" s="34">
        <f t="shared" si="1"/>
        <v>1</v>
      </c>
      <c r="I39" s="82"/>
      <c r="J39" s="81">
        <v>1.0</v>
      </c>
      <c r="K39" s="82">
        <v>1.0</v>
      </c>
      <c r="L39" s="82">
        <v>1.0</v>
      </c>
      <c r="M39" s="82">
        <v>1.0</v>
      </c>
      <c r="N39" s="34">
        <f t="shared" si="2"/>
        <v>4</v>
      </c>
      <c r="O39" s="82"/>
      <c r="P39" s="84">
        <v>1.0</v>
      </c>
      <c r="Q39" s="37">
        <f t="shared" si="3"/>
        <v>1</v>
      </c>
      <c r="R39" s="38">
        <v>6.0</v>
      </c>
      <c r="S39" s="39"/>
    </row>
    <row r="40">
      <c r="A40" s="80" t="s">
        <v>41</v>
      </c>
      <c r="B40" s="81">
        <v>0.0</v>
      </c>
      <c r="C40" s="82">
        <v>0.0</v>
      </c>
      <c r="D40" s="82">
        <v>0.0</v>
      </c>
      <c r="E40" s="82">
        <v>1.0</v>
      </c>
      <c r="F40" s="82">
        <v>0.0</v>
      </c>
      <c r="G40" s="83">
        <v>0.0</v>
      </c>
      <c r="H40" s="34">
        <f t="shared" si="1"/>
        <v>1</v>
      </c>
      <c r="I40" s="82"/>
      <c r="J40" s="81">
        <v>1.0</v>
      </c>
      <c r="K40" s="82">
        <v>1.0</v>
      </c>
      <c r="L40" s="82">
        <v>1.0</v>
      </c>
      <c r="M40" s="82">
        <v>1.0</v>
      </c>
      <c r="N40" s="34">
        <f t="shared" si="2"/>
        <v>4</v>
      </c>
      <c r="O40" s="82"/>
      <c r="P40" s="84">
        <v>1.0</v>
      </c>
      <c r="Q40" s="37">
        <f t="shared" si="3"/>
        <v>1</v>
      </c>
      <c r="R40" s="38">
        <v>6.0</v>
      </c>
      <c r="S40" s="39"/>
    </row>
    <row r="41">
      <c r="A41" s="80" t="s">
        <v>41</v>
      </c>
      <c r="B41" s="81">
        <v>0.0</v>
      </c>
      <c r="C41" s="82">
        <v>0.0</v>
      </c>
      <c r="D41" s="82">
        <v>0.0</v>
      </c>
      <c r="E41" s="82">
        <v>0.0</v>
      </c>
      <c r="F41" s="82">
        <v>1.0</v>
      </c>
      <c r="G41" s="83">
        <v>0.0</v>
      </c>
      <c r="H41" s="34">
        <f t="shared" si="1"/>
        <v>1</v>
      </c>
      <c r="I41" s="82"/>
      <c r="J41" s="81">
        <v>1.0</v>
      </c>
      <c r="K41" s="82">
        <v>1.0</v>
      </c>
      <c r="L41" s="82">
        <v>1.0</v>
      </c>
      <c r="M41" s="82">
        <v>1.0</v>
      </c>
      <c r="N41" s="34">
        <f t="shared" si="2"/>
        <v>4</v>
      </c>
      <c r="O41" s="82"/>
      <c r="P41" s="84">
        <v>1.0</v>
      </c>
      <c r="Q41" s="37">
        <f t="shared" si="3"/>
        <v>1</v>
      </c>
      <c r="R41" s="38">
        <v>6.0</v>
      </c>
      <c r="S41" s="39"/>
    </row>
    <row r="42">
      <c r="A42" s="80" t="s">
        <v>41</v>
      </c>
      <c r="B42" s="81">
        <v>0.0</v>
      </c>
      <c r="C42" s="82">
        <v>0.0</v>
      </c>
      <c r="D42" s="82">
        <v>0.0</v>
      </c>
      <c r="E42" s="82">
        <v>0.0</v>
      </c>
      <c r="F42" s="82">
        <v>0.0</v>
      </c>
      <c r="G42" s="83">
        <v>1.0</v>
      </c>
      <c r="H42" s="34">
        <f t="shared" si="1"/>
        <v>1</v>
      </c>
      <c r="I42" s="82"/>
      <c r="J42" s="81">
        <v>1.0</v>
      </c>
      <c r="K42" s="82">
        <v>1.0</v>
      </c>
      <c r="L42" s="82">
        <v>1.0</v>
      </c>
      <c r="M42" s="82">
        <v>1.0</v>
      </c>
      <c r="N42" s="34">
        <f t="shared" si="2"/>
        <v>4</v>
      </c>
      <c r="O42" s="82"/>
      <c r="P42" s="84">
        <v>1.0</v>
      </c>
      <c r="Q42" s="37">
        <f t="shared" si="3"/>
        <v>1</v>
      </c>
      <c r="R42" s="38">
        <v>6.0</v>
      </c>
      <c r="S42" s="39"/>
    </row>
    <row r="43">
      <c r="A43" s="85" t="s">
        <v>42</v>
      </c>
      <c r="B43" s="45">
        <v>1.0</v>
      </c>
      <c r="C43" s="44">
        <v>1.0</v>
      </c>
      <c r="D43" s="44">
        <v>0.0</v>
      </c>
      <c r="E43" s="44">
        <v>0.0</v>
      </c>
      <c r="F43" s="44">
        <v>0.0</v>
      </c>
      <c r="G43" s="86">
        <v>0.0</v>
      </c>
      <c r="H43" s="34">
        <f t="shared" si="1"/>
        <v>2</v>
      </c>
      <c r="I43" s="44"/>
      <c r="J43" s="45">
        <v>1.0</v>
      </c>
      <c r="K43" s="44">
        <v>1.0</v>
      </c>
      <c r="L43" s="44">
        <v>0.0</v>
      </c>
      <c r="M43" s="44">
        <v>1.0</v>
      </c>
      <c r="N43" s="34">
        <f t="shared" si="2"/>
        <v>3</v>
      </c>
      <c r="O43" s="44"/>
      <c r="P43" s="46">
        <v>1.0</v>
      </c>
      <c r="Q43" s="37">
        <f t="shared" si="3"/>
        <v>1</v>
      </c>
      <c r="R43" s="38">
        <v>12.0</v>
      </c>
      <c r="S43" s="39"/>
    </row>
    <row r="44">
      <c r="A44" s="85" t="s">
        <v>42</v>
      </c>
      <c r="B44" s="45">
        <v>1.0</v>
      </c>
      <c r="C44" s="44">
        <v>0.0</v>
      </c>
      <c r="D44" s="44">
        <v>1.0</v>
      </c>
      <c r="E44" s="44">
        <v>0.0</v>
      </c>
      <c r="F44" s="44">
        <v>0.0</v>
      </c>
      <c r="G44" s="86">
        <v>0.0</v>
      </c>
      <c r="H44" s="34">
        <f t="shared" si="1"/>
        <v>2</v>
      </c>
      <c r="I44" s="44"/>
      <c r="J44" s="45">
        <v>1.0</v>
      </c>
      <c r="K44" s="44">
        <v>1.0</v>
      </c>
      <c r="L44" s="44">
        <v>1.0</v>
      </c>
      <c r="M44" s="44">
        <v>0.0</v>
      </c>
      <c r="N44" s="34">
        <f t="shared" si="2"/>
        <v>3</v>
      </c>
      <c r="O44" s="44"/>
      <c r="P44" s="46">
        <v>1.0</v>
      </c>
      <c r="Q44" s="37">
        <f t="shared" si="3"/>
        <v>1</v>
      </c>
      <c r="R44" s="38">
        <v>12.0</v>
      </c>
      <c r="S44" s="39"/>
    </row>
    <row r="45">
      <c r="A45" s="85" t="s">
        <v>42</v>
      </c>
      <c r="B45" s="45">
        <v>1.0</v>
      </c>
      <c r="C45" s="44">
        <v>0.0</v>
      </c>
      <c r="D45" s="44">
        <v>0.0</v>
      </c>
      <c r="E45" s="44">
        <v>1.0</v>
      </c>
      <c r="F45" s="44">
        <v>0.0</v>
      </c>
      <c r="G45" s="86">
        <v>0.0</v>
      </c>
      <c r="H45" s="34">
        <f t="shared" si="1"/>
        <v>2</v>
      </c>
      <c r="I45" s="44"/>
      <c r="J45" s="45">
        <v>1.0</v>
      </c>
      <c r="K45" s="44">
        <v>1.0</v>
      </c>
      <c r="L45" s="44">
        <v>0.0</v>
      </c>
      <c r="M45" s="44">
        <v>1.0</v>
      </c>
      <c r="N45" s="34">
        <f t="shared" si="2"/>
        <v>3</v>
      </c>
      <c r="O45" s="44"/>
      <c r="P45" s="46">
        <v>1.0</v>
      </c>
      <c r="Q45" s="37">
        <f t="shared" si="3"/>
        <v>1</v>
      </c>
      <c r="R45" s="38">
        <v>12.0</v>
      </c>
      <c r="S45" s="39"/>
    </row>
    <row r="46">
      <c r="A46" s="85" t="s">
        <v>42</v>
      </c>
      <c r="B46" s="45">
        <v>1.0</v>
      </c>
      <c r="C46" s="44">
        <v>0.0</v>
      </c>
      <c r="D46" s="44">
        <v>0.0</v>
      </c>
      <c r="E46" s="44">
        <v>0.0</v>
      </c>
      <c r="F46" s="44">
        <v>1.0</v>
      </c>
      <c r="G46" s="86">
        <v>0.0</v>
      </c>
      <c r="H46" s="34">
        <f t="shared" si="1"/>
        <v>2</v>
      </c>
      <c r="I46" s="44"/>
      <c r="J46" s="45">
        <v>1.0</v>
      </c>
      <c r="K46" s="44">
        <v>1.0</v>
      </c>
      <c r="L46" s="44">
        <v>1.0</v>
      </c>
      <c r="M46" s="44">
        <v>0.0</v>
      </c>
      <c r="N46" s="34">
        <f t="shared" si="2"/>
        <v>3</v>
      </c>
      <c r="O46" s="44"/>
      <c r="P46" s="46">
        <v>1.0</v>
      </c>
      <c r="Q46" s="37">
        <f t="shared" si="3"/>
        <v>1</v>
      </c>
      <c r="R46" s="38">
        <v>12.0</v>
      </c>
      <c r="S46" s="39"/>
    </row>
    <row r="47">
      <c r="A47" s="85" t="s">
        <v>42</v>
      </c>
      <c r="B47" s="45">
        <v>0.0</v>
      </c>
      <c r="C47" s="44">
        <v>1.0</v>
      </c>
      <c r="D47" s="44">
        <v>1.0</v>
      </c>
      <c r="E47" s="44">
        <v>0.0</v>
      </c>
      <c r="F47" s="44">
        <v>0.0</v>
      </c>
      <c r="G47" s="86">
        <v>0.0</v>
      </c>
      <c r="H47" s="34">
        <f t="shared" si="1"/>
        <v>2</v>
      </c>
      <c r="I47" s="44"/>
      <c r="J47" s="45">
        <v>1.0</v>
      </c>
      <c r="K47" s="44">
        <v>0.0</v>
      </c>
      <c r="L47" s="44">
        <v>1.0</v>
      </c>
      <c r="M47" s="44">
        <v>1.0</v>
      </c>
      <c r="N47" s="34">
        <f t="shared" si="2"/>
        <v>3</v>
      </c>
      <c r="O47" s="44"/>
      <c r="P47" s="46">
        <v>1.0</v>
      </c>
      <c r="Q47" s="37">
        <f t="shared" si="3"/>
        <v>1</v>
      </c>
      <c r="R47" s="38">
        <v>12.0</v>
      </c>
      <c r="S47" s="39"/>
    </row>
    <row r="48">
      <c r="A48" s="85" t="s">
        <v>42</v>
      </c>
      <c r="B48" s="45">
        <v>0.0</v>
      </c>
      <c r="C48" s="44">
        <v>1.0</v>
      </c>
      <c r="D48" s="44">
        <v>0.0</v>
      </c>
      <c r="E48" s="44">
        <v>1.0</v>
      </c>
      <c r="F48" s="44">
        <v>0.0</v>
      </c>
      <c r="G48" s="86">
        <v>0.0</v>
      </c>
      <c r="H48" s="34">
        <f t="shared" si="1"/>
        <v>2</v>
      </c>
      <c r="I48" s="44"/>
      <c r="J48" s="45">
        <v>1.0</v>
      </c>
      <c r="K48" s="44">
        <v>1.0</v>
      </c>
      <c r="L48" s="44">
        <v>0.0</v>
      </c>
      <c r="M48" s="44">
        <v>1.0</v>
      </c>
      <c r="N48" s="34">
        <f t="shared" si="2"/>
        <v>3</v>
      </c>
      <c r="O48" s="44"/>
      <c r="P48" s="46">
        <v>1.0</v>
      </c>
      <c r="Q48" s="37">
        <f t="shared" si="3"/>
        <v>1</v>
      </c>
      <c r="R48" s="38">
        <v>12.0</v>
      </c>
      <c r="S48" s="39"/>
    </row>
    <row r="49">
      <c r="A49" s="85" t="s">
        <v>42</v>
      </c>
      <c r="B49" s="45">
        <v>0.0</v>
      </c>
      <c r="C49" s="44">
        <v>1.0</v>
      </c>
      <c r="D49" s="44">
        <v>0.0</v>
      </c>
      <c r="E49" s="44">
        <v>0.0</v>
      </c>
      <c r="F49" s="44">
        <v>0.0</v>
      </c>
      <c r="G49" s="86">
        <v>1.0</v>
      </c>
      <c r="H49" s="34">
        <f t="shared" si="1"/>
        <v>2</v>
      </c>
      <c r="I49" s="44"/>
      <c r="J49" s="45">
        <v>1.0</v>
      </c>
      <c r="K49" s="44">
        <v>0.0</v>
      </c>
      <c r="L49" s="44">
        <v>1.0</v>
      </c>
      <c r="M49" s="44">
        <v>1.0</v>
      </c>
      <c r="N49" s="34">
        <f t="shared" si="2"/>
        <v>3</v>
      </c>
      <c r="O49" s="44"/>
      <c r="P49" s="46">
        <v>1.0</v>
      </c>
      <c r="Q49" s="37">
        <f t="shared" si="3"/>
        <v>1</v>
      </c>
      <c r="R49" s="38">
        <v>12.0</v>
      </c>
      <c r="S49" s="39"/>
    </row>
    <row r="50">
      <c r="A50" s="85" t="s">
        <v>42</v>
      </c>
      <c r="B50" s="45">
        <v>0.0</v>
      </c>
      <c r="C50" s="44">
        <v>0.0</v>
      </c>
      <c r="D50" s="44">
        <v>1.0</v>
      </c>
      <c r="E50" s="44">
        <v>0.0</v>
      </c>
      <c r="F50" s="44">
        <v>1.0</v>
      </c>
      <c r="G50" s="86">
        <v>0.0</v>
      </c>
      <c r="H50" s="34">
        <f t="shared" si="1"/>
        <v>2</v>
      </c>
      <c r="I50" s="44"/>
      <c r="J50" s="45">
        <v>1.0</v>
      </c>
      <c r="K50" s="44">
        <v>1.0</v>
      </c>
      <c r="L50" s="44">
        <v>1.0</v>
      </c>
      <c r="M50" s="44">
        <v>0.0</v>
      </c>
      <c r="N50" s="34">
        <f t="shared" si="2"/>
        <v>3</v>
      </c>
      <c r="O50" s="44"/>
      <c r="P50" s="46">
        <v>1.0</v>
      </c>
      <c r="Q50" s="37">
        <f t="shared" si="3"/>
        <v>1</v>
      </c>
      <c r="R50" s="38">
        <v>12.0</v>
      </c>
      <c r="S50" s="39"/>
    </row>
    <row r="51">
      <c r="A51" s="85" t="s">
        <v>42</v>
      </c>
      <c r="B51" s="45">
        <v>0.0</v>
      </c>
      <c r="C51" s="44">
        <v>0.0</v>
      </c>
      <c r="D51" s="44">
        <v>1.0</v>
      </c>
      <c r="E51" s="44">
        <v>0.0</v>
      </c>
      <c r="F51" s="44">
        <v>0.0</v>
      </c>
      <c r="G51" s="86">
        <v>1.0</v>
      </c>
      <c r="H51" s="34">
        <f t="shared" si="1"/>
        <v>2</v>
      </c>
      <c r="I51" s="44"/>
      <c r="J51" s="45">
        <v>1.0</v>
      </c>
      <c r="K51" s="44">
        <v>0.0</v>
      </c>
      <c r="L51" s="44">
        <v>1.0</v>
      </c>
      <c r="M51" s="44">
        <v>1.0</v>
      </c>
      <c r="N51" s="34">
        <f t="shared" si="2"/>
        <v>3</v>
      </c>
      <c r="O51" s="44"/>
      <c r="P51" s="46">
        <v>1.0</v>
      </c>
      <c r="Q51" s="37">
        <f t="shared" si="3"/>
        <v>1</v>
      </c>
      <c r="R51" s="38">
        <v>12.0</v>
      </c>
      <c r="S51" s="39"/>
    </row>
    <row r="52">
      <c r="A52" s="85" t="s">
        <v>42</v>
      </c>
      <c r="B52" s="45">
        <v>0.0</v>
      </c>
      <c r="C52" s="44">
        <v>0.0</v>
      </c>
      <c r="D52" s="44">
        <v>0.0</v>
      </c>
      <c r="E52" s="44">
        <v>1.0</v>
      </c>
      <c r="F52" s="44">
        <v>1.0</v>
      </c>
      <c r="G52" s="86">
        <v>0.0</v>
      </c>
      <c r="H52" s="34">
        <f t="shared" si="1"/>
        <v>2</v>
      </c>
      <c r="I52" s="44"/>
      <c r="J52" s="45">
        <v>0.0</v>
      </c>
      <c r="K52" s="44">
        <v>1.0</v>
      </c>
      <c r="L52" s="44">
        <v>1.0</v>
      </c>
      <c r="M52" s="44">
        <v>1.0</v>
      </c>
      <c r="N52" s="34">
        <f t="shared" si="2"/>
        <v>3</v>
      </c>
      <c r="O52" s="44"/>
      <c r="P52" s="46">
        <v>1.0</v>
      </c>
      <c r="Q52" s="37">
        <f t="shared" si="3"/>
        <v>1</v>
      </c>
      <c r="R52" s="38">
        <v>12.0</v>
      </c>
      <c r="S52" s="39"/>
    </row>
    <row r="53">
      <c r="A53" s="85" t="s">
        <v>42</v>
      </c>
      <c r="B53" s="45">
        <v>0.0</v>
      </c>
      <c r="C53" s="44">
        <v>0.0</v>
      </c>
      <c r="D53" s="44">
        <v>0.0</v>
      </c>
      <c r="E53" s="44">
        <v>1.0</v>
      </c>
      <c r="F53" s="44">
        <v>0.0</v>
      </c>
      <c r="G53" s="86">
        <v>1.0</v>
      </c>
      <c r="H53" s="34">
        <f t="shared" si="1"/>
        <v>2</v>
      </c>
      <c r="I53" s="44"/>
      <c r="J53" s="40">
        <v>0.0</v>
      </c>
      <c r="K53" s="44">
        <v>1.0</v>
      </c>
      <c r="L53" s="87">
        <v>1.0</v>
      </c>
      <c r="M53" s="44">
        <v>1.0</v>
      </c>
      <c r="N53" s="34">
        <f t="shared" si="2"/>
        <v>3</v>
      </c>
      <c r="O53" s="44"/>
      <c r="P53" s="46">
        <v>1.0</v>
      </c>
      <c r="Q53" s="37">
        <f t="shared" si="3"/>
        <v>1</v>
      </c>
      <c r="R53" s="38">
        <v>12.0</v>
      </c>
      <c r="S53" s="39"/>
    </row>
    <row r="54">
      <c r="A54" s="85" t="s">
        <v>42</v>
      </c>
      <c r="B54" s="45">
        <v>0.0</v>
      </c>
      <c r="C54" s="44">
        <v>0.0</v>
      </c>
      <c r="D54" s="44">
        <v>0.0</v>
      </c>
      <c r="E54" s="44">
        <v>0.0</v>
      </c>
      <c r="F54" s="44">
        <v>1.0</v>
      </c>
      <c r="G54" s="86">
        <v>1.0</v>
      </c>
      <c r="H54" s="34">
        <f t="shared" si="1"/>
        <v>2</v>
      </c>
      <c r="I54" s="44"/>
      <c r="J54" s="45">
        <v>0.0</v>
      </c>
      <c r="K54" s="44">
        <v>1.0</v>
      </c>
      <c r="L54" s="44">
        <v>1.0</v>
      </c>
      <c r="M54" s="44">
        <v>1.0</v>
      </c>
      <c r="N54" s="34">
        <f t="shared" si="2"/>
        <v>3</v>
      </c>
      <c r="O54" s="44"/>
      <c r="P54" s="46">
        <v>1.0</v>
      </c>
      <c r="Q54" s="37">
        <f t="shared" si="3"/>
        <v>1</v>
      </c>
      <c r="R54" s="38">
        <v>12.0</v>
      </c>
      <c r="S54" s="39"/>
    </row>
    <row r="55">
      <c r="A55" s="88" t="s">
        <v>43</v>
      </c>
      <c r="B55" s="48">
        <v>1.0</v>
      </c>
      <c r="C55" s="49">
        <v>1.0</v>
      </c>
      <c r="D55" s="49">
        <v>0.0</v>
      </c>
      <c r="E55" s="49">
        <v>0.0</v>
      </c>
      <c r="F55" s="49">
        <v>0.0</v>
      </c>
      <c r="G55" s="50">
        <v>0.0</v>
      </c>
      <c r="H55" s="34">
        <f t="shared" si="1"/>
        <v>2</v>
      </c>
      <c r="I55" s="49"/>
      <c r="J55" s="48">
        <v>1.0</v>
      </c>
      <c r="K55" s="49">
        <v>1.0</v>
      </c>
      <c r="L55" s="49">
        <v>1.0</v>
      </c>
      <c r="M55" s="49">
        <v>1.0</v>
      </c>
      <c r="N55" s="34">
        <f t="shared" si="2"/>
        <v>4</v>
      </c>
      <c r="O55" s="49"/>
      <c r="P55" s="51">
        <v>1.0</v>
      </c>
      <c r="Q55" s="37">
        <f t="shared" si="3"/>
        <v>1</v>
      </c>
      <c r="R55" s="38">
        <f t="shared" ref="R55:R66" si="4">COUNTA(Q55:Q66)</f>
        <v>12</v>
      </c>
      <c r="S55" s="39"/>
    </row>
    <row r="56">
      <c r="A56" s="88" t="s">
        <v>43</v>
      </c>
      <c r="B56" s="48">
        <v>1.0</v>
      </c>
      <c r="C56" s="49">
        <v>0.0</v>
      </c>
      <c r="D56" s="49">
        <v>1.0</v>
      </c>
      <c r="E56" s="49">
        <v>0.0</v>
      </c>
      <c r="F56" s="49">
        <v>0.0</v>
      </c>
      <c r="G56" s="50">
        <v>0.0</v>
      </c>
      <c r="H56" s="34">
        <f t="shared" si="1"/>
        <v>2</v>
      </c>
      <c r="I56" s="49"/>
      <c r="J56" s="48">
        <v>1.0</v>
      </c>
      <c r="K56" s="49">
        <v>1.0</v>
      </c>
      <c r="L56" s="49">
        <v>1.0</v>
      </c>
      <c r="M56" s="49">
        <v>1.0</v>
      </c>
      <c r="N56" s="34">
        <f t="shared" si="2"/>
        <v>4</v>
      </c>
      <c r="O56" s="49"/>
      <c r="P56" s="51">
        <v>1.0</v>
      </c>
      <c r="Q56" s="37">
        <f t="shared" si="3"/>
        <v>1</v>
      </c>
      <c r="R56" s="38">
        <f t="shared" si="4"/>
        <v>12</v>
      </c>
      <c r="S56" s="39"/>
    </row>
    <row r="57">
      <c r="A57" s="88" t="s">
        <v>43</v>
      </c>
      <c r="B57" s="48">
        <v>1.0</v>
      </c>
      <c r="C57" s="49">
        <v>0.0</v>
      </c>
      <c r="D57" s="49">
        <v>0.0</v>
      </c>
      <c r="E57" s="49">
        <v>1.0</v>
      </c>
      <c r="F57" s="49">
        <v>0.0</v>
      </c>
      <c r="G57" s="50">
        <v>0.0</v>
      </c>
      <c r="H57" s="34">
        <f t="shared" si="1"/>
        <v>2</v>
      </c>
      <c r="I57" s="49"/>
      <c r="J57" s="48">
        <v>1.0</v>
      </c>
      <c r="K57" s="49">
        <v>1.0</v>
      </c>
      <c r="L57" s="49">
        <v>1.0</v>
      </c>
      <c r="M57" s="49">
        <v>1.0</v>
      </c>
      <c r="N57" s="34">
        <f t="shared" si="2"/>
        <v>4</v>
      </c>
      <c r="O57" s="49"/>
      <c r="P57" s="51">
        <v>1.0</v>
      </c>
      <c r="Q57" s="37">
        <f t="shared" si="3"/>
        <v>1</v>
      </c>
      <c r="R57" s="38">
        <f t="shared" si="4"/>
        <v>12</v>
      </c>
      <c r="S57" s="39"/>
    </row>
    <row r="58">
      <c r="A58" s="88" t="s">
        <v>43</v>
      </c>
      <c r="B58" s="48">
        <v>1.0</v>
      </c>
      <c r="C58" s="49">
        <v>0.0</v>
      </c>
      <c r="D58" s="49">
        <v>0.0</v>
      </c>
      <c r="E58" s="49">
        <v>0.0</v>
      </c>
      <c r="F58" s="49">
        <v>1.0</v>
      </c>
      <c r="G58" s="50">
        <v>0.0</v>
      </c>
      <c r="H58" s="34">
        <f t="shared" si="1"/>
        <v>2</v>
      </c>
      <c r="I58" s="49"/>
      <c r="J58" s="48">
        <v>1.0</v>
      </c>
      <c r="K58" s="49">
        <v>1.0</v>
      </c>
      <c r="L58" s="49">
        <v>1.0</v>
      </c>
      <c r="M58" s="49">
        <v>1.0</v>
      </c>
      <c r="N58" s="34">
        <f t="shared" si="2"/>
        <v>4</v>
      </c>
      <c r="O58" s="49"/>
      <c r="P58" s="51">
        <v>1.0</v>
      </c>
      <c r="Q58" s="37">
        <f t="shared" si="3"/>
        <v>1</v>
      </c>
      <c r="R58" s="38">
        <f t="shared" si="4"/>
        <v>12</v>
      </c>
      <c r="S58" s="39"/>
    </row>
    <row r="59">
      <c r="A59" s="88" t="s">
        <v>43</v>
      </c>
      <c r="B59" s="48">
        <v>0.0</v>
      </c>
      <c r="C59" s="49">
        <v>1.0</v>
      </c>
      <c r="D59" s="49">
        <v>1.0</v>
      </c>
      <c r="E59" s="49">
        <v>0.0</v>
      </c>
      <c r="F59" s="49">
        <v>0.0</v>
      </c>
      <c r="G59" s="50">
        <v>0.0</v>
      </c>
      <c r="H59" s="34">
        <f t="shared" si="1"/>
        <v>2</v>
      </c>
      <c r="I59" s="49"/>
      <c r="J59" s="48">
        <v>1.0</v>
      </c>
      <c r="K59" s="49">
        <v>1.0</v>
      </c>
      <c r="L59" s="49">
        <v>1.0</v>
      </c>
      <c r="M59" s="49">
        <v>1.0</v>
      </c>
      <c r="N59" s="34">
        <f t="shared" si="2"/>
        <v>4</v>
      </c>
      <c r="O59" s="49"/>
      <c r="P59" s="51">
        <v>1.0</v>
      </c>
      <c r="Q59" s="37">
        <f t="shared" si="3"/>
        <v>1</v>
      </c>
      <c r="R59" s="38">
        <f t="shared" si="4"/>
        <v>12</v>
      </c>
      <c r="S59" s="39"/>
    </row>
    <row r="60">
      <c r="A60" s="88" t="s">
        <v>43</v>
      </c>
      <c r="B60" s="48">
        <v>0.0</v>
      </c>
      <c r="C60" s="49">
        <v>1.0</v>
      </c>
      <c r="D60" s="49">
        <v>0.0</v>
      </c>
      <c r="E60" s="49">
        <v>1.0</v>
      </c>
      <c r="F60" s="49">
        <v>0.0</v>
      </c>
      <c r="G60" s="50">
        <v>0.0</v>
      </c>
      <c r="H60" s="34">
        <f t="shared" si="1"/>
        <v>2</v>
      </c>
      <c r="I60" s="49"/>
      <c r="J60" s="48">
        <v>1.0</v>
      </c>
      <c r="K60" s="49">
        <v>1.0</v>
      </c>
      <c r="L60" s="49">
        <v>1.0</v>
      </c>
      <c r="M60" s="49">
        <v>1.0</v>
      </c>
      <c r="N60" s="34">
        <f t="shared" si="2"/>
        <v>4</v>
      </c>
      <c r="O60" s="49"/>
      <c r="P60" s="51">
        <v>1.0</v>
      </c>
      <c r="Q60" s="37">
        <f t="shared" si="3"/>
        <v>1</v>
      </c>
      <c r="R60" s="38">
        <f t="shared" si="4"/>
        <v>12</v>
      </c>
      <c r="S60" s="39"/>
    </row>
    <row r="61">
      <c r="A61" s="88" t="s">
        <v>43</v>
      </c>
      <c r="B61" s="48">
        <v>0.0</v>
      </c>
      <c r="C61" s="49">
        <v>1.0</v>
      </c>
      <c r="D61" s="49">
        <v>0.0</v>
      </c>
      <c r="E61" s="49">
        <v>0.0</v>
      </c>
      <c r="F61" s="49">
        <v>0.0</v>
      </c>
      <c r="G61" s="50">
        <v>1.0</v>
      </c>
      <c r="H61" s="34">
        <f t="shared" si="1"/>
        <v>2</v>
      </c>
      <c r="I61" s="49"/>
      <c r="J61" s="48">
        <v>1.0</v>
      </c>
      <c r="K61" s="49">
        <v>1.0</v>
      </c>
      <c r="L61" s="49">
        <v>1.0</v>
      </c>
      <c r="M61" s="49">
        <v>1.0</v>
      </c>
      <c r="N61" s="34">
        <f t="shared" si="2"/>
        <v>4</v>
      </c>
      <c r="O61" s="49"/>
      <c r="P61" s="51">
        <v>1.0</v>
      </c>
      <c r="Q61" s="37">
        <f t="shared" si="3"/>
        <v>1</v>
      </c>
      <c r="R61" s="38">
        <f t="shared" si="4"/>
        <v>12</v>
      </c>
      <c r="S61" s="39"/>
    </row>
    <row r="62">
      <c r="A62" s="88" t="s">
        <v>43</v>
      </c>
      <c r="B62" s="48">
        <v>0.0</v>
      </c>
      <c r="C62" s="49">
        <v>0.0</v>
      </c>
      <c r="D62" s="49">
        <v>1.0</v>
      </c>
      <c r="E62" s="49">
        <v>0.0</v>
      </c>
      <c r="F62" s="49">
        <v>1.0</v>
      </c>
      <c r="G62" s="50">
        <v>0.0</v>
      </c>
      <c r="H62" s="34">
        <f t="shared" si="1"/>
        <v>2</v>
      </c>
      <c r="I62" s="49"/>
      <c r="J62" s="48">
        <v>1.0</v>
      </c>
      <c r="K62" s="49">
        <v>1.0</v>
      </c>
      <c r="L62" s="49">
        <v>1.0</v>
      </c>
      <c r="M62" s="49">
        <v>1.0</v>
      </c>
      <c r="N62" s="34">
        <f t="shared" si="2"/>
        <v>4</v>
      </c>
      <c r="O62" s="49"/>
      <c r="P62" s="51">
        <v>1.0</v>
      </c>
      <c r="Q62" s="37">
        <f t="shared" si="3"/>
        <v>1</v>
      </c>
      <c r="R62" s="38">
        <f t="shared" si="4"/>
        <v>12</v>
      </c>
      <c r="S62" s="39"/>
    </row>
    <row r="63">
      <c r="A63" s="88" t="s">
        <v>43</v>
      </c>
      <c r="B63" s="48">
        <v>0.0</v>
      </c>
      <c r="C63" s="49">
        <v>0.0</v>
      </c>
      <c r="D63" s="49">
        <v>1.0</v>
      </c>
      <c r="E63" s="49">
        <v>0.0</v>
      </c>
      <c r="F63" s="49">
        <v>0.0</v>
      </c>
      <c r="G63" s="50">
        <v>1.0</v>
      </c>
      <c r="H63" s="34">
        <f t="shared" si="1"/>
        <v>2</v>
      </c>
      <c r="I63" s="49"/>
      <c r="J63" s="48">
        <v>1.0</v>
      </c>
      <c r="K63" s="49">
        <v>1.0</v>
      </c>
      <c r="L63" s="49">
        <v>1.0</v>
      </c>
      <c r="M63" s="49">
        <v>1.0</v>
      </c>
      <c r="N63" s="34">
        <f t="shared" si="2"/>
        <v>4</v>
      </c>
      <c r="O63" s="49"/>
      <c r="P63" s="51">
        <v>1.0</v>
      </c>
      <c r="Q63" s="37">
        <f t="shared" si="3"/>
        <v>1</v>
      </c>
      <c r="R63" s="38">
        <f t="shared" si="4"/>
        <v>12</v>
      </c>
      <c r="S63" s="39"/>
    </row>
    <row r="64">
      <c r="A64" s="88" t="s">
        <v>43</v>
      </c>
      <c r="B64" s="48">
        <v>0.0</v>
      </c>
      <c r="C64" s="49">
        <v>0.0</v>
      </c>
      <c r="D64" s="49">
        <v>0.0</v>
      </c>
      <c r="E64" s="49">
        <v>1.0</v>
      </c>
      <c r="F64" s="49">
        <v>1.0</v>
      </c>
      <c r="G64" s="50">
        <v>0.0</v>
      </c>
      <c r="H64" s="34">
        <f t="shared" si="1"/>
        <v>2</v>
      </c>
      <c r="I64" s="49"/>
      <c r="J64" s="48">
        <v>1.0</v>
      </c>
      <c r="K64" s="49">
        <v>1.0</v>
      </c>
      <c r="L64" s="49">
        <v>1.0</v>
      </c>
      <c r="M64" s="49">
        <v>1.0</v>
      </c>
      <c r="N64" s="34">
        <f t="shared" si="2"/>
        <v>4</v>
      </c>
      <c r="O64" s="49"/>
      <c r="P64" s="51">
        <v>1.0</v>
      </c>
      <c r="Q64" s="37">
        <f t="shared" si="3"/>
        <v>1</v>
      </c>
      <c r="R64" s="38">
        <f t="shared" si="4"/>
        <v>12</v>
      </c>
      <c r="S64" s="39"/>
    </row>
    <row r="65">
      <c r="A65" s="88" t="s">
        <v>43</v>
      </c>
      <c r="B65" s="48">
        <v>0.0</v>
      </c>
      <c r="C65" s="49">
        <v>0.0</v>
      </c>
      <c r="D65" s="49">
        <v>0.0</v>
      </c>
      <c r="E65" s="49">
        <v>1.0</v>
      </c>
      <c r="F65" s="49">
        <v>0.0</v>
      </c>
      <c r="G65" s="50">
        <v>1.0</v>
      </c>
      <c r="H65" s="34">
        <f t="shared" si="1"/>
        <v>2</v>
      </c>
      <c r="I65" s="49"/>
      <c r="J65" s="48">
        <v>1.0</v>
      </c>
      <c r="K65" s="49">
        <v>1.0</v>
      </c>
      <c r="L65" s="49">
        <v>1.0</v>
      </c>
      <c r="M65" s="49">
        <v>1.0</v>
      </c>
      <c r="N65" s="34">
        <f t="shared" si="2"/>
        <v>4</v>
      </c>
      <c r="O65" s="49"/>
      <c r="P65" s="51">
        <v>1.0</v>
      </c>
      <c r="Q65" s="37">
        <f t="shared" si="3"/>
        <v>1</v>
      </c>
      <c r="R65" s="38">
        <f t="shared" si="4"/>
        <v>12</v>
      </c>
      <c r="S65" s="39"/>
    </row>
    <row r="66">
      <c r="A66" s="88" t="s">
        <v>43</v>
      </c>
      <c r="B66" s="48">
        <v>0.0</v>
      </c>
      <c r="C66" s="49">
        <v>0.0</v>
      </c>
      <c r="D66" s="49">
        <v>0.0</v>
      </c>
      <c r="E66" s="49">
        <v>0.0</v>
      </c>
      <c r="F66" s="49">
        <v>1.0</v>
      </c>
      <c r="G66" s="50">
        <v>1.0</v>
      </c>
      <c r="H66" s="34">
        <f t="shared" si="1"/>
        <v>2</v>
      </c>
      <c r="I66" s="49"/>
      <c r="J66" s="48">
        <v>1.0</v>
      </c>
      <c r="K66" s="49">
        <v>1.0</v>
      </c>
      <c r="L66" s="49">
        <v>1.0</v>
      </c>
      <c r="M66" s="49">
        <v>1.0</v>
      </c>
      <c r="N66" s="34">
        <f t="shared" si="2"/>
        <v>4</v>
      </c>
      <c r="O66" s="49"/>
      <c r="P66" s="51">
        <v>1.0</v>
      </c>
      <c r="Q66" s="37">
        <f t="shared" si="3"/>
        <v>1</v>
      </c>
      <c r="R66" s="38">
        <f t="shared" si="4"/>
        <v>12</v>
      </c>
      <c r="S66" s="39"/>
    </row>
    <row r="67">
      <c r="A67" s="89" t="s">
        <v>44</v>
      </c>
      <c r="B67" s="90">
        <v>0.0</v>
      </c>
      <c r="C67" s="91">
        <v>1.0</v>
      </c>
      <c r="D67" s="91">
        <v>1.0</v>
      </c>
      <c r="E67" s="91">
        <v>0.0</v>
      </c>
      <c r="F67" s="91">
        <v>0.0</v>
      </c>
      <c r="G67" s="92">
        <v>1.0</v>
      </c>
      <c r="H67" s="34">
        <f t="shared" si="1"/>
        <v>3</v>
      </c>
      <c r="I67" s="91"/>
      <c r="J67" s="90">
        <v>1.0</v>
      </c>
      <c r="K67" s="91">
        <v>0.0</v>
      </c>
      <c r="L67" s="91">
        <v>1.0</v>
      </c>
      <c r="M67" s="91">
        <v>1.0</v>
      </c>
      <c r="N67" s="34">
        <f t="shared" si="2"/>
        <v>3</v>
      </c>
      <c r="O67" s="91"/>
      <c r="P67" s="93">
        <v>1.0</v>
      </c>
      <c r="Q67" s="37">
        <f t="shared" si="3"/>
        <v>1</v>
      </c>
      <c r="R67" s="38">
        <v>4.0</v>
      </c>
      <c r="S67" s="39"/>
    </row>
    <row r="68">
      <c r="A68" s="89" t="s">
        <v>44</v>
      </c>
      <c r="B68" s="90">
        <v>1.0</v>
      </c>
      <c r="C68" s="91">
        <v>0.0</v>
      </c>
      <c r="D68" s="91">
        <v>1.0</v>
      </c>
      <c r="E68" s="91">
        <v>0.0</v>
      </c>
      <c r="F68" s="91">
        <v>1.0</v>
      </c>
      <c r="G68" s="92">
        <v>0.0</v>
      </c>
      <c r="H68" s="34">
        <f t="shared" si="1"/>
        <v>3</v>
      </c>
      <c r="I68" s="91"/>
      <c r="J68" s="90">
        <v>1.0</v>
      </c>
      <c r="K68" s="91">
        <v>1.0</v>
      </c>
      <c r="L68" s="91">
        <v>1.0</v>
      </c>
      <c r="M68" s="91">
        <v>0.0</v>
      </c>
      <c r="N68" s="34">
        <f t="shared" si="2"/>
        <v>3</v>
      </c>
      <c r="O68" s="91"/>
      <c r="P68" s="93">
        <v>1.0</v>
      </c>
      <c r="Q68" s="37">
        <f t="shared" si="3"/>
        <v>1</v>
      </c>
      <c r="R68" s="38">
        <v>4.0</v>
      </c>
      <c r="S68" s="39"/>
    </row>
    <row r="69">
      <c r="A69" s="89" t="s">
        <v>44</v>
      </c>
      <c r="B69" s="90">
        <v>0.0</v>
      </c>
      <c r="C69" s="91">
        <v>0.0</v>
      </c>
      <c r="D69" s="91">
        <v>0.0</v>
      </c>
      <c r="E69" s="91">
        <v>1.0</v>
      </c>
      <c r="F69" s="91">
        <v>1.0</v>
      </c>
      <c r="G69" s="92">
        <v>1.0</v>
      </c>
      <c r="H69" s="34">
        <f t="shared" si="1"/>
        <v>3</v>
      </c>
      <c r="I69" s="91"/>
      <c r="J69" s="90">
        <v>0.0</v>
      </c>
      <c r="K69" s="91">
        <v>1.0</v>
      </c>
      <c r="L69" s="91">
        <v>1.0</v>
      </c>
      <c r="M69" s="91">
        <v>1.0</v>
      </c>
      <c r="N69" s="34">
        <f t="shared" si="2"/>
        <v>3</v>
      </c>
      <c r="O69" s="91"/>
      <c r="P69" s="93">
        <v>1.0</v>
      </c>
      <c r="Q69" s="37">
        <f t="shared" si="3"/>
        <v>1</v>
      </c>
      <c r="R69" s="38">
        <v>4.0</v>
      </c>
      <c r="S69" s="39"/>
    </row>
    <row r="70">
      <c r="A70" s="89" t="s">
        <v>44</v>
      </c>
      <c r="B70" s="90">
        <v>1.0</v>
      </c>
      <c r="C70" s="91">
        <v>1.0</v>
      </c>
      <c r="D70" s="91">
        <v>0.0</v>
      </c>
      <c r="E70" s="91">
        <v>1.0</v>
      </c>
      <c r="F70" s="91">
        <v>0.0</v>
      </c>
      <c r="G70" s="92">
        <v>0.0</v>
      </c>
      <c r="H70" s="34">
        <f t="shared" si="1"/>
        <v>3</v>
      </c>
      <c r="I70" s="91"/>
      <c r="J70" s="90">
        <v>1.0</v>
      </c>
      <c r="K70" s="91">
        <v>1.0</v>
      </c>
      <c r="L70" s="91">
        <v>0.0</v>
      </c>
      <c r="M70" s="91">
        <v>1.0</v>
      </c>
      <c r="N70" s="34">
        <f t="shared" si="2"/>
        <v>3</v>
      </c>
      <c r="O70" s="91"/>
      <c r="P70" s="93">
        <v>1.0</v>
      </c>
      <c r="Q70" s="37">
        <f t="shared" si="3"/>
        <v>1</v>
      </c>
      <c r="R70" s="38">
        <v>4.0</v>
      </c>
      <c r="S70" s="39"/>
    </row>
    <row r="71">
      <c r="A71" s="94" t="s">
        <v>45</v>
      </c>
      <c r="B71" s="71">
        <v>0.0</v>
      </c>
      <c r="C71" s="72">
        <v>1.0</v>
      </c>
      <c r="D71" s="72">
        <v>1.0</v>
      </c>
      <c r="E71" s="72">
        <v>0.0</v>
      </c>
      <c r="F71" s="72">
        <v>0.0</v>
      </c>
      <c r="G71" s="73">
        <v>1.0</v>
      </c>
      <c r="H71" s="34">
        <f t="shared" si="1"/>
        <v>3</v>
      </c>
      <c r="I71" s="72"/>
      <c r="J71" s="71">
        <v>1.0</v>
      </c>
      <c r="K71" s="72">
        <v>1.0</v>
      </c>
      <c r="L71" s="72">
        <v>1.0</v>
      </c>
      <c r="M71" s="72">
        <v>1.0</v>
      </c>
      <c r="N71" s="34">
        <f t="shared" si="2"/>
        <v>4</v>
      </c>
      <c r="O71" s="72"/>
      <c r="P71" s="74">
        <v>1.0</v>
      </c>
      <c r="Q71" s="37">
        <f t="shared" si="3"/>
        <v>1</v>
      </c>
      <c r="R71" s="38">
        <v>8.0</v>
      </c>
      <c r="S71" s="39"/>
    </row>
    <row r="72">
      <c r="A72" s="94" t="s">
        <v>45</v>
      </c>
      <c r="B72" s="71">
        <v>1.0</v>
      </c>
      <c r="C72" s="72">
        <v>0.0</v>
      </c>
      <c r="D72" s="72">
        <v>1.0</v>
      </c>
      <c r="E72" s="72">
        <v>0.0</v>
      </c>
      <c r="F72" s="72">
        <v>1.0</v>
      </c>
      <c r="G72" s="73">
        <v>0.0</v>
      </c>
      <c r="H72" s="34">
        <f t="shared" si="1"/>
        <v>3</v>
      </c>
      <c r="I72" s="72"/>
      <c r="J72" s="71">
        <v>1.0</v>
      </c>
      <c r="K72" s="72">
        <v>1.0</v>
      </c>
      <c r="L72" s="72">
        <v>1.0</v>
      </c>
      <c r="M72" s="72">
        <v>1.0</v>
      </c>
      <c r="N72" s="34">
        <f t="shared" si="2"/>
        <v>4</v>
      </c>
      <c r="O72" s="72"/>
      <c r="P72" s="74">
        <v>1.0</v>
      </c>
      <c r="Q72" s="37">
        <f t="shared" si="3"/>
        <v>1</v>
      </c>
      <c r="R72" s="38">
        <v>8.0</v>
      </c>
      <c r="S72" s="39"/>
    </row>
    <row r="73">
      <c r="A73" s="94" t="s">
        <v>45</v>
      </c>
      <c r="B73" s="71">
        <v>0.0</v>
      </c>
      <c r="C73" s="72">
        <v>0.0</v>
      </c>
      <c r="D73" s="72">
        <v>0.0</v>
      </c>
      <c r="E73" s="72">
        <v>1.0</v>
      </c>
      <c r="F73" s="72">
        <v>1.0</v>
      </c>
      <c r="G73" s="73">
        <v>1.0</v>
      </c>
      <c r="H73" s="34">
        <f t="shared" si="1"/>
        <v>3</v>
      </c>
      <c r="I73" s="72"/>
      <c r="J73" s="71">
        <v>1.0</v>
      </c>
      <c r="K73" s="72">
        <v>1.0</v>
      </c>
      <c r="L73" s="72">
        <v>1.0</v>
      </c>
      <c r="M73" s="72">
        <v>1.0</v>
      </c>
      <c r="N73" s="34">
        <f t="shared" si="2"/>
        <v>4</v>
      </c>
      <c r="O73" s="72"/>
      <c r="P73" s="74">
        <v>1.0</v>
      </c>
      <c r="Q73" s="37">
        <f t="shared" si="3"/>
        <v>1</v>
      </c>
      <c r="R73" s="38">
        <v>8.0</v>
      </c>
      <c r="S73" s="39"/>
    </row>
    <row r="74">
      <c r="A74" s="94" t="s">
        <v>45</v>
      </c>
      <c r="B74" s="71">
        <v>1.0</v>
      </c>
      <c r="C74" s="72">
        <v>1.0</v>
      </c>
      <c r="D74" s="72">
        <v>0.0</v>
      </c>
      <c r="E74" s="72">
        <v>1.0</v>
      </c>
      <c r="F74" s="72">
        <v>0.0</v>
      </c>
      <c r="G74" s="73">
        <v>0.0</v>
      </c>
      <c r="H74" s="34">
        <f t="shared" si="1"/>
        <v>3</v>
      </c>
      <c r="I74" s="72"/>
      <c r="J74" s="71">
        <v>1.0</v>
      </c>
      <c r="K74" s="72">
        <v>1.0</v>
      </c>
      <c r="L74" s="72">
        <v>1.0</v>
      </c>
      <c r="M74" s="72">
        <v>1.0</v>
      </c>
      <c r="N74" s="34">
        <f t="shared" si="2"/>
        <v>4</v>
      </c>
      <c r="O74" s="72"/>
      <c r="P74" s="74">
        <v>1.0</v>
      </c>
      <c r="Q74" s="37">
        <f t="shared" si="3"/>
        <v>1</v>
      </c>
      <c r="R74" s="38">
        <v>8.0</v>
      </c>
      <c r="S74" s="39"/>
    </row>
    <row r="75">
      <c r="A75" s="94" t="s">
        <v>45</v>
      </c>
      <c r="B75" s="71">
        <v>1.0</v>
      </c>
      <c r="C75" s="72">
        <v>1.0</v>
      </c>
      <c r="D75" s="72">
        <v>1.0</v>
      </c>
      <c r="E75" s="72">
        <v>0.0</v>
      </c>
      <c r="F75" s="72">
        <v>0.0</v>
      </c>
      <c r="G75" s="73">
        <v>0.0</v>
      </c>
      <c r="H75" s="34">
        <f t="shared" si="1"/>
        <v>3</v>
      </c>
      <c r="I75" s="72"/>
      <c r="J75" s="71">
        <v>1.0</v>
      </c>
      <c r="K75" s="72">
        <v>1.0</v>
      </c>
      <c r="L75" s="72">
        <v>1.0</v>
      </c>
      <c r="M75" s="72">
        <v>1.0</v>
      </c>
      <c r="N75" s="34">
        <f t="shared" si="2"/>
        <v>4</v>
      </c>
      <c r="O75" s="72"/>
      <c r="P75" s="74">
        <v>1.0</v>
      </c>
      <c r="Q75" s="37">
        <f t="shared" si="3"/>
        <v>1</v>
      </c>
      <c r="R75" s="38">
        <v>8.0</v>
      </c>
      <c r="S75" s="39"/>
    </row>
    <row r="76">
      <c r="A76" s="94" t="s">
        <v>45</v>
      </c>
      <c r="B76" s="71">
        <v>1.0</v>
      </c>
      <c r="C76" s="72">
        <v>0.0</v>
      </c>
      <c r="D76" s="72">
        <v>0.0</v>
      </c>
      <c r="E76" s="72">
        <v>1.0</v>
      </c>
      <c r="F76" s="72">
        <v>1.0</v>
      </c>
      <c r="G76" s="73">
        <v>0.0</v>
      </c>
      <c r="H76" s="34">
        <f t="shared" si="1"/>
        <v>3</v>
      </c>
      <c r="I76" s="72"/>
      <c r="J76" s="71">
        <v>1.0</v>
      </c>
      <c r="K76" s="72">
        <v>1.0</v>
      </c>
      <c r="L76" s="72">
        <v>1.0</v>
      </c>
      <c r="M76" s="72">
        <v>1.0</v>
      </c>
      <c r="N76" s="34">
        <f t="shared" si="2"/>
        <v>4</v>
      </c>
      <c r="O76" s="72"/>
      <c r="P76" s="74">
        <v>1.0</v>
      </c>
      <c r="Q76" s="37">
        <f t="shared" si="3"/>
        <v>1</v>
      </c>
      <c r="R76" s="38">
        <v>8.0</v>
      </c>
      <c r="S76" s="39"/>
    </row>
    <row r="77">
      <c r="A77" s="94" t="s">
        <v>45</v>
      </c>
      <c r="B77" s="71">
        <v>0.0</v>
      </c>
      <c r="C77" s="72">
        <v>0.0</v>
      </c>
      <c r="D77" s="72">
        <v>1.0</v>
      </c>
      <c r="E77" s="72">
        <v>0.0</v>
      </c>
      <c r="F77" s="72">
        <v>1.0</v>
      </c>
      <c r="G77" s="73">
        <v>1.0</v>
      </c>
      <c r="H77" s="34">
        <f t="shared" si="1"/>
        <v>3</v>
      </c>
      <c r="I77" s="72"/>
      <c r="J77" s="71">
        <v>1.0</v>
      </c>
      <c r="K77" s="72">
        <v>1.0</v>
      </c>
      <c r="L77" s="72">
        <v>1.0</v>
      </c>
      <c r="M77" s="72">
        <v>1.0</v>
      </c>
      <c r="N77" s="34">
        <f t="shared" si="2"/>
        <v>4</v>
      </c>
      <c r="O77" s="72"/>
      <c r="P77" s="74">
        <v>1.0</v>
      </c>
      <c r="Q77" s="37">
        <f t="shared" si="3"/>
        <v>1</v>
      </c>
      <c r="R77" s="38">
        <v>8.0</v>
      </c>
      <c r="S77" s="39"/>
    </row>
    <row r="78">
      <c r="A78" s="94" t="s">
        <v>45</v>
      </c>
      <c r="B78" s="71">
        <v>0.0</v>
      </c>
      <c r="C78" s="72">
        <v>1.0</v>
      </c>
      <c r="D78" s="72">
        <v>0.0</v>
      </c>
      <c r="E78" s="72">
        <v>1.0</v>
      </c>
      <c r="F78" s="72">
        <v>0.0</v>
      </c>
      <c r="G78" s="73">
        <v>1.0</v>
      </c>
      <c r="H78" s="34">
        <f t="shared" si="1"/>
        <v>3</v>
      </c>
      <c r="I78" s="72"/>
      <c r="J78" s="71">
        <v>1.0</v>
      </c>
      <c r="K78" s="72">
        <v>1.0</v>
      </c>
      <c r="L78" s="72">
        <v>1.0</v>
      </c>
      <c r="M78" s="72">
        <v>1.0</v>
      </c>
      <c r="N78" s="34">
        <f t="shared" si="2"/>
        <v>4</v>
      </c>
      <c r="O78" s="72"/>
      <c r="P78" s="74">
        <v>1.0</v>
      </c>
      <c r="Q78" s="37">
        <f t="shared" si="3"/>
        <v>1</v>
      </c>
      <c r="R78" s="38">
        <v>8.0</v>
      </c>
      <c r="S78" s="39"/>
    </row>
    <row r="79">
      <c r="A79" s="95" t="s">
        <v>46</v>
      </c>
      <c r="B79" s="45">
        <v>0.0</v>
      </c>
      <c r="C79" s="44">
        <v>1.0</v>
      </c>
      <c r="D79" s="44">
        <v>1.0</v>
      </c>
      <c r="E79" s="44">
        <v>0.0</v>
      </c>
      <c r="F79" s="44">
        <v>0.0</v>
      </c>
      <c r="G79" s="86">
        <v>1.0</v>
      </c>
      <c r="H79" s="34">
        <f t="shared" si="1"/>
        <v>3</v>
      </c>
      <c r="I79" s="44"/>
      <c r="J79" s="45">
        <v>1.0</v>
      </c>
      <c r="K79" s="44">
        <v>1.0</v>
      </c>
      <c r="L79" s="44">
        <v>1.0</v>
      </c>
      <c r="M79" s="44">
        <v>1.0</v>
      </c>
      <c r="N79" s="34">
        <f t="shared" si="2"/>
        <v>4</v>
      </c>
      <c r="O79" s="44"/>
      <c r="P79" s="46">
        <v>2.0</v>
      </c>
      <c r="Q79" s="37">
        <f t="shared" si="3"/>
        <v>2</v>
      </c>
      <c r="R79" s="38">
        <v>8.0</v>
      </c>
      <c r="S79" s="39"/>
    </row>
    <row r="80">
      <c r="A80" s="95" t="s">
        <v>46</v>
      </c>
      <c r="B80" s="45">
        <v>1.0</v>
      </c>
      <c r="C80" s="44">
        <v>0.0</v>
      </c>
      <c r="D80" s="44">
        <v>1.0</v>
      </c>
      <c r="E80" s="44">
        <v>0.0</v>
      </c>
      <c r="F80" s="44">
        <v>1.0</v>
      </c>
      <c r="G80" s="86">
        <v>0.0</v>
      </c>
      <c r="H80" s="34">
        <f t="shared" si="1"/>
        <v>3</v>
      </c>
      <c r="I80" s="44"/>
      <c r="J80" s="45">
        <v>1.0</v>
      </c>
      <c r="K80" s="44">
        <v>1.0</v>
      </c>
      <c r="L80" s="44">
        <v>1.0</v>
      </c>
      <c r="M80" s="44">
        <v>1.0</v>
      </c>
      <c r="N80" s="34">
        <f t="shared" si="2"/>
        <v>4</v>
      </c>
      <c r="O80" s="44"/>
      <c r="P80" s="46">
        <v>2.0</v>
      </c>
      <c r="Q80" s="37">
        <f t="shared" si="3"/>
        <v>2</v>
      </c>
      <c r="R80" s="38">
        <v>8.0</v>
      </c>
      <c r="S80" s="39"/>
    </row>
    <row r="81">
      <c r="A81" s="95" t="s">
        <v>46</v>
      </c>
      <c r="B81" s="45">
        <v>0.0</v>
      </c>
      <c r="C81" s="44">
        <v>0.0</v>
      </c>
      <c r="D81" s="44">
        <v>0.0</v>
      </c>
      <c r="E81" s="44">
        <v>1.0</v>
      </c>
      <c r="F81" s="44">
        <v>1.0</v>
      </c>
      <c r="G81" s="86">
        <v>1.0</v>
      </c>
      <c r="H81" s="34">
        <f t="shared" si="1"/>
        <v>3</v>
      </c>
      <c r="I81" s="44"/>
      <c r="J81" s="45">
        <v>1.0</v>
      </c>
      <c r="K81" s="44">
        <v>1.0</v>
      </c>
      <c r="L81" s="44">
        <v>1.0</v>
      </c>
      <c r="M81" s="44">
        <v>1.0</v>
      </c>
      <c r="N81" s="34">
        <f t="shared" si="2"/>
        <v>4</v>
      </c>
      <c r="O81" s="44"/>
      <c r="P81" s="46">
        <v>2.0</v>
      </c>
      <c r="Q81" s="37">
        <f t="shared" si="3"/>
        <v>2</v>
      </c>
      <c r="R81" s="38">
        <v>8.0</v>
      </c>
      <c r="S81" s="39"/>
    </row>
    <row r="82">
      <c r="A82" s="95" t="s">
        <v>46</v>
      </c>
      <c r="B82" s="45">
        <v>1.0</v>
      </c>
      <c r="C82" s="44">
        <v>1.0</v>
      </c>
      <c r="D82" s="44">
        <v>1.0</v>
      </c>
      <c r="E82" s="44">
        <v>0.0</v>
      </c>
      <c r="F82" s="44">
        <v>0.0</v>
      </c>
      <c r="G82" s="86">
        <v>0.0</v>
      </c>
      <c r="H82" s="34">
        <f t="shared" si="1"/>
        <v>3</v>
      </c>
      <c r="I82" s="44"/>
      <c r="J82" s="45">
        <v>1.0</v>
      </c>
      <c r="K82" s="44">
        <v>1.0</v>
      </c>
      <c r="L82" s="44">
        <v>1.0</v>
      </c>
      <c r="M82" s="44">
        <v>1.0</v>
      </c>
      <c r="N82" s="34">
        <f t="shared" si="2"/>
        <v>4</v>
      </c>
      <c r="O82" s="44"/>
      <c r="P82" s="46">
        <v>2.0</v>
      </c>
      <c r="Q82" s="37">
        <f t="shared" si="3"/>
        <v>2</v>
      </c>
      <c r="R82" s="38">
        <v>8.0</v>
      </c>
      <c r="S82" s="39"/>
    </row>
    <row r="83">
      <c r="A83" s="95" t="s">
        <v>46</v>
      </c>
      <c r="B83" s="45">
        <v>1.0</v>
      </c>
      <c r="C83" s="44">
        <v>0.0</v>
      </c>
      <c r="D83" s="44">
        <v>0.0</v>
      </c>
      <c r="E83" s="44">
        <v>1.0</v>
      </c>
      <c r="F83" s="44">
        <v>1.0</v>
      </c>
      <c r="G83" s="86">
        <v>0.0</v>
      </c>
      <c r="H83" s="34">
        <f t="shared" si="1"/>
        <v>3</v>
      </c>
      <c r="I83" s="44"/>
      <c r="J83" s="45">
        <v>1.0</v>
      </c>
      <c r="K83" s="44">
        <v>1.0</v>
      </c>
      <c r="L83" s="44">
        <v>1.0</v>
      </c>
      <c r="M83" s="44">
        <v>1.0</v>
      </c>
      <c r="N83" s="34">
        <f t="shared" si="2"/>
        <v>4</v>
      </c>
      <c r="O83" s="44"/>
      <c r="P83" s="46">
        <v>2.0</v>
      </c>
      <c r="Q83" s="37">
        <f t="shared" si="3"/>
        <v>2</v>
      </c>
      <c r="R83" s="38">
        <v>8.0</v>
      </c>
      <c r="S83" s="39"/>
    </row>
    <row r="84">
      <c r="A84" s="95" t="s">
        <v>46</v>
      </c>
      <c r="B84" s="45">
        <v>0.0</v>
      </c>
      <c r="C84" s="44">
        <v>0.0</v>
      </c>
      <c r="D84" s="44">
        <v>1.0</v>
      </c>
      <c r="E84" s="44">
        <v>0.0</v>
      </c>
      <c r="F84" s="44">
        <v>1.0</v>
      </c>
      <c r="G84" s="86">
        <v>1.0</v>
      </c>
      <c r="H84" s="34">
        <f t="shared" si="1"/>
        <v>3</v>
      </c>
      <c r="I84" s="44"/>
      <c r="J84" s="45">
        <v>1.0</v>
      </c>
      <c r="K84" s="44">
        <v>1.0</v>
      </c>
      <c r="L84" s="44">
        <v>1.0</v>
      </c>
      <c r="M84" s="44">
        <v>1.0</v>
      </c>
      <c r="N84" s="34">
        <f t="shared" si="2"/>
        <v>4</v>
      </c>
      <c r="O84" s="44"/>
      <c r="P84" s="46">
        <v>2.0</v>
      </c>
      <c r="Q84" s="37">
        <f t="shared" si="3"/>
        <v>2</v>
      </c>
      <c r="R84" s="38">
        <v>8.0</v>
      </c>
      <c r="S84" s="39"/>
    </row>
    <row r="85">
      <c r="A85" s="95" t="s">
        <v>46</v>
      </c>
      <c r="B85" s="45">
        <v>0.0</v>
      </c>
      <c r="C85" s="44">
        <v>1.0</v>
      </c>
      <c r="D85" s="44">
        <v>0.0</v>
      </c>
      <c r="E85" s="44">
        <v>1.0</v>
      </c>
      <c r="F85" s="44">
        <v>0.0</v>
      </c>
      <c r="G85" s="86">
        <v>1.0</v>
      </c>
      <c r="H85" s="34">
        <f t="shared" si="1"/>
        <v>3</v>
      </c>
      <c r="I85" s="44"/>
      <c r="J85" s="45">
        <v>1.0</v>
      </c>
      <c r="K85" s="44">
        <v>1.0</v>
      </c>
      <c r="L85" s="44">
        <v>1.0</v>
      </c>
      <c r="M85" s="44">
        <v>1.0</v>
      </c>
      <c r="N85" s="34">
        <f t="shared" si="2"/>
        <v>4</v>
      </c>
      <c r="O85" s="44"/>
      <c r="P85" s="46">
        <v>2.0</v>
      </c>
      <c r="Q85" s="37">
        <f t="shared" si="3"/>
        <v>2</v>
      </c>
      <c r="R85" s="38">
        <v>8.0</v>
      </c>
      <c r="S85" s="39"/>
    </row>
    <row r="86">
      <c r="A86" s="95" t="s">
        <v>46</v>
      </c>
      <c r="B86" s="45">
        <v>1.0</v>
      </c>
      <c r="C86" s="44">
        <v>1.0</v>
      </c>
      <c r="D86" s="44">
        <v>0.0</v>
      </c>
      <c r="E86" s="44">
        <v>1.0</v>
      </c>
      <c r="F86" s="44">
        <v>0.0</v>
      </c>
      <c r="G86" s="86">
        <v>0.0</v>
      </c>
      <c r="H86" s="34">
        <f t="shared" si="1"/>
        <v>3</v>
      </c>
      <c r="I86" s="44"/>
      <c r="J86" s="45">
        <v>1.0</v>
      </c>
      <c r="K86" s="44">
        <v>1.0</v>
      </c>
      <c r="L86" s="44">
        <v>1.0</v>
      </c>
      <c r="M86" s="44">
        <v>1.0</v>
      </c>
      <c r="N86" s="34">
        <f t="shared" si="2"/>
        <v>4</v>
      </c>
      <c r="O86" s="44"/>
      <c r="P86" s="96">
        <v>2.0</v>
      </c>
      <c r="Q86" s="37">
        <f t="shared" si="3"/>
        <v>2</v>
      </c>
      <c r="R86" s="38">
        <v>8.0</v>
      </c>
      <c r="S86" s="39"/>
    </row>
    <row r="87">
      <c r="A87" s="97" t="s">
        <v>47</v>
      </c>
      <c r="B87" s="98">
        <v>1.0</v>
      </c>
      <c r="C87" s="99">
        <v>1.0</v>
      </c>
      <c r="D87" s="99">
        <v>1.0</v>
      </c>
      <c r="E87" s="99">
        <v>0.0</v>
      </c>
      <c r="F87" s="99">
        <v>0.0</v>
      </c>
      <c r="G87" s="100">
        <v>0.0</v>
      </c>
      <c r="H87" s="34">
        <f t="shared" si="1"/>
        <v>3</v>
      </c>
      <c r="I87" s="99"/>
      <c r="J87" s="98">
        <v>2.0</v>
      </c>
      <c r="K87" s="99">
        <v>1.0</v>
      </c>
      <c r="L87" s="99">
        <v>1.0</v>
      </c>
      <c r="M87" s="99">
        <v>1.0</v>
      </c>
      <c r="N87" s="34">
        <f t="shared" si="2"/>
        <v>5</v>
      </c>
      <c r="O87" s="99"/>
      <c r="P87" s="101">
        <v>2.0</v>
      </c>
      <c r="Q87" s="37">
        <f t="shared" si="3"/>
        <v>2</v>
      </c>
      <c r="R87" s="38">
        <v>4.0</v>
      </c>
      <c r="S87" s="39"/>
    </row>
    <row r="88">
      <c r="A88" s="97" t="s">
        <v>47</v>
      </c>
      <c r="B88" s="98">
        <v>1.0</v>
      </c>
      <c r="C88" s="99">
        <v>0.0</v>
      </c>
      <c r="D88" s="99">
        <v>0.0</v>
      </c>
      <c r="E88" s="99">
        <v>1.0</v>
      </c>
      <c r="F88" s="99">
        <v>1.0</v>
      </c>
      <c r="G88" s="100">
        <v>0.0</v>
      </c>
      <c r="H88" s="34">
        <f t="shared" si="1"/>
        <v>3</v>
      </c>
      <c r="I88" s="99"/>
      <c r="J88" s="98">
        <v>1.0</v>
      </c>
      <c r="K88" s="99">
        <v>2.0</v>
      </c>
      <c r="L88" s="99">
        <v>1.0</v>
      </c>
      <c r="M88" s="99">
        <v>1.0</v>
      </c>
      <c r="N88" s="34">
        <f t="shared" si="2"/>
        <v>5</v>
      </c>
      <c r="O88" s="99"/>
      <c r="P88" s="101">
        <v>2.0</v>
      </c>
      <c r="Q88" s="37">
        <f t="shared" si="3"/>
        <v>2</v>
      </c>
      <c r="R88" s="38">
        <v>4.0</v>
      </c>
      <c r="S88" s="39"/>
    </row>
    <row r="89">
      <c r="A89" s="97" t="s">
        <v>47</v>
      </c>
      <c r="B89" s="98">
        <v>0.0</v>
      </c>
      <c r="C89" s="99">
        <v>0.0</v>
      </c>
      <c r="D89" s="99">
        <v>1.0</v>
      </c>
      <c r="E89" s="99">
        <v>0.0</v>
      </c>
      <c r="F89" s="99">
        <v>1.0</v>
      </c>
      <c r="G89" s="100">
        <v>1.0</v>
      </c>
      <c r="H89" s="34">
        <f t="shared" si="1"/>
        <v>3</v>
      </c>
      <c r="I89" s="99"/>
      <c r="J89" s="98">
        <v>1.0</v>
      </c>
      <c r="K89" s="99">
        <v>1.0</v>
      </c>
      <c r="L89" s="99">
        <v>2.0</v>
      </c>
      <c r="M89" s="99">
        <v>1.0</v>
      </c>
      <c r="N89" s="34">
        <f t="shared" si="2"/>
        <v>5</v>
      </c>
      <c r="O89" s="99"/>
      <c r="P89" s="101">
        <v>2.0</v>
      </c>
      <c r="Q89" s="37">
        <f t="shared" si="3"/>
        <v>2</v>
      </c>
      <c r="R89" s="38">
        <v>4.0</v>
      </c>
      <c r="S89" s="39"/>
    </row>
    <row r="90">
      <c r="A90" s="97" t="s">
        <v>47</v>
      </c>
      <c r="B90" s="98">
        <v>0.0</v>
      </c>
      <c r="C90" s="99">
        <v>1.0</v>
      </c>
      <c r="D90" s="99">
        <v>0.0</v>
      </c>
      <c r="E90" s="99">
        <v>1.0</v>
      </c>
      <c r="F90" s="99">
        <v>0.0</v>
      </c>
      <c r="G90" s="100">
        <v>1.0</v>
      </c>
      <c r="H90" s="34">
        <f t="shared" si="1"/>
        <v>3</v>
      </c>
      <c r="I90" s="99"/>
      <c r="J90" s="98">
        <v>1.0</v>
      </c>
      <c r="K90" s="99">
        <v>1.0</v>
      </c>
      <c r="L90" s="99">
        <v>1.0</v>
      </c>
      <c r="M90" s="99">
        <v>2.0</v>
      </c>
      <c r="N90" s="34">
        <f t="shared" si="2"/>
        <v>5</v>
      </c>
      <c r="O90" s="99"/>
      <c r="P90" s="101">
        <v>2.0</v>
      </c>
      <c r="Q90" s="37">
        <f t="shared" si="3"/>
        <v>2</v>
      </c>
      <c r="R90" s="38">
        <v>4.0</v>
      </c>
      <c r="S90" s="39"/>
    </row>
    <row r="91">
      <c r="A91" s="102" t="s">
        <v>48</v>
      </c>
      <c r="B91" s="58">
        <v>1.0</v>
      </c>
      <c r="C91" s="59">
        <v>1.0</v>
      </c>
      <c r="D91" s="59">
        <v>1.0</v>
      </c>
      <c r="E91" s="59">
        <v>1.0</v>
      </c>
      <c r="F91" s="59">
        <v>0.0</v>
      </c>
      <c r="G91" s="60">
        <v>0.0</v>
      </c>
      <c r="H91" s="34">
        <f t="shared" si="1"/>
        <v>4</v>
      </c>
      <c r="I91" s="59"/>
      <c r="J91" s="58">
        <v>1.0</v>
      </c>
      <c r="K91" s="59">
        <v>1.0</v>
      </c>
      <c r="L91" s="59">
        <v>1.0</v>
      </c>
      <c r="M91" s="59">
        <v>1.0</v>
      </c>
      <c r="N91" s="34">
        <f t="shared" si="2"/>
        <v>4</v>
      </c>
      <c r="O91" s="59"/>
      <c r="P91" s="61">
        <v>2.0</v>
      </c>
      <c r="Q91" s="37">
        <f t="shared" si="3"/>
        <v>2</v>
      </c>
      <c r="R91" s="38">
        <v>12.0</v>
      </c>
      <c r="S91" s="39"/>
    </row>
    <row r="92">
      <c r="A92" s="102" t="s">
        <v>48</v>
      </c>
      <c r="B92" s="58">
        <v>0.0</v>
      </c>
      <c r="C92" s="59">
        <v>0.0</v>
      </c>
      <c r="D92" s="59">
        <v>1.0</v>
      </c>
      <c r="E92" s="59">
        <v>1.0</v>
      </c>
      <c r="F92" s="59">
        <v>1.0</v>
      </c>
      <c r="G92" s="60">
        <v>1.0</v>
      </c>
      <c r="H92" s="34">
        <f t="shared" si="1"/>
        <v>4</v>
      </c>
      <c r="I92" s="59"/>
      <c r="J92" s="58">
        <v>1.0</v>
      </c>
      <c r="K92" s="59">
        <v>1.0</v>
      </c>
      <c r="L92" s="59">
        <v>1.0</v>
      </c>
      <c r="M92" s="59">
        <v>1.0</v>
      </c>
      <c r="N92" s="34">
        <f t="shared" si="2"/>
        <v>4</v>
      </c>
      <c r="O92" s="59"/>
      <c r="P92" s="61">
        <v>2.0</v>
      </c>
      <c r="Q92" s="37">
        <f t="shared" si="3"/>
        <v>2</v>
      </c>
      <c r="R92" s="38">
        <v>12.0</v>
      </c>
      <c r="S92" s="39"/>
    </row>
    <row r="93">
      <c r="A93" s="102" t="s">
        <v>48</v>
      </c>
      <c r="B93" s="58">
        <v>0.0</v>
      </c>
      <c r="C93" s="59">
        <v>1.0</v>
      </c>
      <c r="D93" s="59">
        <v>1.0</v>
      </c>
      <c r="E93" s="59">
        <v>1.0</v>
      </c>
      <c r="F93" s="59">
        <v>0.0</v>
      </c>
      <c r="G93" s="60">
        <v>1.0</v>
      </c>
      <c r="H93" s="34">
        <f t="shared" si="1"/>
        <v>4</v>
      </c>
      <c r="I93" s="59"/>
      <c r="J93" s="58">
        <v>1.0</v>
      </c>
      <c r="K93" s="59">
        <v>1.0</v>
      </c>
      <c r="L93" s="59">
        <v>1.0</v>
      </c>
      <c r="M93" s="59">
        <v>1.0</v>
      </c>
      <c r="N93" s="34">
        <f t="shared" si="2"/>
        <v>4</v>
      </c>
      <c r="O93" s="59"/>
      <c r="P93" s="61">
        <v>2.0</v>
      </c>
      <c r="Q93" s="37">
        <f t="shared" si="3"/>
        <v>2</v>
      </c>
      <c r="R93" s="38">
        <v>12.0</v>
      </c>
      <c r="S93" s="39"/>
    </row>
    <row r="94">
      <c r="A94" s="102" t="s">
        <v>48</v>
      </c>
      <c r="B94" s="58">
        <v>1.0</v>
      </c>
      <c r="C94" s="59">
        <v>0.0</v>
      </c>
      <c r="D94" s="59">
        <v>1.0</v>
      </c>
      <c r="E94" s="59">
        <v>1.0</v>
      </c>
      <c r="F94" s="59">
        <v>1.0</v>
      </c>
      <c r="G94" s="60">
        <v>0.0</v>
      </c>
      <c r="H94" s="34">
        <f t="shared" si="1"/>
        <v>4</v>
      </c>
      <c r="I94" s="59"/>
      <c r="J94" s="58">
        <v>1.0</v>
      </c>
      <c r="K94" s="59">
        <v>1.0</v>
      </c>
      <c r="L94" s="59">
        <v>1.0</v>
      </c>
      <c r="M94" s="59">
        <v>1.0</v>
      </c>
      <c r="N94" s="34">
        <f t="shared" si="2"/>
        <v>4</v>
      </c>
      <c r="O94" s="59"/>
      <c r="P94" s="61">
        <v>2.0</v>
      </c>
      <c r="Q94" s="37">
        <f t="shared" si="3"/>
        <v>2</v>
      </c>
      <c r="R94" s="38">
        <v>12.0</v>
      </c>
      <c r="S94" s="39"/>
    </row>
    <row r="95">
      <c r="A95" s="102" t="s">
        <v>48</v>
      </c>
      <c r="B95" s="58">
        <v>1.0</v>
      </c>
      <c r="C95" s="59">
        <v>1.0</v>
      </c>
      <c r="D95" s="59">
        <v>1.0</v>
      </c>
      <c r="E95" s="59">
        <v>0.0</v>
      </c>
      <c r="F95" s="59">
        <v>1.0</v>
      </c>
      <c r="G95" s="60">
        <v>0.0</v>
      </c>
      <c r="H95" s="34">
        <f t="shared" si="1"/>
        <v>4</v>
      </c>
      <c r="I95" s="59"/>
      <c r="J95" s="58">
        <v>1.0</v>
      </c>
      <c r="K95" s="59">
        <v>1.0</v>
      </c>
      <c r="L95" s="59">
        <v>1.0</v>
      </c>
      <c r="M95" s="59">
        <v>1.0</v>
      </c>
      <c r="N95" s="34">
        <f t="shared" si="2"/>
        <v>4</v>
      </c>
      <c r="O95" s="59"/>
      <c r="P95" s="61">
        <v>2.0</v>
      </c>
      <c r="Q95" s="37">
        <f t="shared" si="3"/>
        <v>2</v>
      </c>
      <c r="R95" s="38">
        <v>12.0</v>
      </c>
      <c r="S95" s="39"/>
    </row>
    <row r="96">
      <c r="A96" s="102" t="s">
        <v>48</v>
      </c>
      <c r="B96" s="58">
        <v>0.0</v>
      </c>
      <c r="C96" s="59">
        <v>1.0</v>
      </c>
      <c r="D96" s="59">
        <v>0.0</v>
      </c>
      <c r="E96" s="59">
        <v>1.0</v>
      </c>
      <c r="F96" s="59">
        <v>1.0</v>
      </c>
      <c r="G96" s="60">
        <v>1.0</v>
      </c>
      <c r="H96" s="34">
        <f t="shared" si="1"/>
        <v>4</v>
      </c>
      <c r="I96" s="59"/>
      <c r="J96" s="58">
        <v>1.0</v>
      </c>
      <c r="K96" s="59">
        <v>1.0</v>
      </c>
      <c r="L96" s="59">
        <v>1.0</v>
      </c>
      <c r="M96" s="59">
        <v>1.0</v>
      </c>
      <c r="N96" s="34">
        <f t="shared" si="2"/>
        <v>4</v>
      </c>
      <c r="O96" s="59"/>
      <c r="P96" s="61">
        <v>2.0</v>
      </c>
      <c r="Q96" s="37">
        <f t="shared" si="3"/>
        <v>2</v>
      </c>
      <c r="R96" s="38">
        <v>12.0</v>
      </c>
      <c r="S96" s="39"/>
    </row>
    <row r="97">
      <c r="A97" s="102" t="s">
        <v>48</v>
      </c>
      <c r="B97" s="58">
        <v>1.0</v>
      </c>
      <c r="C97" s="59">
        <v>1.0</v>
      </c>
      <c r="D97" s="59">
        <v>0.0</v>
      </c>
      <c r="E97" s="59">
        <v>1.0</v>
      </c>
      <c r="F97" s="59">
        <v>1.0</v>
      </c>
      <c r="G97" s="60">
        <v>0.0</v>
      </c>
      <c r="H97" s="34">
        <f t="shared" si="1"/>
        <v>4</v>
      </c>
      <c r="I97" s="59"/>
      <c r="J97" s="58">
        <v>1.0</v>
      </c>
      <c r="K97" s="59">
        <v>1.0</v>
      </c>
      <c r="L97" s="59">
        <v>1.0</v>
      </c>
      <c r="M97" s="59">
        <v>1.0</v>
      </c>
      <c r="N97" s="34">
        <f t="shared" si="2"/>
        <v>4</v>
      </c>
      <c r="O97" s="59"/>
      <c r="P97" s="61">
        <v>2.0</v>
      </c>
      <c r="Q97" s="37">
        <f t="shared" si="3"/>
        <v>2</v>
      </c>
      <c r="R97" s="38">
        <v>12.0</v>
      </c>
      <c r="S97" s="39"/>
    </row>
    <row r="98">
      <c r="A98" s="102" t="s">
        <v>48</v>
      </c>
      <c r="B98" s="58">
        <v>0.0</v>
      </c>
      <c r="C98" s="59">
        <v>1.0</v>
      </c>
      <c r="D98" s="59">
        <v>1.0</v>
      </c>
      <c r="E98" s="59">
        <v>0.0</v>
      </c>
      <c r="F98" s="59">
        <v>1.0</v>
      </c>
      <c r="G98" s="60">
        <v>1.0</v>
      </c>
      <c r="H98" s="34">
        <f t="shared" si="1"/>
        <v>4</v>
      </c>
      <c r="I98" s="59"/>
      <c r="J98" s="58">
        <v>1.0</v>
      </c>
      <c r="K98" s="59">
        <v>1.0</v>
      </c>
      <c r="L98" s="59">
        <v>1.0</v>
      </c>
      <c r="M98" s="59">
        <v>1.0</v>
      </c>
      <c r="N98" s="34">
        <f t="shared" si="2"/>
        <v>4</v>
      </c>
      <c r="O98" s="59"/>
      <c r="P98" s="61">
        <v>2.0</v>
      </c>
      <c r="Q98" s="37">
        <f t="shared" si="3"/>
        <v>2</v>
      </c>
      <c r="R98" s="38">
        <v>12.0</v>
      </c>
      <c r="S98" s="39"/>
    </row>
    <row r="99">
      <c r="A99" s="102" t="s">
        <v>48</v>
      </c>
      <c r="B99" s="58">
        <v>1.0</v>
      </c>
      <c r="C99" s="59">
        <v>1.0</v>
      </c>
      <c r="D99" s="59">
        <v>1.0</v>
      </c>
      <c r="E99" s="59">
        <v>0.0</v>
      </c>
      <c r="F99" s="59">
        <v>0.0</v>
      </c>
      <c r="G99" s="60">
        <v>1.0</v>
      </c>
      <c r="H99" s="34">
        <f t="shared" si="1"/>
        <v>4</v>
      </c>
      <c r="I99" s="59"/>
      <c r="J99" s="58">
        <v>1.0</v>
      </c>
      <c r="K99" s="59">
        <v>1.0</v>
      </c>
      <c r="L99" s="59">
        <v>1.0</v>
      </c>
      <c r="M99" s="59">
        <v>1.0</v>
      </c>
      <c r="N99" s="34">
        <f t="shared" si="2"/>
        <v>4</v>
      </c>
      <c r="O99" s="59"/>
      <c r="P99" s="61">
        <v>2.0</v>
      </c>
      <c r="Q99" s="37">
        <f t="shared" si="3"/>
        <v>2</v>
      </c>
      <c r="R99" s="38">
        <v>12.0</v>
      </c>
      <c r="S99" s="39"/>
    </row>
    <row r="100">
      <c r="A100" s="102" t="s">
        <v>48</v>
      </c>
      <c r="B100" s="58">
        <v>1.0</v>
      </c>
      <c r="C100" s="59">
        <v>1.0</v>
      </c>
      <c r="D100" s="59">
        <v>0.0</v>
      </c>
      <c r="E100" s="59">
        <v>1.0</v>
      </c>
      <c r="F100" s="59">
        <v>0.0</v>
      </c>
      <c r="G100" s="60">
        <v>1.0</v>
      </c>
      <c r="H100" s="34">
        <f t="shared" si="1"/>
        <v>4</v>
      </c>
      <c r="I100" s="59"/>
      <c r="J100" s="58">
        <v>1.0</v>
      </c>
      <c r="K100" s="59">
        <v>1.0</v>
      </c>
      <c r="L100" s="59">
        <v>1.0</v>
      </c>
      <c r="M100" s="59">
        <v>1.0</v>
      </c>
      <c r="N100" s="34">
        <f t="shared" si="2"/>
        <v>4</v>
      </c>
      <c r="O100" s="59"/>
      <c r="P100" s="61">
        <v>2.0</v>
      </c>
      <c r="Q100" s="37">
        <f t="shared" si="3"/>
        <v>2</v>
      </c>
      <c r="R100" s="38">
        <v>12.0</v>
      </c>
      <c r="S100" s="39"/>
    </row>
    <row r="101">
      <c r="A101" s="102" t="s">
        <v>48</v>
      </c>
      <c r="B101" s="58">
        <v>1.0</v>
      </c>
      <c r="C101" s="59">
        <v>0.0</v>
      </c>
      <c r="D101" s="59">
        <v>1.0</v>
      </c>
      <c r="E101" s="59">
        <v>0.0</v>
      </c>
      <c r="F101" s="59">
        <v>1.0</v>
      </c>
      <c r="G101" s="60">
        <v>1.0</v>
      </c>
      <c r="H101" s="34">
        <f t="shared" si="1"/>
        <v>4</v>
      </c>
      <c r="I101" s="59"/>
      <c r="J101" s="58">
        <v>1.0</v>
      </c>
      <c r="K101" s="59">
        <v>1.0</v>
      </c>
      <c r="L101" s="59">
        <v>1.0</v>
      </c>
      <c r="M101" s="59">
        <v>1.0</v>
      </c>
      <c r="N101" s="34">
        <f t="shared" si="2"/>
        <v>4</v>
      </c>
      <c r="O101" s="59"/>
      <c r="P101" s="61">
        <v>2.0</v>
      </c>
      <c r="Q101" s="37">
        <f t="shared" si="3"/>
        <v>2</v>
      </c>
      <c r="R101" s="38">
        <v>12.0</v>
      </c>
      <c r="S101" s="39"/>
    </row>
    <row r="102">
      <c r="A102" s="102" t="s">
        <v>48</v>
      </c>
      <c r="B102" s="58">
        <v>1.0</v>
      </c>
      <c r="C102" s="59">
        <v>0.0</v>
      </c>
      <c r="D102" s="59">
        <v>0.0</v>
      </c>
      <c r="E102" s="59">
        <v>1.0</v>
      </c>
      <c r="F102" s="59">
        <v>1.0</v>
      </c>
      <c r="G102" s="60">
        <v>1.0</v>
      </c>
      <c r="H102" s="34">
        <f t="shared" si="1"/>
        <v>4</v>
      </c>
      <c r="I102" s="59"/>
      <c r="J102" s="58">
        <v>1.0</v>
      </c>
      <c r="K102" s="59">
        <v>1.0</v>
      </c>
      <c r="L102" s="59">
        <v>1.0</v>
      </c>
      <c r="M102" s="59">
        <v>1.0</v>
      </c>
      <c r="N102" s="34">
        <f t="shared" si="2"/>
        <v>4</v>
      </c>
      <c r="O102" s="59"/>
      <c r="P102" s="61">
        <v>2.0</v>
      </c>
      <c r="Q102" s="37">
        <f t="shared" si="3"/>
        <v>2</v>
      </c>
      <c r="R102" s="38">
        <v>12.0</v>
      </c>
      <c r="S102" s="39"/>
    </row>
    <row r="103">
      <c r="A103" s="103" t="s">
        <v>49</v>
      </c>
      <c r="B103" s="53">
        <v>1.0</v>
      </c>
      <c r="C103" s="54">
        <v>1.0</v>
      </c>
      <c r="D103" s="54">
        <v>1.0</v>
      </c>
      <c r="E103" s="54">
        <v>1.0</v>
      </c>
      <c r="F103" s="54">
        <v>0.0</v>
      </c>
      <c r="G103" s="55">
        <v>0.0</v>
      </c>
      <c r="H103" s="34">
        <f t="shared" si="1"/>
        <v>4</v>
      </c>
      <c r="I103" s="104"/>
      <c r="J103" s="105">
        <v>2.0</v>
      </c>
      <c r="K103" s="104">
        <v>1.0</v>
      </c>
      <c r="L103" s="104">
        <v>1.0</v>
      </c>
      <c r="M103" s="104">
        <v>1.0</v>
      </c>
      <c r="N103" s="34">
        <f t="shared" si="2"/>
        <v>5</v>
      </c>
      <c r="O103" s="104"/>
      <c r="P103" s="106">
        <v>2.0</v>
      </c>
      <c r="Q103" s="37">
        <f t="shared" si="3"/>
        <v>2</v>
      </c>
      <c r="R103" s="38">
        <v>12.0</v>
      </c>
      <c r="S103" s="39"/>
    </row>
    <row r="104">
      <c r="A104" s="103" t="s">
        <v>49</v>
      </c>
      <c r="B104" s="53">
        <v>0.0</v>
      </c>
      <c r="C104" s="54">
        <v>0.0</v>
      </c>
      <c r="D104" s="54">
        <v>1.0</v>
      </c>
      <c r="E104" s="54">
        <v>1.0</v>
      </c>
      <c r="F104" s="54">
        <v>1.0</v>
      </c>
      <c r="G104" s="55">
        <v>1.0</v>
      </c>
      <c r="H104" s="34">
        <f t="shared" si="1"/>
        <v>4</v>
      </c>
      <c r="I104" s="104"/>
      <c r="J104" s="105">
        <v>1.0</v>
      </c>
      <c r="K104" s="104">
        <v>1.0</v>
      </c>
      <c r="L104" s="104">
        <v>2.0</v>
      </c>
      <c r="M104" s="104">
        <v>1.0</v>
      </c>
      <c r="N104" s="34">
        <f t="shared" si="2"/>
        <v>5</v>
      </c>
      <c r="O104" s="104"/>
      <c r="P104" s="106">
        <v>2.0</v>
      </c>
      <c r="Q104" s="37">
        <f t="shared" si="3"/>
        <v>2</v>
      </c>
      <c r="R104" s="38">
        <v>12.0</v>
      </c>
      <c r="S104" s="39"/>
    </row>
    <row r="105">
      <c r="A105" s="103" t="s">
        <v>49</v>
      </c>
      <c r="B105" s="53">
        <v>0.0</v>
      </c>
      <c r="C105" s="54">
        <v>1.0</v>
      </c>
      <c r="D105" s="54">
        <v>1.0</v>
      </c>
      <c r="E105" s="54">
        <v>1.0</v>
      </c>
      <c r="F105" s="54">
        <v>0.0</v>
      </c>
      <c r="G105" s="55">
        <v>1.0</v>
      </c>
      <c r="H105" s="34">
        <f t="shared" si="1"/>
        <v>4</v>
      </c>
      <c r="I105" s="104"/>
      <c r="J105" s="105">
        <v>1.0</v>
      </c>
      <c r="K105" s="104">
        <v>1.0</v>
      </c>
      <c r="L105" s="104">
        <v>1.0</v>
      </c>
      <c r="M105" s="104">
        <v>2.0</v>
      </c>
      <c r="N105" s="34">
        <f t="shared" si="2"/>
        <v>5</v>
      </c>
      <c r="O105" s="104"/>
      <c r="P105" s="106">
        <v>2.0</v>
      </c>
      <c r="Q105" s="37">
        <f t="shared" si="3"/>
        <v>2</v>
      </c>
      <c r="R105" s="38">
        <v>12.0</v>
      </c>
      <c r="S105" s="39"/>
    </row>
    <row r="106">
      <c r="A106" s="103" t="s">
        <v>49</v>
      </c>
      <c r="B106" s="53">
        <v>1.0</v>
      </c>
      <c r="C106" s="54">
        <v>1.0</v>
      </c>
      <c r="D106" s="54">
        <v>1.0</v>
      </c>
      <c r="E106" s="54">
        <v>0.0</v>
      </c>
      <c r="F106" s="54">
        <v>1.0</v>
      </c>
      <c r="G106" s="55">
        <v>0.0</v>
      </c>
      <c r="H106" s="34">
        <f t="shared" si="1"/>
        <v>4</v>
      </c>
      <c r="I106" s="104"/>
      <c r="J106" s="105">
        <v>2.0</v>
      </c>
      <c r="K106" s="104">
        <v>1.0</v>
      </c>
      <c r="L106" s="104">
        <v>1.0</v>
      </c>
      <c r="M106" s="104">
        <v>1.0</v>
      </c>
      <c r="N106" s="34">
        <f t="shared" si="2"/>
        <v>5</v>
      </c>
      <c r="O106" s="104"/>
      <c r="P106" s="106">
        <v>2.0</v>
      </c>
      <c r="Q106" s="37">
        <f t="shared" si="3"/>
        <v>2</v>
      </c>
      <c r="R106" s="38">
        <v>12.0</v>
      </c>
      <c r="S106" s="39"/>
    </row>
    <row r="107">
      <c r="A107" s="103" t="s">
        <v>49</v>
      </c>
      <c r="B107" s="53">
        <v>0.0</v>
      </c>
      <c r="C107" s="54">
        <v>1.0</v>
      </c>
      <c r="D107" s="54">
        <v>0.0</v>
      </c>
      <c r="E107" s="54">
        <v>1.0</v>
      </c>
      <c r="F107" s="54">
        <v>1.0</v>
      </c>
      <c r="G107" s="55">
        <v>1.0</v>
      </c>
      <c r="H107" s="34">
        <f t="shared" si="1"/>
        <v>4</v>
      </c>
      <c r="I107" s="104"/>
      <c r="J107" s="105">
        <v>1.0</v>
      </c>
      <c r="K107" s="104">
        <v>1.0</v>
      </c>
      <c r="L107" s="104">
        <v>1.0</v>
      </c>
      <c r="M107" s="104">
        <v>2.0</v>
      </c>
      <c r="N107" s="34">
        <f t="shared" si="2"/>
        <v>5</v>
      </c>
      <c r="O107" s="104"/>
      <c r="P107" s="106">
        <v>2.0</v>
      </c>
      <c r="Q107" s="37">
        <f t="shared" si="3"/>
        <v>2</v>
      </c>
      <c r="R107" s="38">
        <v>12.0</v>
      </c>
      <c r="S107" s="39"/>
    </row>
    <row r="108">
      <c r="A108" s="103" t="s">
        <v>49</v>
      </c>
      <c r="B108" s="53">
        <v>1.0</v>
      </c>
      <c r="C108" s="54">
        <v>1.0</v>
      </c>
      <c r="D108" s="54">
        <v>0.0</v>
      </c>
      <c r="E108" s="54">
        <v>1.0</v>
      </c>
      <c r="F108" s="54">
        <v>1.0</v>
      </c>
      <c r="G108" s="55">
        <v>0.0</v>
      </c>
      <c r="H108" s="34">
        <f t="shared" si="1"/>
        <v>4</v>
      </c>
      <c r="I108" s="104"/>
      <c r="J108" s="105">
        <v>1.0</v>
      </c>
      <c r="K108" s="104">
        <v>2.0</v>
      </c>
      <c r="L108" s="104">
        <v>1.0</v>
      </c>
      <c r="M108" s="104">
        <v>1.0</v>
      </c>
      <c r="N108" s="34">
        <f t="shared" si="2"/>
        <v>5</v>
      </c>
      <c r="O108" s="104"/>
      <c r="P108" s="106">
        <v>2.0</v>
      </c>
      <c r="Q108" s="37">
        <f t="shared" si="3"/>
        <v>2</v>
      </c>
      <c r="R108" s="38">
        <v>12.0</v>
      </c>
      <c r="S108" s="39"/>
    </row>
    <row r="109">
      <c r="A109" s="103" t="s">
        <v>49</v>
      </c>
      <c r="B109" s="53">
        <v>0.0</v>
      </c>
      <c r="C109" s="54">
        <v>1.0</v>
      </c>
      <c r="D109" s="54">
        <v>1.0</v>
      </c>
      <c r="E109" s="54">
        <v>0.0</v>
      </c>
      <c r="F109" s="54">
        <v>1.0</v>
      </c>
      <c r="G109" s="55">
        <v>1.0</v>
      </c>
      <c r="H109" s="34">
        <f t="shared" si="1"/>
        <v>4</v>
      </c>
      <c r="I109" s="104"/>
      <c r="J109" s="105">
        <v>1.0</v>
      </c>
      <c r="K109" s="104">
        <v>1.0</v>
      </c>
      <c r="L109" s="104">
        <v>2.0</v>
      </c>
      <c r="M109" s="104">
        <v>1.0</v>
      </c>
      <c r="N109" s="34">
        <f t="shared" si="2"/>
        <v>5</v>
      </c>
      <c r="O109" s="104"/>
      <c r="P109" s="106">
        <v>2.0</v>
      </c>
      <c r="Q109" s="37">
        <f t="shared" si="3"/>
        <v>2</v>
      </c>
      <c r="R109" s="38">
        <v>12.0</v>
      </c>
      <c r="S109" s="39"/>
    </row>
    <row r="110">
      <c r="A110" s="103" t="s">
        <v>49</v>
      </c>
      <c r="B110" s="53">
        <v>1.0</v>
      </c>
      <c r="C110" s="54">
        <v>1.0</v>
      </c>
      <c r="D110" s="54">
        <v>1.0</v>
      </c>
      <c r="E110" s="54">
        <v>0.0</v>
      </c>
      <c r="F110" s="54">
        <v>0.0</v>
      </c>
      <c r="G110" s="55">
        <v>1.0</v>
      </c>
      <c r="H110" s="34">
        <f t="shared" si="1"/>
        <v>4</v>
      </c>
      <c r="I110" s="104"/>
      <c r="J110" s="105">
        <v>2.0</v>
      </c>
      <c r="K110" s="104">
        <v>1.0</v>
      </c>
      <c r="L110" s="104">
        <v>1.0</v>
      </c>
      <c r="M110" s="104">
        <v>1.0</v>
      </c>
      <c r="N110" s="34">
        <f t="shared" si="2"/>
        <v>5</v>
      </c>
      <c r="O110" s="104"/>
      <c r="P110" s="106">
        <v>2.0</v>
      </c>
      <c r="Q110" s="37">
        <f t="shared" si="3"/>
        <v>2</v>
      </c>
      <c r="R110" s="38">
        <v>12.0</v>
      </c>
      <c r="S110" s="39"/>
    </row>
    <row r="111">
      <c r="A111" s="103" t="s">
        <v>49</v>
      </c>
      <c r="B111" s="53">
        <v>1.0</v>
      </c>
      <c r="C111" s="54">
        <v>1.0</v>
      </c>
      <c r="D111" s="54">
        <v>0.0</v>
      </c>
      <c r="E111" s="54">
        <v>1.0</v>
      </c>
      <c r="F111" s="54">
        <v>0.0</v>
      </c>
      <c r="G111" s="55">
        <v>1.0</v>
      </c>
      <c r="H111" s="34">
        <f t="shared" si="1"/>
        <v>4</v>
      </c>
      <c r="I111" s="104"/>
      <c r="J111" s="105">
        <v>1.0</v>
      </c>
      <c r="K111" s="104">
        <v>1.0</v>
      </c>
      <c r="L111" s="104">
        <v>1.0</v>
      </c>
      <c r="M111" s="104">
        <v>2.0</v>
      </c>
      <c r="N111" s="34">
        <f t="shared" si="2"/>
        <v>5</v>
      </c>
      <c r="O111" s="104"/>
      <c r="P111" s="106">
        <v>2.0</v>
      </c>
      <c r="Q111" s="37">
        <f t="shared" si="3"/>
        <v>2</v>
      </c>
      <c r="R111" s="38">
        <v>12.0</v>
      </c>
      <c r="S111" s="39"/>
    </row>
    <row r="112">
      <c r="A112" s="103" t="s">
        <v>49</v>
      </c>
      <c r="B112" s="53">
        <v>1.0</v>
      </c>
      <c r="C112" s="54">
        <v>0.0</v>
      </c>
      <c r="D112" s="54">
        <v>1.0</v>
      </c>
      <c r="E112" s="54">
        <v>0.0</v>
      </c>
      <c r="F112" s="54">
        <v>1.0</v>
      </c>
      <c r="G112" s="55">
        <v>1.0</v>
      </c>
      <c r="H112" s="34">
        <f t="shared" si="1"/>
        <v>4</v>
      </c>
      <c r="I112" s="104"/>
      <c r="J112" s="105">
        <v>1.0</v>
      </c>
      <c r="K112" s="104">
        <v>1.0</v>
      </c>
      <c r="L112" s="104">
        <v>2.0</v>
      </c>
      <c r="M112" s="104">
        <v>1.0</v>
      </c>
      <c r="N112" s="34">
        <f t="shared" si="2"/>
        <v>5</v>
      </c>
      <c r="O112" s="104"/>
      <c r="P112" s="106">
        <v>2.0</v>
      </c>
      <c r="Q112" s="37">
        <f t="shared" si="3"/>
        <v>2</v>
      </c>
      <c r="R112" s="38">
        <v>12.0</v>
      </c>
      <c r="S112" s="39"/>
    </row>
    <row r="113">
      <c r="A113" s="103" t="s">
        <v>49</v>
      </c>
      <c r="B113" s="53">
        <v>1.0</v>
      </c>
      <c r="C113" s="54">
        <v>0.0</v>
      </c>
      <c r="D113" s="54">
        <v>0.0</v>
      </c>
      <c r="E113" s="54">
        <v>1.0</v>
      </c>
      <c r="F113" s="54">
        <v>1.0</v>
      </c>
      <c r="G113" s="55">
        <v>1.0</v>
      </c>
      <c r="H113" s="34">
        <f t="shared" si="1"/>
        <v>4</v>
      </c>
      <c r="I113" s="104"/>
      <c r="J113" s="105">
        <v>1.0</v>
      </c>
      <c r="K113" s="104">
        <v>2.0</v>
      </c>
      <c r="L113" s="104">
        <v>1.0</v>
      </c>
      <c r="M113" s="104">
        <v>1.0</v>
      </c>
      <c r="N113" s="34">
        <f t="shared" si="2"/>
        <v>5</v>
      </c>
      <c r="O113" s="104"/>
      <c r="P113" s="106">
        <v>2.0</v>
      </c>
      <c r="Q113" s="37">
        <f t="shared" si="3"/>
        <v>2</v>
      </c>
      <c r="R113" s="38">
        <v>12.0</v>
      </c>
      <c r="S113" s="39"/>
    </row>
    <row r="114">
      <c r="A114" s="103" t="s">
        <v>49</v>
      </c>
      <c r="B114" s="53">
        <v>1.0</v>
      </c>
      <c r="C114" s="54">
        <v>0.0</v>
      </c>
      <c r="D114" s="54">
        <v>1.0</v>
      </c>
      <c r="E114" s="54">
        <v>1.0</v>
      </c>
      <c r="F114" s="54">
        <v>1.0</v>
      </c>
      <c r="G114" s="55">
        <v>0.0</v>
      </c>
      <c r="H114" s="34">
        <f t="shared" si="1"/>
        <v>4</v>
      </c>
      <c r="I114" s="104"/>
      <c r="J114" s="105">
        <v>1.0</v>
      </c>
      <c r="K114" s="107">
        <v>2.0</v>
      </c>
      <c r="L114" s="104">
        <v>1.0</v>
      </c>
      <c r="M114" s="104">
        <v>1.0</v>
      </c>
      <c r="N114" s="34">
        <f t="shared" si="2"/>
        <v>5</v>
      </c>
      <c r="O114" s="104"/>
      <c r="P114" s="106">
        <v>2.0</v>
      </c>
      <c r="Q114" s="37">
        <f t="shared" si="3"/>
        <v>2</v>
      </c>
      <c r="R114" s="38">
        <v>12.0</v>
      </c>
      <c r="S114" s="39"/>
    </row>
    <row r="115">
      <c r="A115" s="95" t="s">
        <v>50</v>
      </c>
      <c r="B115" s="45">
        <v>1.0</v>
      </c>
      <c r="C115" s="44">
        <v>1.0</v>
      </c>
      <c r="D115" s="44">
        <v>1.0</v>
      </c>
      <c r="E115" s="44">
        <v>1.0</v>
      </c>
      <c r="F115" s="44">
        <v>1.0</v>
      </c>
      <c r="G115" s="86">
        <v>0.0</v>
      </c>
      <c r="H115" s="34">
        <f t="shared" si="1"/>
        <v>5</v>
      </c>
      <c r="I115" s="44"/>
      <c r="J115" s="45">
        <v>1.0</v>
      </c>
      <c r="K115" s="44">
        <v>1.0</v>
      </c>
      <c r="L115" s="44">
        <v>1.0</v>
      </c>
      <c r="M115" s="44">
        <v>1.0</v>
      </c>
      <c r="N115" s="34">
        <f t="shared" si="2"/>
        <v>4</v>
      </c>
      <c r="O115" s="44"/>
      <c r="P115" s="46">
        <v>2.0</v>
      </c>
      <c r="Q115" s="37">
        <f t="shared" si="3"/>
        <v>2</v>
      </c>
      <c r="R115" s="108">
        <f t="shared" ref="R115:R120" si="5">COUNTA(Q115:Q120)</f>
        <v>6</v>
      </c>
      <c r="S115" s="39"/>
    </row>
    <row r="116">
      <c r="A116" s="95" t="s">
        <v>50</v>
      </c>
      <c r="B116" s="45">
        <v>1.0</v>
      </c>
      <c r="C116" s="44">
        <v>1.0</v>
      </c>
      <c r="D116" s="44">
        <v>1.0</v>
      </c>
      <c r="E116" s="44">
        <v>1.0</v>
      </c>
      <c r="F116" s="44">
        <v>0.0</v>
      </c>
      <c r="G116" s="86">
        <v>1.0</v>
      </c>
      <c r="H116" s="34">
        <f t="shared" si="1"/>
        <v>5</v>
      </c>
      <c r="I116" s="44"/>
      <c r="J116" s="45">
        <v>1.0</v>
      </c>
      <c r="K116" s="44">
        <v>1.0</v>
      </c>
      <c r="L116" s="44">
        <v>1.0</v>
      </c>
      <c r="M116" s="44">
        <v>1.0</v>
      </c>
      <c r="N116" s="34">
        <f t="shared" si="2"/>
        <v>4</v>
      </c>
      <c r="O116" s="44"/>
      <c r="P116" s="46">
        <v>2.0</v>
      </c>
      <c r="Q116" s="37">
        <f t="shared" si="3"/>
        <v>2</v>
      </c>
      <c r="R116" s="108">
        <f t="shared" si="5"/>
        <v>6</v>
      </c>
      <c r="S116" s="39"/>
    </row>
    <row r="117">
      <c r="A117" s="95" t="s">
        <v>50</v>
      </c>
      <c r="B117" s="45">
        <v>1.0</v>
      </c>
      <c r="C117" s="44">
        <v>1.0</v>
      </c>
      <c r="D117" s="44">
        <v>1.0</v>
      </c>
      <c r="E117" s="44">
        <v>0.0</v>
      </c>
      <c r="F117" s="44">
        <v>1.0</v>
      </c>
      <c r="G117" s="86">
        <v>1.0</v>
      </c>
      <c r="H117" s="34">
        <f t="shared" si="1"/>
        <v>5</v>
      </c>
      <c r="I117" s="44"/>
      <c r="J117" s="45">
        <v>1.0</v>
      </c>
      <c r="K117" s="44">
        <v>1.0</v>
      </c>
      <c r="L117" s="44">
        <v>1.0</v>
      </c>
      <c r="M117" s="44">
        <v>1.0</v>
      </c>
      <c r="N117" s="34">
        <f t="shared" si="2"/>
        <v>4</v>
      </c>
      <c r="O117" s="44"/>
      <c r="P117" s="46">
        <v>2.0</v>
      </c>
      <c r="Q117" s="37">
        <f t="shared" si="3"/>
        <v>2</v>
      </c>
      <c r="R117" s="108">
        <f t="shared" si="5"/>
        <v>6</v>
      </c>
      <c r="S117" s="39"/>
    </row>
    <row r="118">
      <c r="A118" s="95" t="s">
        <v>50</v>
      </c>
      <c r="B118" s="45">
        <v>1.0</v>
      </c>
      <c r="C118" s="44">
        <v>1.0</v>
      </c>
      <c r="D118" s="44">
        <v>0.0</v>
      </c>
      <c r="E118" s="44">
        <v>1.0</v>
      </c>
      <c r="F118" s="44">
        <v>1.0</v>
      </c>
      <c r="G118" s="86">
        <v>1.0</v>
      </c>
      <c r="H118" s="34">
        <f t="shared" si="1"/>
        <v>5</v>
      </c>
      <c r="I118" s="44"/>
      <c r="J118" s="45">
        <v>1.0</v>
      </c>
      <c r="K118" s="44">
        <v>1.0</v>
      </c>
      <c r="L118" s="44">
        <v>1.0</v>
      </c>
      <c r="M118" s="44">
        <v>1.0</v>
      </c>
      <c r="N118" s="34">
        <f t="shared" si="2"/>
        <v>4</v>
      </c>
      <c r="O118" s="44"/>
      <c r="P118" s="46">
        <v>2.0</v>
      </c>
      <c r="Q118" s="37">
        <f t="shared" si="3"/>
        <v>2</v>
      </c>
      <c r="R118" s="108">
        <f t="shared" si="5"/>
        <v>6</v>
      </c>
      <c r="S118" s="39"/>
    </row>
    <row r="119">
      <c r="A119" s="95" t="s">
        <v>50</v>
      </c>
      <c r="B119" s="45">
        <v>1.0</v>
      </c>
      <c r="C119" s="44">
        <v>0.0</v>
      </c>
      <c r="D119" s="44">
        <v>1.0</v>
      </c>
      <c r="E119" s="44">
        <v>1.0</v>
      </c>
      <c r="F119" s="44">
        <v>1.0</v>
      </c>
      <c r="G119" s="86">
        <v>1.0</v>
      </c>
      <c r="H119" s="34">
        <f t="shared" si="1"/>
        <v>5</v>
      </c>
      <c r="I119" s="44"/>
      <c r="J119" s="45">
        <v>1.0</v>
      </c>
      <c r="K119" s="44">
        <v>1.0</v>
      </c>
      <c r="L119" s="44">
        <v>1.0</v>
      </c>
      <c r="M119" s="44">
        <v>1.0</v>
      </c>
      <c r="N119" s="34">
        <f t="shared" si="2"/>
        <v>4</v>
      </c>
      <c r="O119" s="44"/>
      <c r="P119" s="46">
        <v>2.0</v>
      </c>
      <c r="Q119" s="37">
        <f t="shared" si="3"/>
        <v>2</v>
      </c>
      <c r="R119" s="108">
        <f t="shared" si="5"/>
        <v>6</v>
      </c>
      <c r="S119" s="39"/>
    </row>
    <row r="120">
      <c r="A120" s="95" t="s">
        <v>50</v>
      </c>
      <c r="B120" s="45">
        <v>0.0</v>
      </c>
      <c r="C120" s="44">
        <v>1.0</v>
      </c>
      <c r="D120" s="44">
        <v>1.0</v>
      </c>
      <c r="E120" s="44">
        <v>1.0</v>
      </c>
      <c r="F120" s="44">
        <v>1.0</v>
      </c>
      <c r="G120" s="86">
        <v>1.0</v>
      </c>
      <c r="H120" s="34">
        <f t="shared" si="1"/>
        <v>5</v>
      </c>
      <c r="I120" s="44"/>
      <c r="J120" s="45">
        <v>1.0</v>
      </c>
      <c r="K120" s="44">
        <v>1.0</v>
      </c>
      <c r="L120" s="44">
        <v>1.0</v>
      </c>
      <c r="M120" s="44">
        <v>1.0</v>
      </c>
      <c r="N120" s="34">
        <f t="shared" si="2"/>
        <v>4</v>
      </c>
      <c r="O120" s="44"/>
      <c r="P120" s="46">
        <v>2.0</v>
      </c>
      <c r="Q120" s="37">
        <f t="shared" si="3"/>
        <v>2</v>
      </c>
      <c r="R120" s="108">
        <f t="shared" si="5"/>
        <v>6</v>
      </c>
      <c r="S120" s="39"/>
    </row>
    <row r="121">
      <c r="A121" s="97" t="s">
        <v>51</v>
      </c>
      <c r="B121" s="98">
        <v>1.0</v>
      </c>
      <c r="C121" s="99">
        <v>1.0</v>
      </c>
      <c r="D121" s="99">
        <v>1.0</v>
      </c>
      <c r="E121" s="99">
        <v>1.0</v>
      </c>
      <c r="F121" s="99">
        <v>1.0</v>
      </c>
      <c r="G121" s="100">
        <v>0.0</v>
      </c>
      <c r="H121" s="34">
        <f t="shared" si="1"/>
        <v>5</v>
      </c>
      <c r="I121" s="99"/>
      <c r="J121" s="98">
        <v>2.0</v>
      </c>
      <c r="K121" s="99">
        <v>1.0</v>
      </c>
      <c r="L121" s="99">
        <v>1.0</v>
      </c>
      <c r="M121" s="99">
        <v>1.0</v>
      </c>
      <c r="N121" s="34">
        <f t="shared" si="2"/>
        <v>5</v>
      </c>
      <c r="O121" s="99"/>
      <c r="P121" s="101">
        <v>2.0</v>
      </c>
      <c r="Q121" s="37">
        <f t="shared" si="3"/>
        <v>2</v>
      </c>
      <c r="R121" s="38">
        <v>12.0</v>
      </c>
      <c r="S121" s="39"/>
    </row>
    <row r="122">
      <c r="A122" s="97" t="s">
        <v>51</v>
      </c>
      <c r="B122" s="98">
        <v>1.0</v>
      </c>
      <c r="C122" s="99">
        <v>1.0</v>
      </c>
      <c r="D122" s="99">
        <v>1.0</v>
      </c>
      <c r="E122" s="99">
        <v>1.0</v>
      </c>
      <c r="F122" s="99">
        <v>1.0</v>
      </c>
      <c r="G122" s="100">
        <v>0.0</v>
      </c>
      <c r="H122" s="34">
        <f t="shared" si="1"/>
        <v>5</v>
      </c>
      <c r="I122" s="99"/>
      <c r="J122" s="98">
        <v>1.0</v>
      </c>
      <c r="K122" s="99">
        <v>2.0</v>
      </c>
      <c r="L122" s="99">
        <v>1.0</v>
      </c>
      <c r="M122" s="99">
        <v>1.0</v>
      </c>
      <c r="N122" s="34">
        <f t="shared" si="2"/>
        <v>5</v>
      </c>
      <c r="O122" s="99"/>
      <c r="P122" s="101">
        <v>2.0</v>
      </c>
      <c r="Q122" s="37">
        <f t="shared" si="3"/>
        <v>2</v>
      </c>
      <c r="R122" s="38">
        <v>12.0</v>
      </c>
      <c r="S122" s="39"/>
    </row>
    <row r="123">
      <c r="A123" s="97" t="s">
        <v>51</v>
      </c>
      <c r="B123" s="98">
        <v>1.0</v>
      </c>
      <c r="C123" s="99">
        <v>1.0</v>
      </c>
      <c r="D123" s="99">
        <v>1.0</v>
      </c>
      <c r="E123" s="99">
        <v>1.0</v>
      </c>
      <c r="F123" s="99">
        <v>0.0</v>
      </c>
      <c r="G123" s="100">
        <v>1.0</v>
      </c>
      <c r="H123" s="34">
        <f t="shared" si="1"/>
        <v>5</v>
      </c>
      <c r="I123" s="99"/>
      <c r="J123" s="98">
        <v>2.0</v>
      </c>
      <c r="K123" s="99">
        <v>1.0</v>
      </c>
      <c r="L123" s="99">
        <v>1.0</v>
      </c>
      <c r="M123" s="99">
        <v>1.0</v>
      </c>
      <c r="N123" s="34">
        <f t="shared" si="2"/>
        <v>5</v>
      </c>
      <c r="O123" s="99"/>
      <c r="P123" s="101">
        <v>2.0</v>
      </c>
      <c r="Q123" s="37">
        <f t="shared" si="3"/>
        <v>2</v>
      </c>
      <c r="R123" s="38">
        <v>12.0</v>
      </c>
      <c r="S123" s="39"/>
    </row>
    <row r="124">
      <c r="A124" s="97" t="s">
        <v>51</v>
      </c>
      <c r="B124" s="98">
        <v>1.0</v>
      </c>
      <c r="C124" s="99">
        <v>1.0</v>
      </c>
      <c r="D124" s="99">
        <v>1.0</v>
      </c>
      <c r="E124" s="99">
        <v>1.0</v>
      </c>
      <c r="F124" s="99">
        <v>0.0</v>
      </c>
      <c r="G124" s="100">
        <v>1.0</v>
      </c>
      <c r="H124" s="34">
        <f t="shared" si="1"/>
        <v>5</v>
      </c>
      <c r="I124" s="99"/>
      <c r="J124" s="98">
        <v>1.0</v>
      </c>
      <c r="K124" s="99">
        <v>1.0</v>
      </c>
      <c r="L124" s="99">
        <v>1.0</v>
      </c>
      <c r="M124" s="99">
        <v>2.0</v>
      </c>
      <c r="N124" s="34">
        <f t="shared" si="2"/>
        <v>5</v>
      </c>
      <c r="O124" s="99"/>
      <c r="P124" s="101">
        <v>2.0</v>
      </c>
      <c r="Q124" s="37">
        <f t="shared" si="3"/>
        <v>2</v>
      </c>
      <c r="R124" s="38">
        <v>12.0</v>
      </c>
      <c r="S124" s="39"/>
    </row>
    <row r="125">
      <c r="A125" s="97" t="s">
        <v>51</v>
      </c>
      <c r="B125" s="98">
        <v>1.0</v>
      </c>
      <c r="C125" s="99">
        <v>1.0</v>
      </c>
      <c r="D125" s="99">
        <v>1.0</v>
      </c>
      <c r="E125" s="99">
        <v>0.0</v>
      </c>
      <c r="F125" s="99">
        <v>1.0</v>
      </c>
      <c r="G125" s="100">
        <v>1.0</v>
      </c>
      <c r="H125" s="34">
        <f t="shared" si="1"/>
        <v>5</v>
      </c>
      <c r="I125" s="99"/>
      <c r="J125" s="98">
        <v>2.0</v>
      </c>
      <c r="K125" s="99">
        <v>1.0</v>
      </c>
      <c r="L125" s="99">
        <v>1.0</v>
      </c>
      <c r="M125" s="99">
        <v>1.0</v>
      </c>
      <c r="N125" s="34">
        <f t="shared" si="2"/>
        <v>5</v>
      </c>
      <c r="O125" s="99"/>
      <c r="P125" s="101">
        <v>2.0</v>
      </c>
      <c r="Q125" s="37">
        <f t="shared" si="3"/>
        <v>2</v>
      </c>
      <c r="R125" s="38">
        <v>12.0</v>
      </c>
      <c r="S125" s="39"/>
    </row>
    <row r="126">
      <c r="A126" s="97" t="s">
        <v>51</v>
      </c>
      <c r="B126" s="98">
        <v>1.0</v>
      </c>
      <c r="C126" s="99">
        <v>1.0</v>
      </c>
      <c r="D126" s="99">
        <v>1.0</v>
      </c>
      <c r="E126" s="99">
        <v>0.0</v>
      </c>
      <c r="F126" s="99">
        <v>1.0</v>
      </c>
      <c r="G126" s="100">
        <v>1.0</v>
      </c>
      <c r="H126" s="34">
        <f t="shared" si="1"/>
        <v>5</v>
      </c>
      <c r="I126" s="99"/>
      <c r="J126" s="98">
        <v>1.0</v>
      </c>
      <c r="K126" s="99">
        <v>1.0</v>
      </c>
      <c r="L126" s="99">
        <v>2.0</v>
      </c>
      <c r="M126" s="99">
        <v>1.0</v>
      </c>
      <c r="N126" s="34">
        <f t="shared" si="2"/>
        <v>5</v>
      </c>
      <c r="O126" s="99"/>
      <c r="P126" s="101">
        <v>2.0</v>
      </c>
      <c r="Q126" s="37">
        <f t="shared" si="3"/>
        <v>2</v>
      </c>
      <c r="R126" s="38">
        <v>12.0</v>
      </c>
      <c r="S126" s="39"/>
    </row>
    <row r="127">
      <c r="A127" s="97" t="s">
        <v>51</v>
      </c>
      <c r="B127" s="98">
        <v>1.0</v>
      </c>
      <c r="C127" s="99">
        <v>1.0</v>
      </c>
      <c r="D127" s="99">
        <v>0.0</v>
      </c>
      <c r="E127" s="99">
        <v>1.0</v>
      </c>
      <c r="F127" s="99">
        <v>1.0</v>
      </c>
      <c r="G127" s="100">
        <v>1.0</v>
      </c>
      <c r="H127" s="34">
        <f t="shared" si="1"/>
        <v>5</v>
      </c>
      <c r="I127" s="99"/>
      <c r="J127" s="98">
        <v>1.0</v>
      </c>
      <c r="K127" s="99">
        <v>2.0</v>
      </c>
      <c r="L127" s="99">
        <v>1.0</v>
      </c>
      <c r="M127" s="99">
        <v>1.0</v>
      </c>
      <c r="N127" s="34">
        <f t="shared" si="2"/>
        <v>5</v>
      </c>
      <c r="O127" s="99"/>
      <c r="P127" s="101">
        <v>2.0</v>
      </c>
      <c r="Q127" s="37">
        <f t="shared" si="3"/>
        <v>2</v>
      </c>
      <c r="R127" s="38">
        <v>12.0</v>
      </c>
      <c r="S127" s="39"/>
    </row>
    <row r="128">
      <c r="A128" s="97" t="s">
        <v>51</v>
      </c>
      <c r="B128" s="98">
        <v>1.0</v>
      </c>
      <c r="C128" s="99">
        <v>1.0</v>
      </c>
      <c r="D128" s="99">
        <v>0.0</v>
      </c>
      <c r="E128" s="99">
        <v>1.0</v>
      </c>
      <c r="F128" s="99">
        <v>1.0</v>
      </c>
      <c r="G128" s="100">
        <v>1.0</v>
      </c>
      <c r="H128" s="34">
        <f t="shared" si="1"/>
        <v>5</v>
      </c>
      <c r="I128" s="99"/>
      <c r="J128" s="98">
        <v>1.0</v>
      </c>
      <c r="K128" s="99">
        <v>1.0</v>
      </c>
      <c r="L128" s="99">
        <v>1.0</v>
      </c>
      <c r="M128" s="99">
        <v>2.0</v>
      </c>
      <c r="N128" s="34">
        <f t="shared" si="2"/>
        <v>5</v>
      </c>
      <c r="O128" s="99"/>
      <c r="P128" s="101">
        <v>2.0</v>
      </c>
      <c r="Q128" s="37">
        <f t="shared" si="3"/>
        <v>2</v>
      </c>
      <c r="R128" s="38">
        <v>12.0</v>
      </c>
      <c r="S128" s="39"/>
    </row>
    <row r="129">
      <c r="A129" s="97" t="s">
        <v>51</v>
      </c>
      <c r="B129" s="98">
        <v>1.0</v>
      </c>
      <c r="C129" s="99">
        <v>0.0</v>
      </c>
      <c r="D129" s="99">
        <v>1.0</v>
      </c>
      <c r="E129" s="99">
        <v>1.0</v>
      </c>
      <c r="F129" s="99">
        <v>1.0</v>
      </c>
      <c r="G129" s="100">
        <v>1.0</v>
      </c>
      <c r="H129" s="34">
        <f t="shared" si="1"/>
        <v>5</v>
      </c>
      <c r="I129" s="99"/>
      <c r="J129" s="98">
        <v>1.0</v>
      </c>
      <c r="K129" s="99">
        <v>2.0</v>
      </c>
      <c r="L129" s="99">
        <v>1.0</v>
      </c>
      <c r="M129" s="99">
        <v>1.0</v>
      </c>
      <c r="N129" s="34">
        <f t="shared" si="2"/>
        <v>5</v>
      </c>
      <c r="O129" s="99"/>
      <c r="P129" s="101">
        <v>2.0</v>
      </c>
      <c r="Q129" s="37">
        <f t="shared" si="3"/>
        <v>2</v>
      </c>
      <c r="R129" s="38">
        <v>12.0</v>
      </c>
      <c r="S129" s="39"/>
    </row>
    <row r="130">
      <c r="A130" s="97" t="s">
        <v>51</v>
      </c>
      <c r="B130" s="98">
        <v>1.0</v>
      </c>
      <c r="C130" s="99">
        <v>0.0</v>
      </c>
      <c r="D130" s="99">
        <v>1.0</v>
      </c>
      <c r="E130" s="99">
        <v>1.0</v>
      </c>
      <c r="F130" s="99">
        <v>1.0</v>
      </c>
      <c r="G130" s="100">
        <v>1.0</v>
      </c>
      <c r="H130" s="34">
        <f t="shared" si="1"/>
        <v>5</v>
      </c>
      <c r="I130" s="99"/>
      <c r="J130" s="98">
        <v>1.0</v>
      </c>
      <c r="K130" s="99">
        <v>1.0</v>
      </c>
      <c r="L130" s="99">
        <v>2.0</v>
      </c>
      <c r="M130" s="99">
        <v>1.0</v>
      </c>
      <c r="N130" s="34">
        <f t="shared" si="2"/>
        <v>5</v>
      </c>
      <c r="O130" s="99"/>
      <c r="P130" s="101">
        <v>2.0</v>
      </c>
      <c r="Q130" s="37">
        <f t="shared" si="3"/>
        <v>2</v>
      </c>
      <c r="R130" s="38">
        <v>12.0</v>
      </c>
      <c r="S130" s="39"/>
    </row>
    <row r="131">
      <c r="A131" s="97" t="s">
        <v>51</v>
      </c>
      <c r="B131" s="98">
        <v>0.0</v>
      </c>
      <c r="C131" s="99">
        <v>1.0</v>
      </c>
      <c r="D131" s="99">
        <v>1.0</v>
      </c>
      <c r="E131" s="99">
        <v>1.0</v>
      </c>
      <c r="F131" s="99">
        <v>1.0</v>
      </c>
      <c r="G131" s="100">
        <v>1.0</v>
      </c>
      <c r="H131" s="34">
        <f t="shared" si="1"/>
        <v>5</v>
      </c>
      <c r="I131" s="99"/>
      <c r="J131" s="98">
        <v>1.0</v>
      </c>
      <c r="K131" s="99">
        <v>1.0</v>
      </c>
      <c r="L131" s="99">
        <v>2.0</v>
      </c>
      <c r="M131" s="99">
        <v>1.0</v>
      </c>
      <c r="N131" s="34">
        <f t="shared" si="2"/>
        <v>5</v>
      </c>
      <c r="O131" s="99"/>
      <c r="P131" s="101">
        <v>2.0</v>
      </c>
      <c r="Q131" s="37">
        <f t="shared" si="3"/>
        <v>2</v>
      </c>
      <c r="R131" s="38">
        <v>12.0</v>
      </c>
      <c r="S131" s="39"/>
    </row>
    <row r="132">
      <c r="A132" s="97" t="s">
        <v>51</v>
      </c>
      <c r="B132" s="98">
        <v>0.0</v>
      </c>
      <c r="C132" s="99">
        <v>1.0</v>
      </c>
      <c r="D132" s="99">
        <v>1.0</v>
      </c>
      <c r="E132" s="99">
        <v>1.0</v>
      </c>
      <c r="F132" s="99">
        <v>1.0</v>
      </c>
      <c r="G132" s="100">
        <v>1.0</v>
      </c>
      <c r="H132" s="34">
        <f t="shared" si="1"/>
        <v>5</v>
      </c>
      <c r="I132" s="99"/>
      <c r="J132" s="98">
        <v>1.0</v>
      </c>
      <c r="K132" s="99">
        <v>1.0</v>
      </c>
      <c r="L132" s="99">
        <v>1.0</v>
      </c>
      <c r="M132" s="99">
        <v>2.0</v>
      </c>
      <c r="N132" s="34">
        <f t="shared" si="2"/>
        <v>5</v>
      </c>
      <c r="O132" s="99"/>
      <c r="P132" s="101">
        <v>2.0</v>
      </c>
      <c r="Q132" s="37">
        <f t="shared" si="3"/>
        <v>2</v>
      </c>
      <c r="R132" s="38">
        <v>12.0</v>
      </c>
      <c r="S132" s="39"/>
    </row>
    <row r="133">
      <c r="A133" s="102" t="s">
        <v>52</v>
      </c>
      <c r="B133" s="58">
        <v>1.0</v>
      </c>
      <c r="C133" s="59">
        <v>1.0</v>
      </c>
      <c r="D133" s="59">
        <v>1.0</v>
      </c>
      <c r="E133" s="59">
        <v>1.0</v>
      </c>
      <c r="F133" s="59">
        <v>1.0</v>
      </c>
      <c r="G133" s="60">
        <v>0.0</v>
      </c>
      <c r="H133" s="34">
        <f t="shared" si="1"/>
        <v>5</v>
      </c>
      <c r="I133" s="59"/>
      <c r="J133" s="58">
        <v>2.0</v>
      </c>
      <c r="K133" s="59">
        <v>2.0</v>
      </c>
      <c r="L133" s="59">
        <v>1.0</v>
      </c>
      <c r="M133" s="59">
        <v>1.0</v>
      </c>
      <c r="N133" s="34">
        <f t="shared" si="2"/>
        <v>6</v>
      </c>
      <c r="O133" s="59"/>
      <c r="P133" s="61">
        <v>2.0</v>
      </c>
      <c r="Q133" s="37">
        <f t="shared" si="3"/>
        <v>2</v>
      </c>
      <c r="R133" s="108">
        <f t="shared" ref="R133:R138" si="6">COUNTA(Q133:Q138)</f>
        <v>6</v>
      </c>
      <c r="S133" s="39"/>
    </row>
    <row r="134">
      <c r="A134" s="102" t="s">
        <v>52</v>
      </c>
      <c r="B134" s="58">
        <v>1.0</v>
      </c>
      <c r="C134" s="59">
        <v>1.0</v>
      </c>
      <c r="D134" s="59">
        <v>1.0</v>
      </c>
      <c r="E134" s="59">
        <v>1.0</v>
      </c>
      <c r="F134" s="59">
        <v>0.0</v>
      </c>
      <c r="G134" s="60">
        <v>1.0</v>
      </c>
      <c r="H134" s="34">
        <f t="shared" si="1"/>
        <v>5</v>
      </c>
      <c r="I134" s="59"/>
      <c r="J134" s="58">
        <v>2.0</v>
      </c>
      <c r="K134" s="59">
        <v>1.0</v>
      </c>
      <c r="L134" s="59">
        <v>1.0</v>
      </c>
      <c r="M134" s="59">
        <v>2.0</v>
      </c>
      <c r="N134" s="34">
        <f t="shared" si="2"/>
        <v>6</v>
      </c>
      <c r="O134" s="59"/>
      <c r="P134" s="61">
        <v>2.0</v>
      </c>
      <c r="Q134" s="37">
        <f t="shared" si="3"/>
        <v>2</v>
      </c>
      <c r="R134" s="108">
        <f t="shared" si="6"/>
        <v>6</v>
      </c>
      <c r="S134" s="39"/>
    </row>
    <row r="135">
      <c r="A135" s="102" t="s">
        <v>52</v>
      </c>
      <c r="B135" s="58">
        <v>1.0</v>
      </c>
      <c r="C135" s="59">
        <v>1.0</v>
      </c>
      <c r="D135" s="59">
        <v>1.0</v>
      </c>
      <c r="E135" s="59">
        <v>0.0</v>
      </c>
      <c r="F135" s="59">
        <v>1.0</v>
      </c>
      <c r="G135" s="60">
        <v>1.0</v>
      </c>
      <c r="H135" s="34">
        <f t="shared" si="1"/>
        <v>5</v>
      </c>
      <c r="I135" s="59"/>
      <c r="J135" s="58">
        <v>2.0</v>
      </c>
      <c r="K135" s="59">
        <v>1.0</v>
      </c>
      <c r="L135" s="59">
        <v>2.0</v>
      </c>
      <c r="M135" s="59">
        <v>1.0</v>
      </c>
      <c r="N135" s="34">
        <f t="shared" si="2"/>
        <v>6</v>
      </c>
      <c r="O135" s="59"/>
      <c r="P135" s="61">
        <v>2.0</v>
      </c>
      <c r="Q135" s="37">
        <f t="shared" si="3"/>
        <v>2</v>
      </c>
      <c r="R135" s="108">
        <f t="shared" si="6"/>
        <v>6</v>
      </c>
      <c r="S135" s="39"/>
    </row>
    <row r="136">
      <c r="A136" s="102" t="s">
        <v>52</v>
      </c>
      <c r="B136" s="58">
        <v>1.0</v>
      </c>
      <c r="C136" s="59">
        <v>1.0</v>
      </c>
      <c r="D136" s="59">
        <v>0.0</v>
      </c>
      <c r="E136" s="59">
        <v>1.0</v>
      </c>
      <c r="F136" s="59">
        <v>1.0</v>
      </c>
      <c r="G136" s="60">
        <v>1.0</v>
      </c>
      <c r="H136" s="34">
        <f t="shared" si="1"/>
        <v>5</v>
      </c>
      <c r="I136" s="59"/>
      <c r="J136" s="58">
        <v>1.0</v>
      </c>
      <c r="K136" s="59">
        <v>2.0</v>
      </c>
      <c r="L136" s="59">
        <v>1.0</v>
      </c>
      <c r="M136" s="59">
        <v>2.0</v>
      </c>
      <c r="N136" s="34">
        <f t="shared" si="2"/>
        <v>6</v>
      </c>
      <c r="O136" s="59"/>
      <c r="P136" s="61">
        <v>2.0</v>
      </c>
      <c r="Q136" s="37">
        <f t="shared" si="3"/>
        <v>2</v>
      </c>
      <c r="R136" s="108">
        <f t="shared" si="6"/>
        <v>6</v>
      </c>
      <c r="S136" s="39"/>
    </row>
    <row r="137">
      <c r="A137" s="102" t="s">
        <v>52</v>
      </c>
      <c r="B137" s="58">
        <v>1.0</v>
      </c>
      <c r="C137" s="59">
        <v>0.0</v>
      </c>
      <c r="D137" s="59">
        <v>1.0</v>
      </c>
      <c r="E137" s="59">
        <v>1.0</v>
      </c>
      <c r="F137" s="59">
        <v>1.0</v>
      </c>
      <c r="G137" s="60">
        <v>1.0</v>
      </c>
      <c r="H137" s="34">
        <f t="shared" si="1"/>
        <v>5</v>
      </c>
      <c r="I137" s="59"/>
      <c r="J137" s="58">
        <v>1.0</v>
      </c>
      <c r="K137" s="59">
        <v>2.0</v>
      </c>
      <c r="L137" s="59">
        <v>2.0</v>
      </c>
      <c r="M137" s="59">
        <v>1.0</v>
      </c>
      <c r="N137" s="34">
        <f t="shared" si="2"/>
        <v>6</v>
      </c>
      <c r="O137" s="59"/>
      <c r="P137" s="61">
        <v>2.0</v>
      </c>
      <c r="Q137" s="37">
        <f t="shared" si="3"/>
        <v>2</v>
      </c>
      <c r="R137" s="108">
        <f t="shared" si="6"/>
        <v>6</v>
      </c>
      <c r="S137" s="39"/>
    </row>
    <row r="138">
      <c r="A138" s="102" t="s">
        <v>52</v>
      </c>
      <c r="B138" s="58">
        <v>0.0</v>
      </c>
      <c r="C138" s="59">
        <v>1.0</v>
      </c>
      <c r="D138" s="59">
        <v>1.0</v>
      </c>
      <c r="E138" s="59">
        <v>1.0</v>
      </c>
      <c r="F138" s="59">
        <v>1.0</v>
      </c>
      <c r="G138" s="60">
        <v>1.0</v>
      </c>
      <c r="H138" s="34">
        <f t="shared" si="1"/>
        <v>5</v>
      </c>
      <c r="I138" s="59"/>
      <c r="J138" s="58">
        <v>1.0</v>
      </c>
      <c r="K138" s="59">
        <v>1.0</v>
      </c>
      <c r="L138" s="59">
        <v>2.0</v>
      </c>
      <c r="M138" s="59">
        <v>2.0</v>
      </c>
      <c r="N138" s="34">
        <f t="shared" si="2"/>
        <v>6</v>
      </c>
      <c r="O138" s="59"/>
      <c r="P138" s="61">
        <v>2.0</v>
      </c>
      <c r="Q138" s="37">
        <f t="shared" si="3"/>
        <v>2</v>
      </c>
      <c r="R138" s="108">
        <f t="shared" si="6"/>
        <v>6</v>
      </c>
      <c r="S138" s="39"/>
    </row>
    <row r="139">
      <c r="A139" s="109" t="s">
        <v>53</v>
      </c>
      <c r="B139" s="76">
        <v>1.0</v>
      </c>
      <c r="C139" s="77">
        <v>1.0</v>
      </c>
      <c r="D139" s="77">
        <v>1.0</v>
      </c>
      <c r="E139" s="77">
        <v>1.0</v>
      </c>
      <c r="F139" s="77">
        <v>1.0</v>
      </c>
      <c r="G139" s="78">
        <v>1.0</v>
      </c>
      <c r="H139" s="34">
        <f t="shared" si="1"/>
        <v>6</v>
      </c>
      <c r="I139" s="77"/>
      <c r="J139" s="76">
        <v>1.0</v>
      </c>
      <c r="K139" s="77">
        <v>1.0</v>
      </c>
      <c r="L139" s="77">
        <v>1.0</v>
      </c>
      <c r="M139" s="77">
        <v>1.0</v>
      </c>
      <c r="N139" s="34">
        <f t="shared" si="2"/>
        <v>4</v>
      </c>
      <c r="O139" s="77"/>
      <c r="P139" s="79">
        <v>2.0</v>
      </c>
      <c r="Q139" s="37">
        <f t="shared" si="3"/>
        <v>2</v>
      </c>
      <c r="R139" s="38">
        <v>1.0</v>
      </c>
      <c r="S139" s="39"/>
    </row>
    <row r="140">
      <c r="A140" s="88" t="s">
        <v>54</v>
      </c>
      <c r="B140" s="48">
        <v>1.0</v>
      </c>
      <c r="C140" s="49">
        <v>1.0</v>
      </c>
      <c r="D140" s="49">
        <v>1.0</v>
      </c>
      <c r="E140" s="49">
        <v>1.0</v>
      </c>
      <c r="F140" s="49">
        <v>1.0</v>
      </c>
      <c r="G140" s="50">
        <v>1.0</v>
      </c>
      <c r="H140" s="34">
        <f t="shared" si="1"/>
        <v>6</v>
      </c>
      <c r="I140" s="49"/>
      <c r="J140" s="48">
        <v>2.0</v>
      </c>
      <c r="K140" s="49">
        <v>1.0</v>
      </c>
      <c r="L140" s="49">
        <v>1.0</v>
      </c>
      <c r="M140" s="49">
        <v>1.0</v>
      </c>
      <c r="N140" s="34">
        <f t="shared" si="2"/>
        <v>5</v>
      </c>
      <c r="O140" s="49"/>
      <c r="P140" s="51">
        <v>2.0</v>
      </c>
      <c r="Q140" s="37">
        <f t="shared" si="3"/>
        <v>2</v>
      </c>
      <c r="R140" s="38">
        <v>4.0</v>
      </c>
      <c r="S140" s="39"/>
    </row>
    <row r="141">
      <c r="A141" s="88" t="s">
        <v>54</v>
      </c>
      <c r="B141" s="48">
        <v>1.0</v>
      </c>
      <c r="C141" s="49">
        <v>1.0</v>
      </c>
      <c r="D141" s="49">
        <v>1.0</v>
      </c>
      <c r="E141" s="49">
        <v>1.0</v>
      </c>
      <c r="F141" s="49">
        <v>1.0</v>
      </c>
      <c r="G141" s="50">
        <v>1.0</v>
      </c>
      <c r="H141" s="34">
        <f t="shared" si="1"/>
        <v>6</v>
      </c>
      <c r="I141" s="49"/>
      <c r="J141" s="48">
        <v>1.0</v>
      </c>
      <c r="K141" s="49">
        <v>2.0</v>
      </c>
      <c r="L141" s="49">
        <v>1.0</v>
      </c>
      <c r="M141" s="49">
        <v>1.0</v>
      </c>
      <c r="N141" s="34">
        <f t="shared" si="2"/>
        <v>5</v>
      </c>
      <c r="O141" s="49"/>
      <c r="P141" s="51">
        <v>2.0</v>
      </c>
      <c r="Q141" s="37">
        <f t="shared" si="3"/>
        <v>2</v>
      </c>
      <c r="R141" s="38">
        <v>4.0</v>
      </c>
      <c r="S141" s="39"/>
    </row>
    <row r="142">
      <c r="A142" s="88" t="s">
        <v>54</v>
      </c>
      <c r="B142" s="48">
        <v>1.0</v>
      </c>
      <c r="C142" s="49">
        <v>1.0</v>
      </c>
      <c r="D142" s="49">
        <v>1.0</v>
      </c>
      <c r="E142" s="49">
        <v>1.0</v>
      </c>
      <c r="F142" s="49">
        <v>1.0</v>
      </c>
      <c r="G142" s="50">
        <v>1.0</v>
      </c>
      <c r="H142" s="34">
        <f t="shared" si="1"/>
        <v>6</v>
      </c>
      <c r="I142" s="49"/>
      <c r="J142" s="48">
        <v>1.0</v>
      </c>
      <c r="K142" s="49">
        <v>1.0</v>
      </c>
      <c r="L142" s="49">
        <v>2.0</v>
      </c>
      <c r="M142" s="49">
        <v>1.0</v>
      </c>
      <c r="N142" s="34">
        <f t="shared" si="2"/>
        <v>5</v>
      </c>
      <c r="O142" s="49"/>
      <c r="P142" s="51">
        <v>2.0</v>
      </c>
      <c r="Q142" s="37">
        <f t="shared" si="3"/>
        <v>2</v>
      </c>
      <c r="R142" s="38">
        <v>4.0</v>
      </c>
      <c r="S142" s="39"/>
    </row>
    <row r="143">
      <c r="A143" s="88" t="s">
        <v>54</v>
      </c>
      <c r="B143" s="48">
        <v>1.0</v>
      </c>
      <c r="C143" s="49">
        <v>1.0</v>
      </c>
      <c r="D143" s="49">
        <v>1.0</v>
      </c>
      <c r="E143" s="49">
        <v>1.0</v>
      </c>
      <c r="F143" s="49">
        <v>1.0</v>
      </c>
      <c r="G143" s="50">
        <v>1.0</v>
      </c>
      <c r="H143" s="34">
        <f t="shared" si="1"/>
        <v>6</v>
      </c>
      <c r="I143" s="49"/>
      <c r="J143" s="48">
        <v>1.0</v>
      </c>
      <c r="K143" s="49">
        <v>1.0</v>
      </c>
      <c r="L143" s="49">
        <v>1.0</v>
      </c>
      <c r="M143" s="49">
        <v>2.0</v>
      </c>
      <c r="N143" s="34">
        <f t="shared" si="2"/>
        <v>5</v>
      </c>
      <c r="O143" s="49"/>
      <c r="P143" s="51">
        <v>2.0</v>
      </c>
      <c r="Q143" s="37">
        <f t="shared" si="3"/>
        <v>2</v>
      </c>
      <c r="R143" s="38">
        <v>4.0</v>
      </c>
      <c r="S143" s="39"/>
    </row>
    <row r="144">
      <c r="A144" s="110" t="s">
        <v>55</v>
      </c>
      <c r="B144" s="67">
        <v>1.0</v>
      </c>
      <c r="C144" s="66">
        <v>1.0</v>
      </c>
      <c r="D144" s="66">
        <v>1.0</v>
      </c>
      <c r="E144" s="66">
        <v>1.0</v>
      </c>
      <c r="F144" s="66">
        <v>1.0</v>
      </c>
      <c r="G144" s="111">
        <v>1.0</v>
      </c>
      <c r="H144" s="34">
        <f t="shared" si="1"/>
        <v>6</v>
      </c>
      <c r="I144" s="66"/>
      <c r="J144" s="67">
        <v>2.0</v>
      </c>
      <c r="K144" s="66">
        <v>2.0</v>
      </c>
      <c r="L144" s="66">
        <v>1.0</v>
      </c>
      <c r="M144" s="66">
        <v>1.0</v>
      </c>
      <c r="N144" s="34">
        <f t="shared" si="2"/>
        <v>6</v>
      </c>
      <c r="O144" s="66"/>
      <c r="P144" s="112">
        <v>2.0</v>
      </c>
      <c r="Q144" s="37">
        <f t="shared" si="3"/>
        <v>2</v>
      </c>
      <c r="R144" s="108">
        <f t="shared" ref="R144:R149" si="7">COUNTA(Q144:Q149)</f>
        <v>6</v>
      </c>
      <c r="S144" s="39"/>
    </row>
    <row r="145">
      <c r="A145" s="110" t="s">
        <v>55</v>
      </c>
      <c r="B145" s="67">
        <v>1.0</v>
      </c>
      <c r="C145" s="66">
        <v>1.0</v>
      </c>
      <c r="D145" s="66">
        <v>1.0</v>
      </c>
      <c r="E145" s="66">
        <v>1.0</v>
      </c>
      <c r="F145" s="66">
        <v>1.0</v>
      </c>
      <c r="G145" s="111">
        <v>1.0</v>
      </c>
      <c r="H145" s="34">
        <f t="shared" si="1"/>
        <v>6</v>
      </c>
      <c r="I145" s="66"/>
      <c r="J145" s="67">
        <v>2.0</v>
      </c>
      <c r="K145" s="66">
        <v>1.0</v>
      </c>
      <c r="L145" s="66">
        <v>2.0</v>
      </c>
      <c r="M145" s="66">
        <v>1.0</v>
      </c>
      <c r="N145" s="34">
        <f t="shared" si="2"/>
        <v>6</v>
      </c>
      <c r="O145" s="66"/>
      <c r="P145" s="112">
        <v>2.0</v>
      </c>
      <c r="Q145" s="37">
        <f t="shared" si="3"/>
        <v>2</v>
      </c>
      <c r="R145" s="108">
        <f t="shared" si="7"/>
        <v>6</v>
      </c>
      <c r="S145" s="39"/>
    </row>
    <row r="146">
      <c r="A146" s="110" t="s">
        <v>55</v>
      </c>
      <c r="B146" s="67">
        <v>1.0</v>
      </c>
      <c r="C146" s="66">
        <v>1.0</v>
      </c>
      <c r="D146" s="66">
        <v>1.0</v>
      </c>
      <c r="E146" s="66">
        <v>1.0</v>
      </c>
      <c r="F146" s="66">
        <v>1.0</v>
      </c>
      <c r="G146" s="111">
        <v>1.0</v>
      </c>
      <c r="H146" s="34">
        <f t="shared" si="1"/>
        <v>6</v>
      </c>
      <c r="I146" s="66"/>
      <c r="J146" s="67">
        <v>2.0</v>
      </c>
      <c r="K146" s="66">
        <v>1.0</v>
      </c>
      <c r="L146" s="66">
        <v>1.0</v>
      </c>
      <c r="M146" s="66">
        <v>2.0</v>
      </c>
      <c r="N146" s="34">
        <f t="shared" si="2"/>
        <v>6</v>
      </c>
      <c r="O146" s="66"/>
      <c r="P146" s="112">
        <v>2.0</v>
      </c>
      <c r="Q146" s="37">
        <f t="shared" si="3"/>
        <v>2</v>
      </c>
      <c r="R146" s="108">
        <f t="shared" si="7"/>
        <v>6</v>
      </c>
      <c r="S146" s="39"/>
    </row>
    <row r="147">
      <c r="A147" s="110" t="s">
        <v>55</v>
      </c>
      <c r="B147" s="67">
        <v>1.0</v>
      </c>
      <c r="C147" s="66">
        <v>1.0</v>
      </c>
      <c r="D147" s="66">
        <v>1.0</v>
      </c>
      <c r="E147" s="66">
        <v>1.0</v>
      </c>
      <c r="F147" s="66">
        <v>1.0</v>
      </c>
      <c r="G147" s="111">
        <v>1.0</v>
      </c>
      <c r="H147" s="34">
        <f t="shared" si="1"/>
        <v>6</v>
      </c>
      <c r="I147" s="66"/>
      <c r="J147" s="67">
        <v>1.0</v>
      </c>
      <c r="K147" s="66">
        <v>2.0</v>
      </c>
      <c r="L147" s="66">
        <v>2.0</v>
      </c>
      <c r="M147" s="66">
        <v>1.0</v>
      </c>
      <c r="N147" s="34">
        <f t="shared" si="2"/>
        <v>6</v>
      </c>
      <c r="O147" s="66"/>
      <c r="P147" s="112">
        <v>2.0</v>
      </c>
      <c r="Q147" s="37">
        <f t="shared" si="3"/>
        <v>2</v>
      </c>
      <c r="R147" s="108">
        <f t="shared" si="7"/>
        <v>6</v>
      </c>
      <c r="S147" s="39"/>
    </row>
    <row r="148">
      <c r="A148" s="110" t="s">
        <v>55</v>
      </c>
      <c r="B148" s="67">
        <v>1.0</v>
      </c>
      <c r="C148" s="66">
        <v>1.0</v>
      </c>
      <c r="D148" s="66">
        <v>1.0</v>
      </c>
      <c r="E148" s="66">
        <v>1.0</v>
      </c>
      <c r="F148" s="66">
        <v>1.0</v>
      </c>
      <c r="G148" s="111">
        <v>1.0</v>
      </c>
      <c r="H148" s="34">
        <f t="shared" si="1"/>
        <v>6</v>
      </c>
      <c r="I148" s="66"/>
      <c r="J148" s="67">
        <v>1.0</v>
      </c>
      <c r="K148" s="66">
        <v>2.0</v>
      </c>
      <c r="L148" s="66">
        <v>1.0</v>
      </c>
      <c r="M148" s="66">
        <v>2.0</v>
      </c>
      <c r="N148" s="34">
        <f t="shared" si="2"/>
        <v>6</v>
      </c>
      <c r="O148" s="66"/>
      <c r="P148" s="112">
        <v>2.0</v>
      </c>
      <c r="Q148" s="37">
        <f t="shared" si="3"/>
        <v>2</v>
      </c>
      <c r="R148" s="108">
        <f t="shared" si="7"/>
        <v>6</v>
      </c>
      <c r="S148" s="39"/>
    </row>
    <row r="149">
      <c r="A149" s="110" t="s">
        <v>55</v>
      </c>
      <c r="B149" s="67">
        <v>1.0</v>
      </c>
      <c r="C149" s="66">
        <v>1.0</v>
      </c>
      <c r="D149" s="66">
        <v>1.0</v>
      </c>
      <c r="E149" s="66">
        <v>1.0</v>
      </c>
      <c r="F149" s="66">
        <v>1.0</v>
      </c>
      <c r="G149" s="111">
        <v>1.0</v>
      </c>
      <c r="H149" s="34">
        <f t="shared" si="1"/>
        <v>6</v>
      </c>
      <c r="I149" s="66"/>
      <c r="J149" s="67">
        <v>1.0</v>
      </c>
      <c r="K149" s="66">
        <v>1.0</v>
      </c>
      <c r="L149" s="66">
        <v>2.0</v>
      </c>
      <c r="M149" s="66">
        <v>2.0</v>
      </c>
      <c r="N149" s="34">
        <f t="shared" si="2"/>
        <v>6</v>
      </c>
      <c r="O149" s="66"/>
      <c r="P149" s="112">
        <v>2.0</v>
      </c>
      <c r="Q149" s="37">
        <f t="shared" si="3"/>
        <v>2</v>
      </c>
      <c r="R149" s="108">
        <f t="shared" si="7"/>
        <v>6</v>
      </c>
      <c r="S149" s="39"/>
    </row>
    <row r="150">
      <c r="A150" s="94" t="s">
        <v>56</v>
      </c>
      <c r="B150" s="71">
        <v>1.0</v>
      </c>
      <c r="C150" s="72">
        <v>1.0</v>
      </c>
      <c r="D150" s="72">
        <v>1.0</v>
      </c>
      <c r="E150" s="72">
        <v>1.0</v>
      </c>
      <c r="F150" s="72">
        <v>1.0</v>
      </c>
      <c r="G150" s="73">
        <v>1.0</v>
      </c>
      <c r="H150" s="34">
        <f t="shared" si="1"/>
        <v>6</v>
      </c>
      <c r="I150" s="72"/>
      <c r="J150" s="71">
        <v>2.0</v>
      </c>
      <c r="K150" s="72">
        <v>2.0</v>
      </c>
      <c r="L150" s="72">
        <v>2.0</v>
      </c>
      <c r="M150" s="72">
        <v>1.0</v>
      </c>
      <c r="N150" s="34">
        <f t="shared" si="2"/>
        <v>7</v>
      </c>
      <c r="O150" s="72"/>
      <c r="P150" s="74">
        <v>2.0</v>
      </c>
      <c r="Q150" s="37">
        <f t="shared" si="3"/>
        <v>2</v>
      </c>
      <c r="R150" s="38">
        <v>4.0</v>
      </c>
      <c r="S150" s="39"/>
    </row>
    <row r="151">
      <c r="A151" s="94" t="s">
        <v>56</v>
      </c>
      <c r="B151" s="71">
        <v>1.0</v>
      </c>
      <c r="C151" s="72">
        <v>1.0</v>
      </c>
      <c r="D151" s="72">
        <v>1.0</v>
      </c>
      <c r="E151" s="72">
        <v>1.0</v>
      </c>
      <c r="F151" s="72">
        <v>1.0</v>
      </c>
      <c r="G151" s="73">
        <v>1.0</v>
      </c>
      <c r="H151" s="34">
        <f t="shared" si="1"/>
        <v>6</v>
      </c>
      <c r="I151" s="72"/>
      <c r="J151" s="71">
        <v>2.0</v>
      </c>
      <c r="K151" s="72">
        <v>2.0</v>
      </c>
      <c r="L151" s="72">
        <v>1.0</v>
      </c>
      <c r="M151" s="72">
        <v>2.0</v>
      </c>
      <c r="N151" s="34">
        <f t="shared" si="2"/>
        <v>7</v>
      </c>
      <c r="O151" s="72"/>
      <c r="P151" s="74">
        <v>2.0</v>
      </c>
      <c r="Q151" s="37">
        <f t="shared" si="3"/>
        <v>2</v>
      </c>
      <c r="R151" s="38">
        <v>4.0</v>
      </c>
      <c r="S151" s="39"/>
    </row>
    <row r="152">
      <c r="A152" s="94" t="s">
        <v>56</v>
      </c>
      <c r="B152" s="71">
        <v>1.0</v>
      </c>
      <c r="C152" s="72">
        <v>1.0</v>
      </c>
      <c r="D152" s="72">
        <v>1.0</v>
      </c>
      <c r="E152" s="72">
        <v>1.0</v>
      </c>
      <c r="F152" s="72">
        <v>1.0</v>
      </c>
      <c r="G152" s="73">
        <v>1.0</v>
      </c>
      <c r="H152" s="34">
        <f t="shared" si="1"/>
        <v>6</v>
      </c>
      <c r="I152" s="72"/>
      <c r="J152" s="71">
        <v>2.0</v>
      </c>
      <c r="K152" s="72">
        <v>1.0</v>
      </c>
      <c r="L152" s="72">
        <v>2.0</v>
      </c>
      <c r="M152" s="72">
        <v>2.0</v>
      </c>
      <c r="N152" s="34">
        <f t="shared" si="2"/>
        <v>7</v>
      </c>
      <c r="O152" s="72"/>
      <c r="P152" s="74">
        <v>2.0</v>
      </c>
      <c r="Q152" s="37">
        <f t="shared" si="3"/>
        <v>2</v>
      </c>
      <c r="R152" s="38">
        <v>4.0</v>
      </c>
      <c r="S152" s="39"/>
    </row>
    <row r="153">
      <c r="A153" s="94" t="s">
        <v>56</v>
      </c>
      <c r="B153" s="71">
        <v>1.0</v>
      </c>
      <c r="C153" s="72">
        <v>1.0</v>
      </c>
      <c r="D153" s="72">
        <v>1.0</v>
      </c>
      <c r="E153" s="72">
        <v>1.0</v>
      </c>
      <c r="F153" s="72">
        <v>1.0</v>
      </c>
      <c r="G153" s="73">
        <v>1.0</v>
      </c>
      <c r="H153" s="34">
        <f t="shared" si="1"/>
        <v>6</v>
      </c>
      <c r="I153" s="72"/>
      <c r="J153" s="71">
        <v>1.0</v>
      </c>
      <c r="K153" s="72">
        <v>2.0</v>
      </c>
      <c r="L153" s="72">
        <v>2.0</v>
      </c>
      <c r="M153" s="72">
        <v>2.0</v>
      </c>
      <c r="N153" s="34">
        <f t="shared" si="2"/>
        <v>7</v>
      </c>
      <c r="O153" s="72"/>
      <c r="P153" s="74">
        <v>2.0</v>
      </c>
      <c r="Q153" s="37">
        <f t="shared" si="3"/>
        <v>2</v>
      </c>
      <c r="R153" s="38">
        <v>4.0</v>
      </c>
      <c r="S153" s="39"/>
    </row>
    <row r="154">
      <c r="A154" s="102" t="s">
        <v>57</v>
      </c>
      <c r="B154" s="58">
        <v>1.0</v>
      </c>
      <c r="C154" s="59">
        <v>1.0</v>
      </c>
      <c r="D154" s="59">
        <v>1.0</v>
      </c>
      <c r="E154" s="59">
        <v>1.0</v>
      </c>
      <c r="F154" s="59">
        <v>1.0</v>
      </c>
      <c r="G154" s="60">
        <v>1.0</v>
      </c>
      <c r="H154" s="34">
        <f t="shared" si="1"/>
        <v>6</v>
      </c>
      <c r="I154" s="59"/>
      <c r="J154" s="58">
        <v>2.0</v>
      </c>
      <c r="K154" s="59">
        <v>2.0</v>
      </c>
      <c r="L154" s="59">
        <v>2.0</v>
      </c>
      <c r="M154" s="59">
        <v>2.0</v>
      </c>
      <c r="N154" s="34">
        <f t="shared" si="2"/>
        <v>8</v>
      </c>
      <c r="O154" s="59"/>
      <c r="P154" s="61">
        <v>2.0</v>
      </c>
      <c r="Q154" s="37">
        <f t="shared" si="3"/>
        <v>2</v>
      </c>
      <c r="R154" s="38">
        <v>1.0</v>
      </c>
      <c r="S154" s="39"/>
    </row>
    <row r="155">
      <c r="A155" s="113" t="s">
        <v>58</v>
      </c>
      <c r="B155" s="114">
        <v>1.0</v>
      </c>
      <c r="C155" s="115">
        <v>1.0</v>
      </c>
      <c r="D155" s="115">
        <v>1.0</v>
      </c>
      <c r="E155" s="115">
        <v>1.0</v>
      </c>
      <c r="F155" s="115">
        <v>1.0</v>
      </c>
      <c r="G155" s="116">
        <v>1.0</v>
      </c>
      <c r="H155" s="117">
        <f t="shared" si="1"/>
        <v>6</v>
      </c>
      <c r="I155" s="118"/>
      <c r="J155" s="119">
        <v>2.0</v>
      </c>
      <c r="K155" s="118">
        <v>2.0</v>
      </c>
      <c r="L155" s="118">
        <v>2.0</v>
      </c>
      <c r="M155" s="118">
        <v>2.0</v>
      </c>
      <c r="N155" s="117">
        <f t="shared" si="2"/>
        <v>8</v>
      </c>
      <c r="O155" s="118"/>
      <c r="P155" s="120">
        <v>3.0</v>
      </c>
      <c r="Q155" s="121">
        <f t="shared" si="3"/>
        <v>3</v>
      </c>
      <c r="R155" s="38">
        <v>1.0</v>
      </c>
      <c r="S155" s="39"/>
    </row>
    <row r="156">
      <c r="A156" s="122">
        <f>IFERROR(__xludf.DUMMYFUNCTION("COUNTUNIQUE(A2:A155)"),26.0)</f>
        <v>26</v>
      </c>
      <c r="R156" s="123"/>
    </row>
    <row r="157">
      <c r="R157" s="123"/>
    </row>
    <row r="158">
      <c r="R158" s="123"/>
    </row>
    <row r="159">
      <c r="R159" s="123"/>
    </row>
    <row r="160">
      <c r="R160" s="123"/>
    </row>
    <row r="161">
      <c r="R161" s="123"/>
    </row>
    <row r="162">
      <c r="R162" s="123"/>
    </row>
    <row r="163">
      <c r="R163" s="123"/>
    </row>
    <row r="164">
      <c r="R164" s="123"/>
    </row>
    <row r="165">
      <c r="R165" s="123"/>
    </row>
    <row r="166">
      <c r="R166" s="123"/>
    </row>
    <row r="167">
      <c r="R167" s="123"/>
    </row>
    <row r="168">
      <c r="R168" s="123"/>
    </row>
    <row r="169">
      <c r="R169" s="123"/>
    </row>
    <row r="170">
      <c r="R170" s="123"/>
    </row>
    <row r="171">
      <c r="R171" s="123"/>
    </row>
    <row r="172">
      <c r="R172" s="123"/>
    </row>
    <row r="173">
      <c r="R173" s="123"/>
    </row>
    <row r="174">
      <c r="R174" s="123"/>
    </row>
    <row r="175">
      <c r="R175" s="123"/>
    </row>
    <row r="176">
      <c r="R176" s="123"/>
    </row>
    <row r="177">
      <c r="R177" s="123"/>
    </row>
    <row r="178">
      <c r="R178" s="123"/>
    </row>
    <row r="179">
      <c r="R179" s="123"/>
    </row>
    <row r="180">
      <c r="R180" s="123"/>
    </row>
    <row r="181">
      <c r="R181" s="123"/>
    </row>
    <row r="182">
      <c r="R182" s="123"/>
    </row>
    <row r="183">
      <c r="R183" s="123"/>
    </row>
    <row r="184">
      <c r="R184" s="123"/>
    </row>
    <row r="185">
      <c r="R185" s="123"/>
    </row>
    <row r="186">
      <c r="R186" s="123"/>
    </row>
    <row r="187">
      <c r="R187" s="123"/>
    </row>
    <row r="188">
      <c r="R188" s="123"/>
    </row>
    <row r="189">
      <c r="R189" s="123"/>
    </row>
    <row r="190">
      <c r="R190" s="123"/>
    </row>
    <row r="191">
      <c r="R191" s="123"/>
    </row>
    <row r="192">
      <c r="R192" s="123"/>
    </row>
    <row r="193">
      <c r="R193" s="123"/>
    </row>
    <row r="194">
      <c r="R194" s="123"/>
    </row>
    <row r="195">
      <c r="R195" s="123"/>
    </row>
    <row r="196">
      <c r="R196" s="123"/>
    </row>
    <row r="197">
      <c r="R197" s="123"/>
    </row>
    <row r="198">
      <c r="R198" s="123"/>
    </row>
    <row r="199">
      <c r="R199" s="123"/>
    </row>
    <row r="200">
      <c r="R200" s="123"/>
    </row>
    <row r="201">
      <c r="R201" s="123"/>
    </row>
    <row r="202">
      <c r="R202" s="123"/>
    </row>
    <row r="203">
      <c r="R203" s="123"/>
    </row>
    <row r="204">
      <c r="R204" s="123"/>
    </row>
    <row r="205">
      <c r="R205" s="123"/>
    </row>
    <row r="206">
      <c r="R206" s="123"/>
    </row>
    <row r="207">
      <c r="R207" s="123"/>
    </row>
    <row r="208">
      <c r="R208" s="123"/>
    </row>
    <row r="209">
      <c r="R209" s="123"/>
    </row>
    <row r="210">
      <c r="R210" s="123"/>
    </row>
    <row r="211">
      <c r="R211" s="123"/>
    </row>
    <row r="212">
      <c r="R212" s="123"/>
    </row>
    <row r="213">
      <c r="R213" s="123"/>
    </row>
    <row r="214">
      <c r="R214" s="123"/>
    </row>
    <row r="215">
      <c r="R215" s="123"/>
    </row>
    <row r="216">
      <c r="R216" s="123"/>
    </row>
    <row r="217">
      <c r="R217" s="123"/>
    </row>
    <row r="218">
      <c r="R218" s="123"/>
    </row>
    <row r="219">
      <c r="R219" s="123"/>
    </row>
    <row r="220">
      <c r="R220" s="123"/>
    </row>
    <row r="221">
      <c r="R221" s="123"/>
    </row>
    <row r="222">
      <c r="R222" s="123"/>
    </row>
    <row r="223">
      <c r="R223" s="123"/>
    </row>
    <row r="224">
      <c r="R224" s="123"/>
    </row>
    <row r="225">
      <c r="R225" s="123"/>
    </row>
    <row r="226">
      <c r="R226" s="123"/>
    </row>
    <row r="227">
      <c r="R227" s="123"/>
    </row>
    <row r="228">
      <c r="R228" s="123"/>
    </row>
    <row r="229">
      <c r="R229" s="123"/>
    </row>
    <row r="230">
      <c r="R230" s="123"/>
    </row>
    <row r="231">
      <c r="R231" s="123"/>
    </row>
    <row r="232">
      <c r="R232" s="123"/>
    </row>
    <row r="233">
      <c r="R233" s="123"/>
    </row>
    <row r="234">
      <c r="R234" s="123"/>
    </row>
    <row r="235">
      <c r="R235" s="123"/>
    </row>
    <row r="236">
      <c r="R236" s="123"/>
    </row>
    <row r="237">
      <c r="R237" s="123"/>
    </row>
    <row r="238">
      <c r="R238" s="123"/>
    </row>
    <row r="239">
      <c r="R239" s="123"/>
    </row>
    <row r="240">
      <c r="R240" s="123"/>
    </row>
    <row r="241">
      <c r="R241" s="123"/>
    </row>
    <row r="242">
      <c r="R242" s="123"/>
    </row>
    <row r="243">
      <c r="R243" s="123"/>
    </row>
    <row r="244">
      <c r="R244" s="123"/>
    </row>
    <row r="245">
      <c r="R245" s="123"/>
    </row>
    <row r="246">
      <c r="R246" s="123"/>
    </row>
    <row r="247">
      <c r="R247" s="123"/>
    </row>
    <row r="248">
      <c r="R248" s="123"/>
    </row>
    <row r="249">
      <c r="R249" s="123"/>
    </row>
    <row r="250">
      <c r="R250" s="123"/>
    </row>
    <row r="251">
      <c r="R251" s="123"/>
    </row>
    <row r="252">
      <c r="R252" s="123"/>
    </row>
    <row r="253">
      <c r="R253" s="123"/>
    </row>
    <row r="254">
      <c r="R254" s="123"/>
    </row>
    <row r="255">
      <c r="R255" s="123"/>
    </row>
    <row r="256">
      <c r="R256" s="123"/>
    </row>
    <row r="257">
      <c r="R257" s="123"/>
    </row>
    <row r="258">
      <c r="R258" s="123"/>
    </row>
    <row r="259">
      <c r="R259" s="123"/>
    </row>
    <row r="260">
      <c r="R260" s="123"/>
    </row>
    <row r="261">
      <c r="R261" s="123"/>
    </row>
    <row r="262">
      <c r="R262" s="123"/>
    </row>
    <row r="263">
      <c r="R263" s="123"/>
    </row>
    <row r="264">
      <c r="R264" s="123"/>
    </row>
    <row r="265">
      <c r="R265" s="123"/>
    </row>
    <row r="266">
      <c r="R266" s="123"/>
    </row>
    <row r="267">
      <c r="R267" s="123"/>
    </row>
    <row r="268">
      <c r="R268" s="123"/>
    </row>
    <row r="269">
      <c r="R269" s="123"/>
    </row>
    <row r="270">
      <c r="R270" s="123"/>
    </row>
    <row r="271">
      <c r="R271" s="123"/>
    </row>
    <row r="272">
      <c r="R272" s="123"/>
    </row>
    <row r="273">
      <c r="R273" s="123"/>
    </row>
    <row r="274">
      <c r="R274" s="123"/>
    </row>
    <row r="275">
      <c r="R275" s="123"/>
    </row>
    <row r="276">
      <c r="R276" s="123"/>
    </row>
    <row r="277">
      <c r="R277" s="123"/>
    </row>
    <row r="278">
      <c r="R278" s="123"/>
    </row>
    <row r="279">
      <c r="R279" s="123"/>
    </row>
    <row r="280">
      <c r="R280" s="123"/>
    </row>
    <row r="281">
      <c r="R281" s="123"/>
    </row>
    <row r="282">
      <c r="R282" s="123"/>
    </row>
    <row r="283">
      <c r="R283" s="123"/>
    </row>
    <row r="284">
      <c r="R284" s="123"/>
    </row>
    <row r="285">
      <c r="R285" s="123"/>
    </row>
    <row r="286">
      <c r="R286" s="123"/>
    </row>
    <row r="287">
      <c r="R287" s="123"/>
    </row>
    <row r="288">
      <c r="R288" s="123"/>
    </row>
    <row r="289">
      <c r="R289" s="123"/>
    </row>
    <row r="290">
      <c r="R290" s="123"/>
    </row>
    <row r="291">
      <c r="R291" s="123"/>
    </row>
    <row r="292">
      <c r="R292" s="123"/>
    </row>
    <row r="293">
      <c r="R293" s="123"/>
    </row>
    <row r="294">
      <c r="R294" s="123"/>
    </row>
    <row r="295">
      <c r="R295" s="123"/>
    </row>
    <row r="296">
      <c r="R296" s="123"/>
    </row>
    <row r="297">
      <c r="R297" s="123"/>
    </row>
    <row r="298">
      <c r="R298" s="123"/>
    </row>
    <row r="299">
      <c r="R299" s="123"/>
    </row>
    <row r="300">
      <c r="R300" s="123"/>
    </row>
    <row r="301">
      <c r="R301" s="123"/>
    </row>
    <row r="302">
      <c r="R302" s="123"/>
    </row>
    <row r="303">
      <c r="R303" s="123"/>
    </row>
    <row r="304">
      <c r="R304" s="123"/>
    </row>
    <row r="305">
      <c r="R305" s="123"/>
    </row>
    <row r="306">
      <c r="R306" s="123"/>
    </row>
    <row r="307">
      <c r="R307" s="123"/>
    </row>
    <row r="308">
      <c r="R308" s="123"/>
    </row>
    <row r="309">
      <c r="R309" s="123"/>
    </row>
    <row r="310">
      <c r="R310" s="123"/>
    </row>
    <row r="311">
      <c r="R311" s="123"/>
    </row>
    <row r="312">
      <c r="R312" s="123"/>
    </row>
    <row r="313">
      <c r="R313" s="123"/>
    </row>
    <row r="314">
      <c r="R314" s="123"/>
    </row>
    <row r="315">
      <c r="R315" s="123"/>
    </row>
    <row r="316">
      <c r="R316" s="123"/>
    </row>
    <row r="317">
      <c r="R317" s="123"/>
    </row>
    <row r="318">
      <c r="R318" s="123"/>
    </row>
    <row r="319">
      <c r="R319" s="123"/>
    </row>
    <row r="320">
      <c r="R320" s="123"/>
    </row>
    <row r="321">
      <c r="R321" s="123"/>
    </row>
    <row r="322">
      <c r="R322" s="123"/>
    </row>
    <row r="323">
      <c r="R323" s="123"/>
    </row>
    <row r="324">
      <c r="R324" s="123"/>
    </row>
    <row r="325">
      <c r="R325" s="123"/>
    </row>
    <row r="326">
      <c r="R326" s="123"/>
    </row>
    <row r="327">
      <c r="R327" s="123"/>
    </row>
    <row r="328">
      <c r="R328" s="123"/>
    </row>
    <row r="329">
      <c r="R329" s="123"/>
    </row>
    <row r="330">
      <c r="R330" s="123"/>
    </row>
    <row r="331">
      <c r="R331" s="123"/>
    </row>
    <row r="332">
      <c r="R332" s="123"/>
    </row>
    <row r="333">
      <c r="R333" s="123"/>
    </row>
    <row r="334">
      <c r="R334" s="123"/>
    </row>
    <row r="335">
      <c r="R335" s="123"/>
    </row>
    <row r="336">
      <c r="R336" s="123"/>
    </row>
    <row r="337">
      <c r="R337" s="123"/>
    </row>
    <row r="338">
      <c r="R338" s="123"/>
    </row>
    <row r="339">
      <c r="R339" s="123"/>
    </row>
    <row r="340">
      <c r="R340" s="123"/>
    </row>
    <row r="341">
      <c r="R341" s="123"/>
    </row>
    <row r="342">
      <c r="R342" s="123"/>
    </row>
    <row r="343">
      <c r="R343" s="123"/>
    </row>
    <row r="344">
      <c r="R344" s="123"/>
    </row>
    <row r="345">
      <c r="R345" s="123"/>
    </row>
    <row r="346">
      <c r="R346" s="123"/>
    </row>
    <row r="347">
      <c r="R347" s="123"/>
    </row>
    <row r="348">
      <c r="R348" s="123"/>
    </row>
    <row r="349">
      <c r="R349" s="123"/>
    </row>
    <row r="350">
      <c r="R350" s="123"/>
    </row>
    <row r="351">
      <c r="R351" s="123"/>
    </row>
    <row r="352">
      <c r="R352" s="123"/>
    </row>
    <row r="353">
      <c r="R353" s="123"/>
    </row>
    <row r="354">
      <c r="R354" s="123"/>
    </row>
    <row r="355">
      <c r="R355" s="123"/>
    </row>
    <row r="356">
      <c r="R356" s="123"/>
    </row>
    <row r="357">
      <c r="R357" s="123"/>
    </row>
    <row r="358">
      <c r="R358" s="123"/>
    </row>
    <row r="359">
      <c r="R359" s="123"/>
    </row>
    <row r="360">
      <c r="R360" s="123"/>
    </row>
    <row r="361">
      <c r="R361" s="123"/>
    </row>
    <row r="362">
      <c r="R362" s="123"/>
    </row>
    <row r="363">
      <c r="R363" s="123"/>
    </row>
    <row r="364">
      <c r="R364" s="123"/>
    </row>
    <row r="365">
      <c r="R365" s="123"/>
    </row>
    <row r="366">
      <c r="R366" s="123"/>
    </row>
    <row r="367">
      <c r="R367" s="123"/>
    </row>
    <row r="368">
      <c r="R368" s="123"/>
    </row>
    <row r="369">
      <c r="R369" s="123"/>
    </row>
    <row r="370">
      <c r="R370" s="123"/>
    </row>
    <row r="371">
      <c r="R371" s="123"/>
    </row>
    <row r="372">
      <c r="R372" s="123"/>
    </row>
    <row r="373">
      <c r="R373" s="123"/>
    </row>
    <row r="374">
      <c r="R374" s="123"/>
    </row>
    <row r="375">
      <c r="R375" s="123"/>
    </row>
    <row r="376">
      <c r="R376" s="123"/>
    </row>
    <row r="377">
      <c r="R377" s="123"/>
    </row>
    <row r="378">
      <c r="R378" s="123"/>
    </row>
    <row r="379">
      <c r="R379" s="123"/>
    </row>
    <row r="380">
      <c r="R380" s="123"/>
    </row>
    <row r="381">
      <c r="R381" s="123"/>
    </row>
    <row r="382">
      <c r="R382" s="123"/>
    </row>
    <row r="383">
      <c r="R383" s="123"/>
    </row>
    <row r="384">
      <c r="R384" s="123"/>
    </row>
    <row r="385">
      <c r="R385" s="123"/>
    </row>
    <row r="386">
      <c r="R386" s="123"/>
    </row>
    <row r="387">
      <c r="R387" s="123"/>
    </row>
    <row r="388">
      <c r="R388" s="123"/>
    </row>
    <row r="389">
      <c r="R389" s="123"/>
    </row>
    <row r="390">
      <c r="R390" s="123"/>
    </row>
    <row r="391">
      <c r="R391" s="123"/>
    </row>
    <row r="392">
      <c r="R392" s="123"/>
    </row>
    <row r="393">
      <c r="R393" s="123"/>
    </row>
    <row r="394">
      <c r="R394" s="123"/>
    </row>
    <row r="395">
      <c r="R395" s="123"/>
    </row>
    <row r="396">
      <c r="R396" s="123"/>
    </row>
    <row r="397">
      <c r="R397" s="123"/>
    </row>
    <row r="398">
      <c r="R398" s="123"/>
    </row>
    <row r="399">
      <c r="R399" s="123"/>
    </row>
    <row r="400">
      <c r="R400" s="123"/>
    </row>
    <row r="401">
      <c r="R401" s="123"/>
    </row>
    <row r="402">
      <c r="R402" s="123"/>
    </row>
    <row r="403">
      <c r="R403" s="123"/>
    </row>
    <row r="404">
      <c r="R404" s="123"/>
    </row>
    <row r="405">
      <c r="R405" s="123"/>
    </row>
    <row r="406">
      <c r="R406" s="123"/>
    </row>
    <row r="407">
      <c r="R407" s="123"/>
    </row>
    <row r="408">
      <c r="R408" s="123"/>
    </row>
    <row r="409">
      <c r="R409" s="123"/>
    </row>
    <row r="410">
      <c r="R410" s="123"/>
    </row>
    <row r="411">
      <c r="R411" s="123"/>
    </row>
    <row r="412">
      <c r="R412" s="123"/>
    </row>
    <row r="413">
      <c r="R413" s="123"/>
    </row>
    <row r="414">
      <c r="R414" s="123"/>
    </row>
    <row r="415">
      <c r="R415" s="123"/>
    </row>
    <row r="416">
      <c r="R416" s="123"/>
    </row>
    <row r="417">
      <c r="R417" s="123"/>
    </row>
    <row r="418">
      <c r="R418" s="123"/>
    </row>
    <row r="419">
      <c r="R419" s="123"/>
    </row>
    <row r="420">
      <c r="R420" s="123"/>
    </row>
    <row r="421">
      <c r="R421" s="123"/>
    </row>
    <row r="422">
      <c r="R422" s="123"/>
    </row>
    <row r="423">
      <c r="R423" s="123"/>
    </row>
    <row r="424">
      <c r="R424" s="123"/>
    </row>
    <row r="425">
      <c r="R425" s="123"/>
    </row>
    <row r="426">
      <c r="R426" s="123"/>
    </row>
    <row r="427">
      <c r="R427" s="123"/>
    </row>
    <row r="428">
      <c r="R428" s="123"/>
    </row>
    <row r="429">
      <c r="R429" s="123"/>
    </row>
    <row r="430">
      <c r="R430" s="123"/>
    </row>
    <row r="431">
      <c r="R431" s="123"/>
    </row>
    <row r="432">
      <c r="R432" s="123"/>
    </row>
    <row r="433">
      <c r="R433" s="123"/>
    </row>
    <row r="434">
      <c r="R434" s="123"/>
    </row>
    <row r="435">
      <c r="R435" s="123"/>
    </row>
    <row r="436">
      <c r="R436" s="123"/>
    </row>
    <row r="437">
      <c r="R437" s="123"/>
    </row>
    <row r="438">
      <c r="R438" s="123"/>
    </row>
    <row r="439">
      <c r="R439" s="123"/>
    </row>
    <row r="440">
      <c r="R440" s="123"/>
    </row>
    <row r="441">
      <c r="R441" s="123"/>
    </row>
    <row r="442">
      <c r="R442" s="123"/>
    </row>
    <row r="443">
      <c r="R443" s="123"/>
    </row>
    <row r="444">
      <c r="R444" s="123"/>
    </row>
    <row r="445">
      <c r="R445" s="123"/>
    </row>
    <row r="446">
      <c r="R446" s="123"/>
    </row>
    <row r="447">
      <c r="R447" s="123"/>
    </row>
    <row r="448">
      <c r="R448" s="123"/>
    </row>
    <row r="449">
      <c r="R449" s="123"/>
    </row>
    <row r="450">
      <c r="R450" s="123"/>
    </row>
    <row r="451">
      <c r="R451" s="123"/>
    </row>
    <row r="452">
      <c r="R452" s="123"/>
    </row>
    <row r="453">
      <c r="R453" s="123"/>
    </row>
    <row r="454">
      <c r="R454" s="123"/>
    </row>
    <row r="455">
      <c r="R455" s="123"/>
    </row>
    <row r="456">
      <c r="R456" s="123"/>
    </row>
    <row r="457">
      <c r="R457" s="123"/>
    </row>
    <row r="458">
      <c r="R458" s="123"/>
    </row>
    <row r="459">
      <c r="R459" s="123"/>
    </row>
    <row r="460">
      <c r="R460" s="123"/>
    </row>
    <row r="461">
      <c r="R461" s="123"/>
    </row>
    <row r="462">
      <c r="R462" s="123"/>
    </row>
    <row r="463">
      <c r="R463" s="123"/>
    </row>
    <row r="464">
      <c r="R464" s="123"/>
    </row>
    <row r="465">
      <c r="R465" s="123"/>
    </row>
    <row r="466">
      <c r="R466" s="123"/>
    </row>
    <row r="467">
      <c r="R467" s="123"/>
    </row>
    <row r="468">
      <c r="R468" s="123"/>
    </row>
    <row r="469">
      <c r="R469" s="123"/>
    </row>
    <row r="470">
      <c r="R470" s="123"/>
    </row>
    <row r="471">
      <c r="R471" s="123"/>
    </row>
    <row r="472">
      <c r="R472" s="123"/>
    </row>
    <row r="473">
      <c r="R473" s="123"/>
    </row>
    <row r="474">
      <c r="R474" s="123"/>
    </row>
    <row r="475">
      <c r="R475" s="123"/>
    </row>
    <row r="476">
      <c r="R476" s="123"/>
    </row>
    <row r="477">
      <c r="R477" s="123"/>
    </row>
    <row r="478">
      <c r="R478" s="123"/>
    </row>
    <row r="479">
      <c r="R479" s="123"/>
    </row>
    <row r="480">
      <c r="R480" s="123"/>
    </row>
    <row r="481">
      <c r="R481" s="123"/>
    </row>
    <row r="482">
      <c r="R482" s="123"/>
    </row>
    <row r="483">
      <c r="R483" s="123"/>
    </row>
    <row r="484">
      <c r="R484" s="123"/>
    </row>
    <row r="485">
      <c r="R485" s="123"/>
    </row>
    <row r="486">
      <c r="R486" s="123"/>
    </row>
    <row r="487">
      <c r="R487" s="123"/>
    </row>
    <row r="488">
      <c r="R488" s="123"/>
    </row>
    <row r="489">
      <c r="R489" s="123"/>
    </row>
    <row r="490">
      <c r="R490" s="123"/>
    </row>
    <row r="491">
      <c r="R491" s="123"/>
    </row>
    <row r="492">
      <c r="R492" s="123"/>
    </row>
    <row r="493">
      <c r="R493" s="123"/>
    </row>
    <row r="494">
      <c r="R494" s="123"/>
    </row>
    <row r="495">
      <c r="R495" s="123"/>
    </row>
    <row r="496">
      <c r="R496" s="123"/>
    </row>
    <row r="497">
      <c r="R497" s="123"/>
    </row>
    <row r="498">
      <c r="R498" s="123"/>
    </row>
    <row r="499">
      <c r="R499" s="123"/>
    </row>
    <row r="500">
      <c r="R500" s="123"/>
    </row>
    <row r="501">
      <c r="R501" s="123"/>
    </row>
    <row r="502">
      <c r="R502" s="123"/>
    </row>
    <row r="503">
      <c r="R503" s="123"/>
    </row>
    <row r="504">
      <c r="R504" s="123"/>
    </row>
    <row r="505">
      <c r="R505" s="123"/>
    </row>
    <row r="506">
      <c r="R506" s="123"/>
    </row>
    <row r="507">
      <c r="R507" s="123"/>
    </row>
    <row r="508">
      <c r="R508" s="123"/>
    </row>
    <row r="509">
      <c r="R509" s="123"/>
    </row>
    <row r="510">
      <c r="R510" s="123"/>
    </row>
    <row r="511">
      <c r="R511" s="123"/>
    </row>
    <row r="512">
      <c r="R512" s="123"/>
    </row>
    <row r="513">
      <c r="R513" s="123"/>
    </row>
    <row r="514">
      <c r="R514" s="123"/>
    </row>
    <row r="515">
      <c r="R515" s="123"/>
    </row>
    <row r="516">
      <c r="R516" s="123"/>
    </row>
    <row r="517">
      <c r="R517" s="123"/>
    </row>
    <row r="518">
      <c r="R518" s="123"/>
    </row>
    <row r="519">
      <c r="R519" s="123"/>
    </row>
    <row r="520">
      <c r="R520" s="123"/>
    </row>
    <row r="521">
      <c r="R521" s="123"/>
    </row>
    <row r="522">
      <c r="R522" s="123"/>
    </row>
    <row r="523">
      <c r="R523" s="123"/>
    </row>
    <row r="524">
      <c r="R524" s="123"/>
    </row>
    <row r="525">
      <c r="R525" s="123"/>
    </row>
    <row r="526">
      <c r="R526" s="123"/>
    </row>
    <row r="527">
      <c r="R527" s="123"/>
    </row>
    <row r="528">
      <c r="R528" s="123"/>
    </row>
    <row r="529">
      <c r="R529" s="123"/>
    </row>
    <row r="530">
      <c r="R530" s="123"/>
    </row>
    <row r="531">
      <c r="R531" s="123"/>
    </row>
    <row r="532">
      <c r="R532" s="123"/>
    </row>
    <row r="533">
      <c r="R533" s="123"/>
    </row>
    <row r="534">
      <c r="R534" s="123"/>
    </row>
    <row r="535">
      <c r="R535" s="123"/>
    </row>
    <row r="536">
      <c r="R536" s="123"/>
    </row>
    <row r="537">
      <c r="R537" s="123"/>
    </row>
    <row r="538">
      <c r="R538" s="123"/>
    </row>
    <row r="539">
      <c r="R539" s="123"/>
    </row>
    <row r="540">
      <c r="R540" s="123"/>
    </row>
    <row r="541">
      <c r="R541" s="123"/>
    </row>
    <row r="542">
      <c r="R542" s="123"/>
    </row>
    <row r="543">
      <c r="R543" s="123"/>
    </row>
    <row r="544">
      <c r="R544" s="123"/>
    </row>
    <row r="545">
      <c r="R545" s="123"/>
    </row>
    <row r="546">
      <c r="R546" s="123"/>
    </row>
    <row r="547">
      <c r="R547" s="123"/>
    </row>
    <row r="548">
      <c r="R548" s="123"/>
    </row>
    <row r="549">
      <c r="R549" s="123"/>
    </row>
    <row r="550">
      <c r="R550" s="123"/>
    </row>
    <row r="551">
      <c r="R551" s="123"/>
    </row>
    <row r="552">
      <c r="R552" s="123"/>
    </row>
    <row r="553">
      <c r="R553" s="123"/>
    </row>
    <row r="554">
      <c r="R554" s="123"/>
    </row>
    <row r="555">
      <c r="R555" s="123"/>
    </row>
    <row r="556">
      <c r="R556" s="123"/>
    </row>
    <row r="557">
      <c r="R557" s="123"/>
    </row>
    <row r="558">
      <c r="R558" s="123"/>
    </row>
    <row r="559">
      <c r="R559" s="123"/>
    </row>
    <row r="560">
      <c r="R560" s="123"/>
    </row>
    <row r="561">
      <c r="R561" s="123"/>
    </row>
    <row r="562">
      <c r="R562" s="123"/>
    </row>
    <row r="563">
      <c r="R563" s="123"/>
    </row>
    <row r="564">
      <c r="R564" s="123"/>
    </row>
    <row r="565">
      <c r="R565" s="123"/>
    </row>
    <row r="566">
      <c r="R566" s="123"/>
    </row>
    <row r="567">
      <c r="R567" s="123"/>
    </row>
    <row r="568">
      <c r="R568" s="123"/>
    </row>
    <row r="569">
      <c r="R569" s="123"/>
    </row>
    <row r="570">
      <c r="R570" s="123"/>
    </row>
    <row r="571">
      <c r="R571" s="123"/>
    </row>
    <row r="572">
      <c r="R572" s="123"/>
    </row>
    <row r="573">
      <c r="R573" s="123"/>
    </row>
    <row r="574">
      <c r="R574" s="123"/>
    </row>
    <row r="575">
      <c r="R575" s="123"/>
    </row>
    <row r="576">
      <c r="R576" s="123"/>
    </row>
    <row r="577">
      <c r="R577" s="123"/>
    </row>
    <row r="578">
      <c r="R578" s="123"/>
    </row>
    <row r="579">
      <c r="R579" s="123"/>
    </row>
    <row r="580">
      <c r="R580" s="123"/>
    </row>
    <row r="581">
      <c r="R581" s="123"/>
    </row>
    <row r="582">
      <c r="R582" s="123"/>
    </row>
    <row r="583">
      <c r="R583" s="123"/>
    </row>
    <row r="584">
      <c r="R584" s="123"/>
    </row>
    <row r="585">
      <c r="R585" s="123"/>
    </row>
    <row r="586">
      <c r="R586" s="123"/>
    </row>
    <row r="587">
      <c r="R587" s="123"/>
    </row>
    <row r="588">
      <c r="R588" s="123"/>
    </row>
    <row r="589">
      <c r="R589" s="123"/>
    </row>
    <row r="590">
      <c r="R590" s="123"/>
    </row>
    <row r="591">
      <c r="R591" s="123"/>
    </row>
    <row r="592">
      <c r="R592" s="123"/>
    </row>
    <row r="593">
      <c r="R593" s="123"/>
    </row>
    <row r="594">
      <c r="R594" s="123"/>
    </row>
    <row r="595">
      <c r="R595" s="123"/>
    </row>
    <row r="596">
      <c r="R596" s="123"/>
    </row>
    <row r="597">
      <c r="R597" s="123"/>
    </row>
    <row r="598">
      <c r="R598" s="123"/>
    </row>
    <row r="599">
      <c r="R599" s="123"/>
    </row>
    <row r="600">
      <c r="R600" s="123"/>
    </row>
    <row r="601">
      <c r="R601" s="123"/>
    </row>
    <row r="602">
      <c r="R602" s="123"/>
    </row>
    <row r="603">
      <c r="R603" s="123"/>
    </row>
    <row r="604">
      <c r="R604" s="123"/>
    </row>
    <row r="605">
      <c r="R605" s="123"/>
    </row>
    <row r="606">
      <c r="R606" s="123"/>
    </row>
    <row r="607">
      <c r="R607" s="123"/>
    </row>
    <row r="608">
      <c r="R608" s="123"/>
    </row>
    <row r="609">
      <c r="R609" s="123"/>
    </row>
    <row r="610">
      <c r="R610" s="123"/>
    </row>
    <row r="611">
      <c r="R611" s="123"/>
    </row>
    <row r="612">
      <c r="R612" s="123"/>
    </row>
    <row r="613">
      <c r="R613" s="123"/>
    </row>
    <row r="614">
      <c r="R614" s="123"/>
    </row>
    <row r="615">
      <c r="R615" s="123"/>
    </row>
    <row r="616">
      <c r="R616" s="123"/>
    </row>
    <row r="617">
      <c r="R617" s="123"/>
    </row>
    <row r="618">
      <c r="R618" s="123"/>
    </row>
    <row r="619">
      <c r="R619" s="123"/>
    </row>
    <row r="620">
      <c r="R620" s="123"/>
    </row>
    <row r="621">
      <c r="R621" s="123"/>
    </row>
    <row r="622">
      <c r="R622" s="123"/>
    </row>
    <row r="623">
      <c r="R623" s="123"/>
    </row>
    <row r="624">
      <c r="R624" s="123"/>
    </row>
    <row r="625">
      <c r="R625" s="123"/>
    </row>
    <row r="626">
      <c r="R626" s="123"/>
    </row>
    <row r="627">
      <c r="R627" s="123"/>
    </row>
    <row r="628">
      <c r="R628" s="123"/>
    </row>
    <row r="629">
      <c r="R629" s="123"/>
    </row>
    <row r="630">
      <c r="R630" s="123"/>
    </row>
    <row r="631">
      <c r="R631" s="123"/>
    </row>
    <row r="632">
      <c r="R632" s="123"/>
    </row>
    <row r="633">
      <c r="R633" s="123"/>
    </row>
    <row r="634">
      <c r="R634" s="123"/>
    </row>
    <row r="635">
      <c r="R635" s="123"/>
    </row>
    <row r="636">
      <c r="R636" s="123"/>
    </row>
    <row r="637">
      <c r="R637" s="123"/>
    </row>
    <row r="638">
      <c r="R638" s="123"/>
    </row>
    <row r="639">
      <c r="R639" s="123"/>
    </row>
    <row r="640">
      <c r="R640" s="123"/>
    </row>
    <row r="641">
      <c r="R641" s="123"/>
    </row>
    <row r="642">
      <c r="R642" s="123"/>
    </row>
    <row r="643">
      <c r="R643" s="123"/>
    </row>
    <row r="644">
      <c r="R644" s="123"/>
    </row>
    <row r="645">
      <c r="R645" s="123"/>
    </row>
    <row r="646">
      <c r="R646" s="123"/>
    </row>
    <row r="647">
      <c r="R647" s="123"/>
    </row>
    <row r="648">
      <c r="R648" s="123"/>
    </row>
    <row r="649">
      <c r="R649" s="123"/>
    </row>
    <row r="650">
      <c r="R650" s="123"/>
    </row>
    <row r="651">
      <c r="R651" s="123"/>
    </row>
    <row r="652">
      <c r="R652" s="123"/>
    </row>
    <row r="653">
      <c r="R653" s="123"/>
    </row>
    <row r="654">
      <c r="R654" s="123"/>
    </row>
    <row r="655">
      <c r="R655" s="123"/>
    </row>
    <row r="656">
      <c r="R656" s="123"/>
    </row>
    <row r="657">
      <c r="R657" s="123"/>
    </row>
    <row r="658">
      <c r="R658" s="123"/>
    </row>
    <row r="659">
      <c r="R659" s="123"/>
    </row>
    <row r="660">
      <c r="R660" s="123"/>
    </row>
    <row r="661">
      <c r="R661" s="123"/>
    </row>
    <row r="662">
      <c r="R662" s="123"/>
    </row>
    <row r="663">
      <c r="R663" s="123"/>
    </row>
    <row r="664">
      <c r="R664" s="123"/>
    </row>
    <row r="665">
      <c r="R665" s="123"/>
    </row>
    <row r="666">
      <c r="R666" s="123"/>
    </row>
    <row r="667">
      <c r="R667" s="123"/>
    </row>
    <row r="668">
      <c r="R668" s="123"/>
    </row>
    <row r="669">
      <c r="R669" s="123"/>
    </row>
    <row r="670">
      <c r="R670" s="123"/>
    </row>
    <row r="671">
      <c r="R671" s="123"/>
    </row>
    <row r="672">
      <c r="R672" s="123"/>
    </row>
    <row r="673">
      <c r="R673" s="123"/>
    </row>
    <row r="674">
      <c r="R674" s="123"/>
    </row>
    <row r="675">
      <c r="R675" s="123"/>
    </row>
    <row r="676">
      <c r="R676" s="123"/>
    </row>
    <row r="677">
      <c r="R677" s="123"/>
    </row>
    <row r="678">
      <c r="R678" s="123"/>
    </row>
    <row r="679">
      <c r="R679" s="123"/>
    </row>
    <row r="680">
      <c r="R680" s="123"/>
    </row>
    <row r="681">
      <c r="R681" s="123"/>
    </row>
    <row r="682">
      <c r="R682" s="123"/>
    </row>
    <row r="683">
      <c r="R683" s="123"/>
    </row>
    <row r="684">
      <c r="R684" s="123"/>
    </row>
    <row r="685">
      <c r="R685" s="123"/>
    </row>
    <row r="686">
      <c r="R686" s="123"/>
    </row>
    <row r="687">
      <c r="R687" s="123"/>
    </row>
    <row r="688">
      <c r="R688" s="123"/>
    </row>
    <row r="689">
      <c r="R689" s="123"/>
    </row>
    <row r="690">
      <c r="R690" s="123"/>
    </row>
    <row r="691">
      <c r="R691" s="123"/>
    </row>
    <row r="692">
      <c r="R692" s="123"/>
    </row>
    <row r="693">
      <c r="R693" s="123"/>
    </row>
    <row r="694">
      <c r="R694" s="123"/>
    </row>
    <row r="695">
      <c r="R695" s="123"/>
    </row>
    <row r="696">
      <c r="R696" s="123"/>
    </row>
    <row r="697">
      <c r="R697" s="123"/>
    </row>
    <row r="698">
      <c r="R698" s="123"/>
    </row>
    <row r="699">
      <c r="R699" s="123"/>
    </row>
    <row r="700">
      <c r="R700" s="123"/>
    </row>
    <row r="701">
      <c r="R701" s="123"/>
    </row>
    <row r="702">
      <c r="R702" s="123"/>
    </row>
    <row r="703">
      <c r="R703" s="123"/>
    </row>
    <row r="704">
      <c r="R704" s="123"/>
    </row>
    <row r="705">
      <c r="R705" s="123"/>
    </row>
    <row r="706">
      <c r="R706" s="123"/>
    </row>
    <row r="707">
      <c r="R707" s="123"/>
    </row>
    <row r="708">
      <c r="R708" s="123"/>
    </row>
    <row r="709">
      <c r="R709" s="123"/>
    </row>
    <row r="710">
      <c r="R710" s="123"/>
    </row>
    <row r="711">
      <c r="R711" s="123"/>
    </row>
    <row r="712">
      <c r="R712" s="123"/>
    </row>
    <row r="713">
      <c r="R713" s="123"/>
    </row>
    <row r="714">
      <c r="R714" s="123"/>
    </row>
    <row r="715">
      <c r="R715" s="123"/>
    </row>
    <row r="716">
      <c r="R716" s="123"/>
    </row>
    <row r="717">
      <c r="R717" s="123"/>
    </row>
    <row r="718">
      <c r="R718" s="123"/>
    </row>
    <row r="719">
      <c r="R719" s="123"/>
    </row>
    <row r="720">
      <c r="R720" s="123"/>
    </row>
    <row r="721">
      <c r="R721" s="123"/>
    </row>
    <row r="722">
      <c r="R722" s="123"/>
    </row>
    <row r="723">
      <c r="R723" s="123"/>
    </row>
    <row r="724">
      <c r="R724" s="123"/>
    </row>
    <row r="725">
      <c r="R725" s="123"/>
    </row>
    <row r="726">
      <c r="R726" s="123"/>
    </row>
    <row r="727">
      <c r="R727" s="123"/>
    </row>
    <row r="728">
      <c r="R728" s="123"/>
    </row>
    <row r="729">
      <c r="R729" s="123"/>
    </row>
    <row r="730">
      <c r="R730" s="123"/>
    </row>
    <row r="731">
      <c r="R731" s="123"/>
    </row>
    <row r="732">
      <c r="R732" s="123"/>
    </row>
    <row r="733">
      <c r="R733" s="123"/>
    </row>
    <row r="734">
      <c r="R734" s="123"/>
    </row>
    <row r="735">
      <c r="R735" s="123"/>
    </row>
    <row r="736">
      <c r="R736" s="123"/>
    </row>
    <row r="737">
      <c r="R737" s="123"/>
    </row>
    <row r="738">
      <c r="R738" s="123"/>
    </row>
    <row r="739">
      <c r="R739" s="123"/>
    </row>
    <row r="740">
      <c r="R740" s="123"/>
    </row>
    <row r="741">
      <c r="R741" s="123"/>
    </row>
    <row r="742">
      <c r="R742" s="123"/>
    </row>
    <row r="743">
      <c r="R743" s="123"/>
    </row>
    <row r="744">
      <c r="R744" s="123"/>
    </row>
    <row r="745">
      <c r="R745" s="123"/>
    </row>
    <row r="746">
      <c r="R746" s="123"/>
    </row>
    <row r="747">
      <c r="R747" s="123"/>
    </row>
    <row r="748">
      <c r="R748" s="123"/>
    </row>
    <row r="749">
      <c r="R749" s="123"/>
    </row>
    <row r="750">
      <c r="R750" s="123"/>
    </row>
    <row r="751">
      <c r="R751" s="123"/>
    </row>
    <row r="752">
      <c r="R752" s="123"/>
    </row>
    <row r="753">
      <c r="R753" s="123"/>
    </row>
    <row r="754">
      <c r="R754" s="123"/>
    </row>
    <row r="755">
      <c r="R755" s="123"/>
    </row>
    <row r="756">
      <c r="R756" s="123"/>
    </row>
    <row r="757">
      <c r="R757" s="123"/>
    </row>
    <row r="758">
      <c r="R758" s="123"/>
    </row>
    <row r="759">
      <c r="R759" s="123"/>
    </row>
    <row r="760">
      <c r="R760" s="123"/>
    </row>
    <row r="761">
      <c r="R761" s="123"/>
    </row>
    <row r="762">
      <c r="R762" s="123"/>
    </row>
    <row r="763">
      <c r="R763" s="123"/>
    </row>
    <row r="764">
      <c r="R764" s="123"/>
    </row>
    <row r="765">
      <c r="R765" s="123"/>
    </row>
    <row r="766">
      <c r="R766" s="123"/>
    </row>
    <row r="767">
      <c r="R767" s="123"/>
    </row>
    <row r="768">
      <c r="R768" s="123"/>
    </row>
    <row r="769">
      <c r="R769" s="123"/>
    </row>
    <row r="770">
      <c r="R770" s="123"/>
    </row>
    <row r="771">
      <c r="R771" s="123"/>
    </row>
    <row r="772">
      <c r="R772" s="123"/>
    </row>
    <row r="773">
      <c r="R773" s="123"/>
    </row>
    <row r="774">
      <c r="R774" s="123"/>
    </row>
    <row r="775">
      <c r="R775" s="123"/>
    </row>
    <row r="776">
      <c r="R776" s="123"/>
    </row>
    <row r="777">
      <c r="R777" s="123"/>
    </row>
    <row r="778">
      <c r="R778" s="123"/>
    </row>
    <row r="779">
      <c r="R779" s="123"/>
    </row>
    <row r="780">
      <c r="R780" s="123"/>
    </row>
    <row r="781">
      <c r="R781" s="123"/>
    </row>
    <row r="782">
      <c r="R782" s="123"/>
    </row>
    <row r="783">
      <c r="R783" s="123"/>
    </row>
    <row r="784">
      <c r="R784" s="123"/>
    </row>
    <row r="785">
      <c r="R785" s="123"/>
    </row>
    <row r="786">
      <c r="R786" s="123"/>
    </row>
    <row r="787">
      <c r="R787" s="123"/>
    </row>
    <row r="788">
      <c r="R788" s="123"/>
    </row>
    <row r="789">
      <c r="R789" s="123"/>
    </row>
    <row r="790">
      <c r="R790" s="123"/>
    </row>
    <row r="791">
      <c r="R791" s="123"/>
    </row>
    <row r="792">
      <c r="R792" s="123"/>
    </row>
    <row r="793">
      <c r="R793" s="123"/>
    </row>
    <row r="794">
      <c r="R794" s="123"/>
    </row>
    <row r="795">
      <c r="R795" s="123"/>
    </row>
    <row r="796">
      <c r="R796" s="123"/>
    </row>
    <row r="797">
      <c r="R797" s="123"/>
    </row>
    <row r="798">
      <c r="R798" s="123"/>
    </row>
    <row r="799">
      <c r="R799" s="123"/>
    </row>
    <row r="800">
      <c r="R800" s="123"/>
    </row>
    <row r="801">
      <c r="R801" s="123"/>
    </row>
    <row r="802">
      <c r="R802" s="123"/>
    </row>
    <row r="803">
      <c r="R803" s="123"/>
    </row>
    <row r="804">
      <c r="R804" s="123"/>
    </row>
    <row r="805">
      <c r="R805" s="123"/>
    </row>
    <row r="806">
      <c r="R806" s="123"/>
    </row>
    <row r="807">
      <c r="R807" s="123"/>
    </row>
    <row r="808">
      <c r="R808" s="123"/>
    </row>
    <row r="809">
      <c r="R809" s="123"/>
    </row>
    <row r="810">
      <c r="R810" s="123"/>
    </row>
    <row r="811">
      <c r="R811" s="123"/>
    </row>
    <row r="812">
      <c r="R812" s="123"/>
    </row>
    <row r="813">
      <c r="R813" s="123"/>
    </row>
    <row r="814">
      <c r="R814" s="123"/>
    </row>
    <row r="815">
      <c r="R815" s="123"/>
    </row>
    <row r="816">
      <c r="R816" s="123"/>
    </row>
    <row r="817">
      <c r="R817" s="123"/>
    </row>
    <row r="818">
      <c r="R818" s="123"/>
    </row>
    <row r="819">
      <c r="R819" s="123"/>
    </row>
    <row r="820">
      <c r="R820" s="123"/>
    </row>
    <row r="821">
      <c r="R821" s="123"/>
    </row>
    <row r="822">
      <c r="R822" s="123"/>
    </row>
    <row r="823">
      <c r="R823" s="123"/>
    </row>
    <row r="824">
      <c r="R824" s="123"/>
    </row>
    <row r="825">
      <c r="R825" s="123"/>
    </row>
    <row r="826">
      <c r="R826" s="123"/>
    </row>
    <row r="827">
      <c r="R827" s="123"/>
    </row>
    <row r="828">
      <c r="R828" s="123"/>
    </row>
    <row r="829">
      <c r="R829" s="123"/>
    </row>
    <row r="830">
      <c r="R830" s="123"/>
    </row>
    <row r="831">
      <c r="R831" s="123"/>
    </row>
    <row r="832">
      <c r="R832" s="123"/>
    </row>
    <row r="833">
      <c r="R833" s="123"/>
    </row>
    <row r="834">
      <c r="R834" s="123"/>
    </row>
    <row r="835">
      <c r="R835" s="123"/>
    </row>
    <row r="836">
      <c r="R836" s="123"/>
    </row>
    <row r="837">
      <c r="R837" s="123"/>
    </row>
    <row r="838">
      <c r="R838" s="123"/>
    </row>
    <row r="839">
      <c r="R839" s="123"/>
    </row>
    <row r="840">
      <c r="R840" s="123"/>
    </row>
    <row r="841">
      <c r="R841" s="123"/>
    </row>
    <row r="842">
      <c r="R842" s="123"/>
    </row>
    <row r="843">
      <c r="R843" s="123"/>
    </row>
    <row r="844">
      <c r="R844" s="123"/>
    </row>
    <row r="845">
      <c r="R845" s="123"/>
    </row>
    <row r="846">
      <c r="R846" s="123"/>
    </row>
    <row r="847">
      <c r="R847" s="123"/>
    </row>
    <row r="848">
      <c r="R848" s="123"/>
    </row>
    <row r="849">
      <c r="R849" s="123"/>
    </row>
    <row r="850">
      <c r="R850" s="123"/>
    </row>
    <row r="851">
      <c r="R851" s="123"/>
    </row>
    <row r="852">
      <c r="R852" s="123"/>
    </row>
    <row r="853">
      <c r="R853" s="123"/>
    </row>
    <row r="854">
      <c r="R854" s="123"/>
    </row>
    <row r="855">
      <c r="R855" s="123"/>
    </row>
    <row r="856">
      <c r="R856" s="123"/>
    </row>
    <row r="857">
      <c r="R857" s="123"/>
    </row>
    <row r="858">
      <c r="R858" s="123"/>
    </row>
    <row r="859">
      <c r="R859" s="123"/>
    </row>
    <row r="860">
      <c r="R860" s="123"/>
    </row>
    <row r="861">
      <c r="R861" s="123"/>
    </row>
    <row r="862">
      <c r="R862" s="123"/>
    </row>
    <row r="863">
      <c r="R863" s="123"/>
    </row>
    <row r="864">
      <c r="R864" s="123"/>
    </row>
    <row r="865">
      <c r="R865" s="123"/>
    </row>
    <row r="866">
      <c r="R866" s="123"/>
    </row>
    <row r="867">
      <c r="R867" s="123"/>
    </row>
    <row r="868">
      <c r="R868" s="123"/>
    </row>
    <row r="869">
      <c r="R869" s="123"/>
    </row>
    <row r="870">
      <c r="R870" s="123"/>
    </row>
    <row r="871">
      <c r="R871" s="123"/>
    </row>
    <row r="872">
      <c r="R872" s="123"/>
    </row>
    <row r="873">
      <c r="R873" s="123"/>
    </row>
    <row r="874">
      <c r="R874" s="123"/>
    </row>
    <row r="875">
      <c r="R875" s="123"/>
    </row>
    <row r="876">
      <c r="R876" s="123"/>
    </row>
    <row r="877">
      <c r="R877" s="123"/>
    </row>
    <row r="878">
      <c r="R878" s="123"/>
    </row>
    <row r="879">
      <c r="R879" s="123"/>
    </row>
    <row r="880">
      <c r="R880" s="123"/>
    </row>
    <row r="881">
      <c r="R881" s="123"/>
    </row>
    <row r="882">
      <c r="R882" s="123"/>
    </row>
    <row r="883">
      <c r="R883" s="123"/>
    </row>
    <row r="884">
      <c r="R884" s="123"/>
    </row>
    <row r="885">
      <c r="R885" s="123"/>
    </row>
    <row r="886">
      <c r="R886" s="123"/>
    </row>
    <row r="887">
      <c r="R887" s="123"/>
    </row>
    <row r="888">
      <c r="R888" s="123"/>
    </row>
    <row r="889">
      <c r="R889" s="123"/>
    </row>
    <row r="890">
      <c r="R890" s="123"/>
    </row>
    <row r="891">
      <c r="R891" s="123"/>
    </row>
    <row r="892">
      <c r="R892" s="123"/>
    </row>
    <row r="893">
      <c r="R893" s="123"/>
    </row>
    <row r="894">
      <c r="R894" s="123"/>
    </row>
    <row r="895">
      <c r="R895" s="123"/>
    </row>
    <row r="896">
      <c r="R896" s="123"/>
    </row>
    <row r="897">
      <c r="R897" s="123"/>
    </row>
    <row r="898">
      <c r="R898" s="123"/>
    </row>
    <row r="899">
      <c r="R899" s="123"/>
    </row>
    <row r="900">
      <c r="R900" s="123"/>
    </row>
    <row r="901">
      <c r="R901" s="123"/>
    </row>
    <row r="902">
      <c r="R902" s="123"/>
    </row>
    <row r="903">
      <c r="R903" s="123"/>
    </row>
    <row r="904">
      <c r="R904" s="123"/>
    </row>
    <row r="905">
      <c r="R905" s="123"/>
    </row>
    <row r="906">
      <c r="R906" s="123"/>
    </row>
    <row r="907">
      <c r="R907" s="123"/>
    </row>
    <row r="908">
      <c r="R908" s="123"/>
    </row>
    <row r="909">
      <c r="R909" s="123"/>
    </row>
    <row r="910">
      <c r="R910" s="123"/>
    </row>
    <row r="911">
      <c r="R911" s="123"/>
    </row>
    <row r="912">
      <c r="R912" s="123"/>
    </row>
    <row r="913">
      <c r="R913" s="123"/>
    </row>
    <row r="914">
      <c r="R914" s="123"/>
    </row>
    <row r="915">
      <c r="R915" s="123"/>
    </row>
    <row r="916">
      <c r="R916" s="123"/>
    </row>
    <row r="917">
      <c r="R917" s="123"/>
    </row>
    <row r="918">
      <c r="R918" s="123"/>
    </row>
    <row r="919">
      <c r="R919" s="123"/>
    </row>
    <row r="920">
      <c r="R920" s="123"/>
    </row>
    <row r="921">
      <c r="R921" s="123"/>
    </row>
    <row r="922">
      <c r="R922" s="123"/>
    </row>
    <row r="923">
      <c r="R923" s="123"/>
    </row>
    <row r="924">
      <c r="R924" s="123"/>
    </row>
    <row r="925">
      <c r="R925" s="123"/>
    </row>
    <row r="926">
      <c r="R926" s="123"/>
    </row>
    <row r="927">
      <c r="R927" s="123"/>
    </row>
    <row r="928">
      <c r="R928" s="123"/>
    </row>
    <row r="929">
      <c r="R929" s="123"/>
    </row>
    <row r="930">
      <c r="R930" s="123"/>
    </row>
    <row r="931">
      <c r="R931" s="123"/>
    </row>
    <row r="932">
      <c r="R932" s="123"/>
    </row>
    <row r="933">
      <c r="R933" s="123"/>
    </row>
    <row r="934">
      <c r="R934" s="123"/>
    </row>
    <row r="935">
      <c r="R935" s="123"/>
    </row>
    <row r="936">
      <c r="R936" s="123"/>
    </row>
    <row r="937">
      <c r="R937" s="123"/>
    </row>
    <row r="938">
      <c r="R938" s="123"/>
    </row>
    <row r="939">
      <c r="R939" s="123"/>
    </row>
    <row r="940">
      <c r="R940" s="123"/>
    </row>
    <row r="941">
      <c r="R941" s="123"/>
    </row>
    <row r="942">
      <c r="R942" s="123"/>
    </row>
    <row r="943">
      <c r="R943" s="123"/>
    </row>
    <row r="944">
      <c r="R944" s="123"/>
    </row>
    <row r="945">
      <c r="R945" s="123"/>
    </row>
    <row r="946">
      <c r="R946" s="123"/>
    </row>
    <row r="947">
      <c r="R947" s="123"/>
    </row>
    <row r="948">
      <c r="R948" s="123"/>
    </row>
    <row r="949">
      <c r="R949" s="123"/>
    </row>
    <row r="950">
      <c r="R950" s="123"/>
    </row>
    <row r="951">
      <c r="R951" s="123"/>
    </row>
    <row r="952">
      <c r="R952" s="123"/>
    </row>
    <row r="953">
      <c r="R953" s="123"/>
    </row>
    <row r="954">
      <c r="R954" s="123"/>
    </row>
    <row r="955">
      <c r="R955" s="123"/>
    </row>
    <row r="956">
      <c r="R956" s="123"/>
    </row>
    <row r="957">
      <c r="R957" s="123"/>
    </row>
    <row r="958">
      <c r="R958" s="123"/>
    </row>
    <row r="959">
      <c r="R959" s="123"/>
    </row>
    <row r="960">
      <c r="R960" s="123"/>
    </row>
    <row r="961">
      <c r="R961" s="123"/>
    </row>
    <row r="962">
      <c r="R962" s="123"/>
    </row>
    <row r="963">
      <c r="R963" s="123"/>
    </row>
    <row r="964">
      <c r="R964" s="123"/>
    </row>
    <row r="965">
      <c r="R965" s="123"/>
    </row>
    <row r="966">
      <c r="R966" s="123"/>
    </row>
    <row r="967">
      <c r="R967" s="123"/>
    </row>
    <row r="968">
      <c r="R968" s="123"/>
    </row>
    <row r="969">
      <c r="R969" s="123"/>
    </row>
    <row r="970">
      <c r="R970" s="123"/>
    </row>
    <row r="971">
      <c r="R971" s="123"/>
    </row>
    <row r="972">
      <c r="R972" s="123"/>
    </row>
    <row r="973">
      <c r="R973" s="123"/>
    </row>
    <row r="974">
      <c r="R974" s="123"/>
    </row>
    <row r="975">
      <c r="R975" s="123"/>
    </row>
    <row r="976">
      <c r="R976" s="123"/>
    </row>
    <row r="977">
      <c r="R977" s="123"/>
    </row>
    <row r="978">
      <c r="R978" s="123"/>
    </row>
    <row r="979">
      <c r="R979" s="123"/>
    </row>
    <row r="980">
      <c r="R980" s="123"/>
    </row>
    <row r="981">
      <c r="R981" s="123"/>
    </row>
    <row r="982">
      <c r="R982" s="123"/>
    </row>
    <row r="983">
      <c r="R983" s="123"/>
    </row>
    <row r="984">
      <c r="R984" s="123"/>
    </row>
    <row r="985">
      <c r="R985" s="123"/>
    </row>
    <row r="986">
      <c r="R986" s="123"/>
    </row>
    <row r="987">
      <c r="R987" s="123"/>
    </row>
    <row r="988">
      <c r="R988" s="123"/>
    </row>
    <row r="989">
      <c r="R989" s="123"/>
    </row>
    <row r="990">
      <c r="R990" s="123"/>
    </row>
    <row r="991">
      <c r="R991" s="123"/>
    </row>
    <row r="992">
      <c r="R992" s="123"/>
    </row>
    <row r="993">
      <c r="R993" s="123"/>
    </row>
    <row r="994">
      <c r="R994" s="123"/>
    </row>
    <row r="995">
      <c r="R995" s="123"/>
    </row>
    <row r="996">
      <c r="R996" s="123"/>
    </row>
    <row r="997">
      <c r="R997" s="123"/>
    </row>
  </sheetData>
  <autoFilter ref="$A$1:$R$155"/>
  <drawing r:id="rId1"/>
</worksheet>
</file>