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X:\0_work\1_Models\2_building\2a_integrations\model_building\building-model\model_beef\postprocessing\"/>
    </mc:Choice>
  </mc:AlternateContent>
  <bookViews>
    <workbookView xWindow="0" yWindow="0" windowWidth="23535" windowHeight="9885" activeTab="1"/>
  </bookViews>
  <sheets>
    <sheet name="Results" sheetId="1" r:id="rId1"/>
    <sheet name="Energy demand plots" sheetId="3" r:id="rId2"/>
    <sheet name="scenarios-ref" sheetId="4" r:id="rId3"/>
    <sheet name="scenarios-case study" sheetId="5" r:id="rId4"/>
    <sheet name="scenarios-final"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 i="5" l="1"/>
  <c r="J5" i="5"/>
  <c r="J6" i="5"/>
  <c r="J7" i="5"/>
  <c r="J8" i="5"/>
  <c r="J10" i="5"/>
  <c r="J11" i="5"/>
  <c r="J12" i="5"/>
  <c r="J13" i="5"/>
  <c r="J14" i="5"/>
  <c r="O7" i="3" l="1"/>
  <c r="O9" i="3"/>
  <c r="O13" i="3"/>
  <c r="O15" i="3"/>
  <c r="O12" i="3"/>
  <c r="O14" i="3"/>
  <c r="O6" i="3"/>
  <c r="O8" i="3"/>
  <c r="O10" i="3"/>
  <c r="O11" i="3"/>
  <c r="E4" i="3" l="1"/>
  <c r="F4" i="3"/>
  <c r="E12" i="3"/>
  <c r="F12" i="3"/>
  <c r="E5" i="3"/>
  <c r="F5" i="3"/>
  <c r="E13" i="3"/>
  <c r="F13" i="3"/>
  <c r="E3" i="3"/>
  <c r="F3" i="3"/>
  <c r="E9" i="3"/>
  <c r="F9" i="3"/>
  <c r="E6" i="3"/>
  <c r="F6" i="3"/>
  <c r="E10" i="3"/>
  <c r="F10" i="3"/>
  <c r="E8" i="3"/>
  <c r="F8" i="3"/>
  <c r="E7" i="3"/>
  <c r="F7" i="3"/>
  <c r="F11" i="3"/>
  <c r="E11" i="3"/>
</calcChain>
</file>

<file path=xl/sharedStrings.xml><?xml version="1.0" encoding="utf-8"?>
<sst xmlns="http://schemas.openxmlformats.org/spreadsheetml/2006/main" count="286" uniqueCount="129">
  <si>
    <t>Year of construction</t>
  </si>
  <si>
    <t>Built surface area  [m²]</t>
  </si>
  <si>
    <t>Altitude h [m]</t>
  </si>
  <si>
    <t>Energy reference area A_E   [m²]</t>
  </si>
  <si>
    <t>Final Energy demand</t>
  </si>
  <si>
    <t>MFH01</t>
  </si>
  <si>
    <t>Given building</t>
  </si>
  <si>
    <t>MFH02</t>
  </si>
  <si>
    <t>Selected building</t>
  </si>
  <si>
    <t>2011-2015</t>
  </si>
  <si>
    <t>MFH03</t>
  </si>
  <si>
    <t>MFH04</t>
  </si>
  <si>
    <t>MFH05</t>
  </si>
  <si>
    <t>MFH06</t>
  </si>
  <si>
    <t>MFH07</t>
  </si>
  <si>
    <t>MFH08</t>
  </si>
  <si>
    <t>MFH09</t>
  </si>
  <si>
    <t>MFH10</t>
  </si>
  <si>
    <t>MFH11</t>
  </si>
  <si>
    <t>MFH12</t>
  </si>
  <si>
    <t>2006-2010</t>
  </si>
  <si>
    <t>Schwyz</t>
  </si>
  <si>
    <t>NA</t>
  </si>
  <si>
    <t>Lucerne</t>
  </si>
  <si>
    <t>Selected FRBD building</t>
  </si>
  <si>
    <t>Canton (bfsnr)</t>
  </si>
  <si>
    <t>mfh01</t>
  </si>
  <si>
    <t>mfh02</t>
  </si>
  <si>
    <t>mfh03</t>
  </si>
  <si>
    <t>mfh04</t>
  </si>
  <si>
    <t>mfh05</t>
  </si>
  <si>
    <t>mfh06</t>
  </si>
  <si>
    <t>mfh07</t>
  </si>
  <si>
    <t>mfh08</t>
  </si>
  <si>
    <t>mfh09</t>
  </si>
  <si>
    <t>mfh10</t>
  </si>
  <si>
    <t>mfh11</t>
  </si>
  <si>
    <t>mfh12</t>
  </si>
  <si>
    <t>U_Fe (Floor)</t>
  </si>
  <si>
    <t>67.91 (Old: 116.40)</t>
  </si>
  <si>
    <t>u_ru (Ceiling)</t>
  </si>
  <si>
    <t>u_we (Wall external)</t>
  </si>
  <si>
    <t>u_wh (Wall internal)</t>
  </si>
  <si>
    <t>u_re (Roof)</t>
  </si>
  <si>
    <t>8.97 (Old:9.11) Averaged</t>
  </si>
  <si>
    <t>15.54 (Old: 45.43)</t>
  </si>
  <si>
    <t>127.30 (Old:236.91)</t>
  </si>
  <si>
    <t>29.38 (Old: 50.87) Averaged</t>
  </si>
  <si>
    <t>Given</t>
  </si>
  <si>
    <t>Old</t>
  </si>
  <si>
    <t>New</t>
  </si>
  <si>
    <t>Building</t>
  </si>
  <si>
    <t>84.77 (Old:129.25)</t>
  </si>
  <si>
    <t>St Gallen (3201–3444)</t>
  </si>
  <si>
    <t xml:space="preserve">Bern (0301–0996) </t>
  </si>
  <si>
    <t>Zurich (0001–0261)</t>
  </si>
  <si>
    <t>Lucerne (1001–1150)</t>
  </si>
  <si>
    <t>61.98(Old:147.245)</t>
  </si>
  <si>
    <t>10.97 (Old:13.92) Averaged</t>
  </si>
  <si>
    <t>104.17 (Old:107.31)</t>
  </si>
  <si>
    <t>0.00(Old:0.00)</t>
  </si>
  <si>
    <t>4.32(Old:16.38)</t>
  </si>
  <si>
    <t>Error old</t>
  </si>
  <si>
    <t>Error new</t>
  </si>
  <si>
    <t>Relative error old</t>
  </si>
  <si>
    <t>Relative error new</t>
  </si>
  <si>
    <t>change in relative error</t>
  </si>
  <si>
    <t>change in insulation material</t>
  </si>
  <si>
    <t>vacuum insulated panels were used in the front elevation wall, with external insulation elsewhere</t>
  </si>
  <si>
    <t>https://www.self-build.co.uk/how-to-insulate-your-renovation/</t>
  </si>
  <si>
    <t>A huge advantage of pumping insulation, such as mineral wool, polystyrene beads or polyurethane foam, inside a cavity is that it doesn’t affect the building’s external appearance. Nor does it eat into the internal floor space or lead to extensive decoratin</t>
  </si>
  <si>
    <t>wood fibre insulation in a renovation has many benefits.
“Natural fibres like this contain chemically-bound water, which absorbs heat energy and helps prevent overheating in summer. Wood fibre is very dense, which also slows the passage of heat through the fabric. This is especially important for rooms in the roof.”</t>
  </si>
  <si>
    <t>https://www.paroc.com/applications/building-insulation/renovation</t>
  </si>
  <si>
    <t>https://www.umbaumanager.ch/en/house-renovation/facade-renovation-what-to-consider/</t>
  </si>
  <si>
    <t>https://onlinelibrary.wiley.com/doi/full/10.1111/jiec.12616</t>
  </si>
  <si>
    <t>https://pubs.acs.org/doi/full/10.1021/acs.est.5b01735</t>
  </si>
  <si>
    <t>https://onlinelibrary.wiley.com/doi/full/10.1111/jiec.12739</t>
  </si>
  <si>
    <t>https://www.sciencedirect.com/science/article/pii/S1364032120301283</t>
  </si>
  <si>
    <t>https://www.mdpi.com/2071-1050/12/4/1631/htm</t>
  </si>
  <si>
    <t>https://www.sciencedirect.com/science/article/pii/S0360132322004115</t>
  </si>
  <si>
    <t>https://www.sciencedirect.com/science/article/pii/S0360132320305503</t>
  </si>
  <si>
    <t xml:space="preserve">https://www.sciencedirect.com/science/article/pii/S0360132321001803 </t>
  </si>
  <si>
    <t>MINERGIE</t>
  </si>
  <si>
    <t>MINERGIE-ECO</t>
  </si>
  <si>
    <t>MINERGIE-P</t>
  </si>
  <si>
    <t>SIA 380</t>
  </si>
  <si>
    <t>MINERGIE-P-ECO</t>
  </si>
  <si>
    <t>BASE</t>
  </si>
  <si>
    <t>Refurbishment Scenario</t>
  </si>
  <si>
    <t>Standard</t>
  </si>
  <si>
    <t>u_we</t>
  </si>
  <si>
    <t>Windows 1</t>
  </si>
  <si>
    <t>Windows 2</t>
  </si>
  <si>
    <t>Windows 3</t>
  </si>
  <si>
    <t xml:space="preserve">Wood, double glazing </t>
  </si>
  <si>
    <t xml:space="preserve">Plastic, double glazing </t>
  </si>
  <si>
    <t>triple glazing</t>
  </si>
  <si>
    <t>double glazing</t>
  </si>
  <si>
    <t>u_win</t>
  </si>
  <si>
    <t>u_win2</t>
  </si>
  <si>
    <t>u_win3</t>
  </si>
  <si>
    <t>u_win1</t>
  </si>
  <si>
    <t>u_fe</t>
  </si>
  <si>
    <t>Base</t>
  </si>
  <si>
    <t>Scenario</t>
  </si>
  <si>
    <t>Energy mix</t>
  </si>
  <si>
    <t>wood chips</t>
  </si>
  <si>
    <t xml:space="preserve">energy mix </t>
  </si>
  <si>
    <t>energy mix</t>
  </si>
  <si>
    <t>sun</t>
  </si>
  <si>
    <t>wood pellets</t>
  </si>
  <si>
    <t>natural gas</t>
  </si>
  <si>
    <t xml:space="preserve">natural gas </t>
  </si>
  <si>
    <t>carrier</t>
  </si>
  <si>
    <t>district</t>
  </si>
  <si>
    <t xml:space="preserve">Scenario 2: Heating </t>
  </si>
  <si>
    <t>u_win (windows)</t>
  </si>
  <si>
    <t>Scenario 1: Refurbishment</t>
  </si>
  <si>
    <t>heat pump</t>
  </si>
  <si>
    <t>material</t>
  </si>
  <si>
    <t>rockwool insulation</t>
  </si>
  <si>
    <t>cellulose fiber</t>
  </si>
  <si>
    <t>Old U Value for walls</t>
  </si>
  <si>
    <t>New U Value for walls</t>
  </si>
  <si>
    <t>New material intensity (kg/m2a)</t>
  </si>
  <si>
    <t>Default (Buffat et al,2018)</t>
  </si>
  <si>
    <t>Calculated</t>
  </si>
  <si>
    <t>Reported (John et al, 2012)</t>
  </si>
  <si>
    <t>81.77 (Old:277.99)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</si>
</sst>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9" x14ac:knownFonts="1">
    <font>
      <sz val="11"/>
      <color theme="1"/>
      <name val="Calibri"/>
      <family val="2"/>
      <scheme val="minor"/>
    </font>
    <font>
      <sz val="11"/>
      <color theme="1"/>
      <name val="Calibri"/>
      <family val="2"/>
      <scheme val="minor"/>
    </font>
    <font>
      <b/>
      <sz val="12"/>
      <color rgb="FF000000"/>
      <name val="Calibri"/>
      <family val="2"/>
    </font>
    <font>
      <sz val="12"/>
      <color theme="1"/>
      <name val="Calibri"/>
      <family val="2"/>
      <scheme val="minor"/>
    </font>
    <font>
      <sz val="12"/>
      <color theme="1"/>
      <name val="Calibri"/>
      <family val="2"/>
    </font>
    <font>
      <b/>
      <sz val="12"/>
      <color theme="1"/>
      <name val="Calibri"/>
      <family val="2"/>
    </font>
    <font>
      <sz val="12"/>
      <color rgb="FF000000"/>
      <name val="Calibri"/>
      <family val="2"/>
    </font>
    <font>
      <b/>
      <sz val="11"/>
      <color theme="1"/>
      <name val="Calibri"/>
      <family val="2"/>
      <scheme val="minor"/>
    </font>
    <font>
      <u/>
      <sz val="11"/>
      <color theme="10"/>
      <name val="Calibri"/>
      <family val="2"/>
      <scheme val="minor"/>
    </font>
  </fonts>
  <fills count="9">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4" tint="0.39997558519241921"/>
        <bgColor indexed="64"/>
      </patternFill>
    </fill>
    <fill>
      <patternFill patternType="solid">
        <fgColor theme="0"/>
        <bgColor indexed="64"/>
      </patternFill>
    </fill>
    <fill>
      <patternFill patternType="solid">
        <fgColor theme="5" tint="0.79998168889431442"/>
        <bgColor indexed="64"/>
      </patternFill>
    </fill>
  </fills>
  <borders count="31">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8" fillId="0" borderId="0" applyNumberFormat="0" applyFill="0" applyBorder="0" applyAlignment="0" applyProtection="0"/>
  </cellStyleXfs>
  <cellXfs count="119">
    <xf numFmtId="0" fontId="0" fillId="0" borderId="0" xfId="0"/>
    <xf numFmtId="0" fontId="3" fillId="0" borderId="0" xfId="0" applyFont="1"/>
    <xf numFmtId="0" fontId="0" fillId="2" borderId="0" xfId="0" applyFill="1"/>
    <xf numFmtId="2" fontId="0" fillId="0" borderId="0" xfId="0" applyNumberFormat="1"/>
    <xf numFmtId="2" fontId="0" fillId="0" borderId="0" xfId="0" applyNumberFormat="1" applyAlignment="1">
      <alignment horizontal="right"/>
    </xf>
    <xf numFmtId="0" fontId="0" fillId="3" borderId="0" xfId="0" applyFill="1"/>
    <xf numFmtId="2" fontId="0" fillId="4" borderId="0" xfId="0" applyNumberFormat="1" applyFill="1"/>
    <xf numFmtId="0" fontId="0" fillId="0" borderId="0" xfId="0" applyAlignment="1">
      <alignment wrapText="1"/>
    </xf>
    <xf numFmtId="0" fontId="7" fillId="0" borderId="12" xfId="0" applyFont="1" applyBorder="1" applyAlignment="1">
      <alignment wrapText="1"/>
    </xf>
    <xf numFmtId="0" fontId="8" fillId="0" borderId="0" xfId="2"/>
    <xf numFmtId="0" fontId="0" fillId="0" borderId="0" xfId="0" applyNumberFormat="1" applyBorder="1" applyAlignment="1">
      <alignment horizontal="left"/>
    </xf>
    <xf numFmtId="0" fontId="7" fillId="0" borderId="0" xfId="0" applyNumberFormat="1" applyFont="1" applyBorder="1" applyAlignment="1">
      <alignment horizontal="left"/>
    </xf>
    <xf numFmtId="0" fontId="0" fillId="0" borderId="0" xfId="0" applyBorder="1"/>
    <xf numFmtId="0" fontId="0" fillId="0" borderId="12" xfId="0" applyBorder="1"/>
    <xf numFmtId="0" fontId="0" fillId="0" borderId="0" xfId="0" applyNumberFormat="1" applyFill="1" applyBorder="1" applyAlignment="1">
      <alignment horizontal="left"/>
    </xf>
    <xf numFmtId="2" fontId="0" fillId="0" borderId="0" xfId="0" applyNumberFormat="1" applyFill="1" applyBorder="1"/>
    <xf numFmtId="0" fontId="0" fillId="5" borderId="0" xfId="0" applyNumberFormat="1" applyFill="1" applyBorder="1" applyAlignment="1">
      <alignment horizontal="left"/>
    </xf>
    <xf numFmtId="2" fontId="0" fillId="5" borderId="0" xfId="0" applyNumberFormat="1" applyFill="1" applyBorder="1"/>
    <xf numFmtId="0" fontId="0" fillId="0" borderId="0" xfId="0" applyBorder="1" applyAlignment="1"/>
    <xf numFmtId="2" fontId="0" fillId="0" borderId="0" xfId="0" applyNumberFormat="1" applyBorder="1"/>
    <xf numFmtId="0" fontId="7" fillId="0" borderId="0" xfId="0" applyFont="1" applyBorder="1"/>
    <xf numFmtId="0" fontId="0" fillId="0" borderId="0" xfId="0" applyBorder="1" applyAlignment="1">
      <alignment vertical="center" wrapText="1"/>
    </xf>
    <xf numFmtId="0" fontId="0" fillId="0" borderId="0" xfId="0" applyBorder="1" applyAlignment="1">
      <alignment horizontal="left"/>
    </xf>
    <xf numFmtId="0" fontId="0" fillId="0" borderId="13" xfId="0" applyBorder="1"/>
    <xf numFmtId="0" fontId="0" fillId="0" borderId="13" xfId="0" applyNumberFormat="1" applyBorder="1" applyAlignment="1">
      <alignment horizontal="left"/>
    </xf>
    <xf numFmtId="0" fontId="0" fillId="5" borderId="13" xfId="0" applyNumberFormat="1" applyFill="1" applyBorder="1" applyAlignment="1">
      <alignment horizontal="left"/>
    </xf>
    <xf numFmtId="0" fontId="0" fillId="0" borderId="13" xfId="0" applyBorder="1" applyAlignment="1">
      <alignment horizontal="left"/>
    </xf>
    <xf numFmtId="0" fontId="0" fillId="5" borderId="0" xfId="0" applyFill="1" applyBorder="1"/>
    <xf numFmtId="0" fontId="0" fillId="0" borderId="0" xfId="0" applyFill="1" applyBorder="1"/>
    <xf numFmtId="0" fontId="0" fillId="0" borderId="0" xfId="0" applyFill="1"/>
    <xf numFmtId="0" fontId="0" fillId="0" borderId="13" xfId="0" applyNumberFormat="1" applyFill="1" applyBorder="1" applyAlignment="1">
      <alignment horizontal="left"/>
    </xf>
    <xf numFmtId="0" fontId="0" fillId="0" borderId="12" xfId="0" applyFill="1" applyBorder="1"/>
    <xf numFmtId="0" fontId="0" fillId="0" borderId="12" xfId="0" applyNumberFormat="1" applyFont="1" applyBorder="1" applyAlignment="1">
      <alignment horizontal="left"/>
    </xf>
    <xf numFmtId="0" fontId="0" fillId="0" borderId="14" xfId="0" applyBorder="1"/>
    <xf numFmtId="0" fontId="0" fillId="0" borderId="0" xfId="0" applyFill="1" applyBorder="1" applyAlignment="1">
      <alignment horizontal="left"/>
    </xf>
    <xf numFmtId="0" fontId="0" fillId="6" borderId="0" xfId="0" applyNumberFormat="1" applyFill="1" applyBorder="1" applyAlignment="1">
      <alignment horizontal="left"/>
    </xf>
    <xf numFmtId="0" fontId="0" fillId="6" borderId="0" xfId="0" applyFill="1"/>
    <xf numFmtId="0" fontId="0" fillId="6" borderId="0" xfId="0" applyFill="1" applyAlignment="1">
      <alignment horizontal="left" wrapText="1"/>
    </xf>
    <xf numFmtId="0" fontId="7" fillId="0" borderId="20" xfId="0" applyNumberFormat="1" applyFont="1" applyBorder="1" applyAlignment="1">
      <alignment horizontal="left"/>
    </xf>
    <xf numFmtId="0" fontId="0" fillId="0" borderId="21" xfId="0" applyFill="1" applyBorder="1"/>
    <xf numFmtId="0" fontId="7" fillId="0" borderId="22" xfId="0" applyNumberFormat="1" applyFont="1" applyBorder="1" applyAlignment="1">
      <alignment horizontal="left"/>
    </xf>
    <xf numFmtId="0" fontId="0" fillId="0" borderId="23" xfId="0" applyNumberFormat="1" applyFill="1" applyBorder="1" applyAlignment="1">
      <alignment horizontal="left"/>
    </xf>
    <xf numFmtId="2" fontId="0" fillId="0" borderId="23" xfId="0" applyNumberFormat="1" applyFill="1" applyBorder="1"/>
    <xf numFmtId="0" fontId="0" fillId="0" borderId="24" xfId="0" applyNumberFormat="1" applyFill="1" applyBorder="1" applyAlignment="1">
      <alignment horizontal="left"/>
    </xf>
    <xf numFmtId="0" fontId="0" fillId="0" borderId="23" xfId="0" applyFill="1" applyBorder="1"/>
    <xf numFmtId="0" fontId="0" fillId="0" borderId="25" xfId="0" applyFill="1" applyBorder="1"/>
    <xf numFmtId="0" fontId="0" fillId="0" borderId="26" xfId="0" applyNumberFormat="1" applyFont="1" applyFill="1" applyBorder="1" applyAlignment="1">
      <alignment horizontal="left"/>
    </xf>
    <xf numFmtId="0" fontId="0" fillId="0" borderId="27" xfId="0" applyBorder="1"/>
    <xf numFmtId="0" fontId="0" fillId="0" borderId="28" xfId="0" applyFill="1" applyBorder="1"/>
    <xf numFmtId="0" fontId="0" fillId="0" borderId="21" xfId="0" applyNumberFormat="1" applyFill="1" applyBorder="1" applyAlignment="1">
      <alignment horizontal="left"/>
    </xf>
    <xf numFmtId="0" fontId="0" fillId="0" borderId="25" xfId="0" applyNumberFormat="1" applyFill="1" applyBorder="1" applyAlignment="1">
      <alignment horizontal="left"/>
    </xf>
    <xf numFmtId="0" fontId="0" fillId="7" borderId="0" xfId="0" applyFill="1"/>
    <xf numFmtId="0" fontId="0" fillId="0" borderId="20" xfId="0" applyFill="1" applyBorder="1" applyAlignment="1">
      <alignment horizontal="left" wrapText="1"/>
    </xf>
    <xf numFmtId="0" fontId="0" fillId="0" borderId="20" xfId="0" applyFill="1" applyBorder="1"/>
    <xf numFmtId="0" fontId="0" fillId="0" borderId="22" xfId="0" applyFill="1" applyBorder="1"/>
    <xf numFmtId="0" fontId="0" fillId="0" borderId="23" xfId="0" applyNumberFormat="1" applyFont="1" applyFill="1" applyBorder="1" applyAlignment="1">
      <alignment horizontal="left"/>
    </xf>
    <xf numFmtId="0" fontId="0" fillId="0" borderId="24" xfId="0" applyFill="1" applyBorder="1"/>
    <xf numFmtId="0" fontId="0" fillId="0" borderId="20" xfId="0" applyNumberFormat="1" applyFill="1" applyBorder="1" applyAlignment="1">
      <alignment horizontal="left"/>
    </xf>
    <xf numFmtId="0" fontId="0" fillId="0" borderId="22" xfId="0" applyNumberFormat="1" applyFill="1" applyBorder="1" applyAlignment="1">
      <alignment horizontal="left"/>
    </xf>
    <xf numFmtId="0" fontId="0" fillId="7" borderId="29" xfId="0" applyFill="1" applyBorder="1" applyAlignment="1">
      <alignment vertical="top"/>
    </xf>
    <xf numFmtId="0" fontId="0" fillId="7" borderId="22" xfId="0" applyFill="1" applyBorder="1" applyAlignment="1">
      <alignment vertical="top"/>
    </xf>
    <xf numFmtId="0" fontId="0" fillId="0" borderId="30" xfId="0" applyBorder="1" applyAlignment="1">
      <alignment vertical="center" wrapText="1"/>
    </xf>
    <xf numFmtId="0" fontId="2" fillId="0" borderId="3" xfId="0" applyFont="1" applyFill="1" applyBorder="1" applyAlignment="1">
      <alignment horizontal="left" readingOrder="1"/>
    </xf>
    <xf numFmtId="0" fontId="2" fillId="0" borderId="3" xfId="0" applyFont="1" applyFill="1" applyBorder="1" applyAlignment="1">
      <alignment horizontal="left" wrapText="1" readingOrder="1"/>
    </xf>
    <xf numFmtId="0" fontId="6" fillId="0" borderId="5" xfId="0" applyFont="1" applyFill="1" applyBorder="1" applyAlignment="1">
      <alignment horizontal="left" wrapText="1" readingOrder="1"/>
    </xf>
    <xf numFmtId="0" fontId="4" fillId="0" borderId="5" xfId="0" applyFont="1" applyFill="1" applyBorder="1" applyAlignment="1">
      <alignment horizontal="left"/>
    </xf>
    <xf numFmtId="2" fontId="4" fillId="0" borderId="5" xfId="0" applyNumberFormat="1" applyFont="1" applyFill="1" applyBorder="1" applyAlignment="1">
      <alignment horizontal="left"/>
    </xf>
    <xf numFmtId="2" fontId="4" fillId="0" borderId="6" xfId="0" applyNumberFormat="1" applyFont="1" applyFill="1" applyBorder="1" applyAlignment="1">
      <alignment horizontal="left"/>
    </xf>
    <xf numFmtId="0" fontId="6" fillId="0" borderId="8" xfId="0" applyFont="1" applyFill="1" applyBorder="1" applyAlignment="1">
      <alignment horizontal="left" wrapText="1" readingOrder="1"/>
    </xf>
    <xf numFmtId="2" fontId="4" fillId="0" borderId="8" xfId="0" applyNumberFormat="1" applyFont="1" applyFill="1" applyBorder="1" applyAlignment="1">
      <alignment horizontal="left"/>
    </xf>
    <xf numFmtId="0" fontId="4" fillId="0" borderId="9" xfId="0" applyFont="1" applyFill="1" applyBorder="1" applyAlignment="1">
      <alignment horizontal="left"/>
    </xf>
    <xf numFmtId="2" fontId="6" fillId="0" borderId="5" xfId="0" applyNumberFormat="1" applyFont="1" applyFill="1" applyBorder="1" applyAlignment="1">
      <alignment horizontal="left" wrapText="1" readingOrder="1"/>
    </xf>
    <xf numFmtId="2" fontId="6" fillId="0" borderId="6" xfId="0" applyNumberFormat="1" applyFont="1" applyFill="1" applyBorder="1" applyAlignment="1">
      <alignment horizontal="left" wrapText="1" readingOrder="1"/>
    </xf>
    <xf numFmtId="2" fontId="6" fillId="0" borderId="8" xfId="0" applyNumberFormat="1" applyFont="1" applyFill="1" applyBorder="1" applyAlignment="1">
      <alignment horizontal="left" wrapText="1" readingOrder="1"/>
    </xf>
    <xf numFmtId="0" fontId="6" fillId="0" borderId="9" xfId="0" applyFont="1" applyFill="1" applyBorder="1" applyAlignment="1">
      <alignment horizontal="left" wrapText="1" readingOrder="1"/>
    </xf>
    <xf numFmtId="0" fontId="6" fillId="0" borderId="6" xfId="0" applyFont="1" applyFill="1" applyBorder="1" applyAlignment="1">
      <alignment horizontal="left" wrapText="1" readingOrder="1"/>
    </xf>
    <xf numFmtId="0" fontId="4" fillId="0" borderId="6" xfId="0" applyFont="1" applyFill="1" applyBorder="1" applyAlignment="1">
      <alignment horizontal="left"/>
    </xf>
    <xf numFmtId="0" fontId="4" fillId="0" borderId="8" xfId="0" applyFont="1" applyFill="1" applyBorder="1" applyAlignment="1">
      <alignment horizontal="left"/>
    </xf>
    <xf numFmtId="165" fontId="0" fillId="0" borderId="0" xfId="0" applyNumberFormat="1"/>
    <xf numFmtId="0" fontId="3" fillId="0" borderId="0" xfId="0" applyFont="1" applyFill="1"/>
    <xf numFmtId="0" fontId="2" fillId="8" borderId="3" xfId="0" applyFont="1" applyFill="1" applyBorder="1" applyAlignment="1">
      <alignment horizontal="left" wrapText="1" readingOrder="1"/>
    </xf>
    <xf numFmtId="2" fontId="4" fillId="8" borderId="6" xfId="0" applyNumberFormat="1" applyFont="1" applyFill="1" applyBorder="1" applyAlignment="1">
      <alignment horizontal="left"/>
    </xf>
    <xf numFmtId="164" fontId="4" fillId="8" borderId="9" xfId="0" applyNumberFormat="1" applyFont="1" applyFill="1" applyBorder="1" applyAlignment="1">
      <alignment horizontal="left"/>
    </xf>
    <xf numFmtId="164" fontId="6" fillId="8" borderId="6" xfId="0" applyNumberFormat="1" applyFont="1" applyFill="1" applyBorder="1" applyAlignment="1">
      <alignment horizontal="left" wrapText="1" readingOrder="1"/>
    </xf>
    <xf numFmtId="164" fontId="6" fillId="8" borderId="9" xfId="0" applyNumberFormat="1" applyFont="1" applyFill="1" applyBorder="1" applyAlignment="1">
      <alignment horizontal="left" wrapText="1" readingOrder="1"/>
    </xf>
    <xf numFmtId="164" fontId="6" fillId="8" borderId="5" xfId="0" applyNumberFormat="1" applyFont="1" applyFill="1" applyBorder="1" applyAlignment="1">
      <alignment horizontal="left" wrapText="1" readingOrder="1"/>
    </xf>
    <xf numFmtId="164" fontId="4" fillId="8" borderId="6" xfId="0" applyNumberFormat="1" applyFont="1" applyFill="1" applyBorder="1" applyAlignment="1">
      <alignment horizontal="left"/>
    </xf>
    <xf numFmtId="0" fontId="6" fillId="8" borderId="5" xfId="0" applyFont="1" applyFill="1" applyBorder="1" applyAlignment="1">
      <alignment horizontal="left" wrapText="1" readingOrder="1"/>
    </xf>
    <xf numFmtId="0" fontId="4" fillId="8" borderId="5" xfId="0" applyFont="1" applyFill="1" applyBorder="1" applyAlignment="1">
      <alignment horizontal="left"/>
    </xf>
    <xf numFmtId="2" fontId="4" fillId="8" borderId="5" xfId="0" applyNumberFormat="1" applyFont="1" applyFill="1" applyBorder="1" applyAlignment="1">
      <alignment horizontal="left"/>
    </xf>
    <xf numFmtId="2" fontId="6" fillId="8" borderId="5" xfId="0" applyNumberFormat="1" applyFont="1" applyFill="1" applyBorder="1" applyAlignment="1">
      <alignment horizontal="left" wrapText="1" readingOrder="1"/>
    </xf>
    <xf numFmtId="0" fontId="6" fillId="8" borderId="8" xfId="0" applyFont="1" applyFill="1" applyBorder="1" applyAlignment="1">
      <alignment horizontal="left" wrapText="1" readingOrder="1"/>
    </xf>
    <xf numFmtId="2" fontId="4" fillId="8" borderId="8" xfId="0" applyNumberFormat="1" applyFont="1" applyFill="1" applyBorder="1" applyAlignment="1">
      <alignment horizontal="left"/>
    </xf>
    <xf numFmtId="0" fontId="4" fillId="8" borderId="9" xfId="0" applyFont="1" applyFill="1" applyBorder="1" applyAlignment="1">
      <alignment horizontal="left"/>
    </xf>
    <xf numFmtId="0" fontId="6" fillId="3" borderId="5" xfId="0" applyFont="1" applyFill="1" applyBorder="1" applyAlignment="1">
      <alignment horizontal="left" wrapText="1" readingOrder="1"/>
    </xf>
    <xf numFmtId="0" fontId="4" fillId="3" borderId="5" xfId="0" applyFont="1" applyFill="1" applyBorder="1" applyAlignment="1">
      <alignment horizontal="left"/>
    </xf>
    <xf numFmtId="2" fontId="6" fillId="3" borderId="5" xfId="0" applyNumberFormat="1" applyFont="1" applyFill="1" applyBorder="1" applyAlignment="1">
      <alignment horizontal="left" wrapText="1" readingOrder="1"/>
    </xf>
    <xf numFmtId="0" fontId="6" fillId="3" borderId="8" xfId="0" applyFont="1" applyFill="1" applyBorder="1" applyAlignment="1">
      <alignment horizontal="left" wrapText="1" readingOrder="1"/>
    </xf>
    <xf numFmtId="2" fontId="6" fillId="3" borderId="8" xfId="0" applyNumberFormat="1" applyFont="1" applyFill="1" applyBorder="1" applyAlignment="1">
      <alignment horizontal="left" wrapText="1" readingOrder="1"/>
    </xf>
    <xf numFmtId="0" fontId="6" fillId="3" borderId="9" xfId="0" applyFont="1" applyFill="1" applyBorder="1" applyAlignment="1">
      <alignment horizontal="left" wrapText="1" readingOrder="1"/>
    </xf>
    <xf numFmtId="0" fontId="4" fillId="0" borderId="1" xfId="0" applyFont="1" applyFill="1" applyBorder="1" applyAlignment="1">
      <alignment horizontal="center"/>
    </xf>
    <xf numFmtId="0" fontId="4" fillId="0" borderId="2" xfId="0" applyFont="1" applyFill="1" applyBorder="1" applyAlignment="1">
      <alignment horizontal="center"/>
    </xf>
    <xf numFmtId="0" fontId="5" fillId="0" borderId="4" xfId="0" applyFont="1" applyFill="1" applyBorder="1" applyAlignment="1">
      <alignment horizontal="center"/>
    </xf>
    <xf numFmtId="0" fontId="5" fillId="0" borderId="7" xfId="0" applyFont="1" applyFill="1" applyBorder="1" applyAlignment="1">
      <alignment horizontal="center"/>
    </xf>
    <xf numFmtId="0" fontId="2" fillId="0" borderId="10" xfId="0" applyFont="1" applyFill="1" applyBorder="1" applyAlignment="1">
      <alignment horizontal="center" wrapText="1" readingOrder="1"/>
    </xf>
    <xf numFmtId="0" fontId="2" fillId="0" borderId="11" xfId="0" applyFont="1" applyFill="1" applyBorder="1" applyAlignment="1">
      <alignment horizontal="center" wrapText="1" readingOrder="1"/>
    </xf>
    <xf numFmtId="0" fontId="5" fillId="8" borderId="4" xfId="0" applyFont="1" applyFill="1" applyBorder="1" applyAlignment="1">
      <alignment horizontal="center"/>
    </xf>
    <xf numFmtId="0" fontId="5" fillId="8" borderId="7" xfId="0" applyFont="1" applyFill="1" applyBorder="1" applyAlignment="1">
      <alignment horizontal="center"/>
    </xf>
    <xf numFmtId="0" fontId="2" fillId="3" borderId="10" xfId="0" applyFont="1" applyFill="1" applyBorder="1" applyAlignment="1">
      <alignment horizontal="center" wrapText="1" readingOrder="1"/>
    </xf>
    <xf numFmtId="0" fontId="2" fillId="3" borderId="11" xfId="0" applyFont="1" applyFill="1" applyBorder="1" applyAlignment="1">
      <alignment horizontal="center" wrapText="1" readingOrder="1"/>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15" xfId="0" applyFill="1" applyBorder="1" applyAlignment="1">
      <alignment horizontal="center"/>
    </xf>
    <xf numFmtId="0" fontId="0" fillId="0" borderId="22" xfId="0" applyFill="1" applyBorder="1" applyAlignment="1">
      <alignment horizontal="center"/>
    </xf>
    <xf numFmtId="0" fontId="0" fillId="0" borderId="19" xfId="0" applyFill="1" applyBorder="1" applyAlignment="1">
      <alignment horizontal="center"/>
    </xf>
    <xf numFmtId="0" fontId="0" fillId="0" borderId="25" xfId="0" applyFill="1" applyBorder="1" applyAlignment="1">
      <alignment horizont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'Energy demand plots'!$K$5</c:f>
              <c:strCache>
                <c:ptCount val="1"/>
                <c:pt idx="0">
                  <c:v>Calculated</c:v>
                </c:pt>
              </c:strCache>
            </c:strRef>
          </c:tx>
          <c:spPr>
            <a:solidFill>
              <a:schemeClr val="accent1"/>
            </a:solidFill>
            <a:ln>
              <a:noFill/>
            </a:ln>
            <a:effectLst/>
          </c:spPr>
          <c:invertIfNegative val="0"/>
          <c:cat>
            <c:strRef>
              <c:f>'Energy demand plots'!$I$6:$I$15</c:f>
              <c:strCache>
                <c:ptCount val="10"/>
                <c:pt idx="0">
                  <c:v>mfh01</c:v>
                </c:pt>
                <c:pt idx="1">
                  <c:v>mfh02</c:v>
                </c:pt>
                <c:pt idx="2">
                  <c:v>mfh03</c:v>
                </c:pt>
                <c:pt idx="3">
                  <c:v>mfh05</c:v>
                </c:pt>
                <c:pt idx="4">
                  <c:v>mfh06</c:v>
                </c:pt>
                <c:pt idx="5">
                  <c:v>mfh07</c:v>
                </c:pt>
                <c:pt idx="6">
                  <c:v>mfh08</c:v>
                </c:pt>
                <c:pt idx="7">
                  <c:v>mfh09</c:v>
                </c:pt>
                <c:pt idx="8">
                  <c:v>mfh10</c:v>
                </c:pt>
                <c:pt idx="9">
                  <c:v>mfh11</c:v>
                </c:pt>
              </c:strCache>
            </c:strRef>
          </c:cat>
          <c:val>
            <c:numRef>
              <c:f>'Energy demand plots'!$K$6:$K$15</c:f>
              <c:numCache>
                <c:formatCode>0.0</c:formatCode>
                <c:ptCount val="10"/>
                <c:pt idx="0">
                  <c:v>67.91</c:v>
                </c:pt>
                <c:pt idx="1">
                  <c:v>15.54</c:v>
                </c:pt>
                <c:pt idx="2">
                  <c:v>127.3</c:v>
                </c:pt>
                <c:pt idx="3">
                  <c:v>8.9700000000000006</c:v>
                </c:pt>
                <c:pt idx="4">
                  <c:v>81.7</c:v>
                </c:pt>
                <c:pt idx="5">
                  <c:v>10.97</c:v>
                </c:pt>
                <c:pt idx="6">
                  <c:v>61.98</c:v>
                </c:pt>
                <c:pt idx="7">
                  <c:v>4.32</c:v>
                </c:pt>
                <c:pt idx="8">
                  <c:v>104.17</c:v>
                </c:pt>
                <c:pt idx="9">
                  <c:v>29.38</c:v>
                </c:pt>
              </c:numCache>
            </c:numRef>
          </c:val>
          <c:extLst>
            <c:ext xmlns:c16="http://schemas.microsoft.com/office/drawing/2014/chart" uri="{C3380CC4-5D6E-409C-BE32-E72D297353CC}">
              <c16:uniqueId val="{00000000-A4A2-41B8-93B5-0358747F4EF8}"/>
            </c:ext>
          </c:extLst>
        </c:ser>
        <c:ser>
          <c:idx val="1"/>
          <c:order val="1"/>
          <c:tx>
            <c:strRef>
              <c:f>'Energy demand plots'!$J$5</c:f>
              <c:strCache>
                <c:ptCount val="1"/>
                <c:pt idx="0">
                  <c:v>Default (Buffat et al,2018)</c:v>
                </c:pt>
              </c:strCache>
            </c:strRef>
          </c:tx>
          <c:spPr>
            <a:solidFill>
              <a:schemeClr val="accent2"/>
            </a:solidFill>
            <a:ln>
              <a:noFill/>
            </a:ln>
            <a:effectLst/>
          </c:spPr>
          <c:invertIfNegative val="0"/>
          <c:cat>
            <c:strRef>
              <c:f>'Energy demand plots'!$I$6:$I$15</c:f>
              <c:strCache>
                <c:ptCount val="10"/>
                <c:pt idx="0">
                  <c:v>mfh01</c:v>
                </c:pt>
                <c:pt idx="1">
                  <c:v>mfh02</c:v>
                </c:pt>
                <c:pt idx="2">
                  <c:v>mfh03</c:v>
                </c:pt>
                <c:pt idx="3">
                  <c:v>mfh05</c:v>
                </c:pt>
                <c:pt idx="4">
                  <c:v>mfh06</c:v>
                </c:pt>
                <c:pt idx="5">
                  <c:v>mfh07</c:v>
                </c:pt>
                <c:pt idx="6">
                  <c:v>mfh08</c:v>
                </c:pt>
                <c:pt idx="7">
                  <c:v>mfh09</c:v>
                </c:pt>
                <c:pt idx="8">
                  <c:v>mfh10</c:v>
                </c:pt>
                <c:pt idx="9">
                  <c:v>mfh11</c:v>
                </c:pt>
              </c:strCache>
            </c:strRef>
          </c:cat>
          <c:val>
            <c:numRef>
              <c:f>'Energy demand plots'!$J$6:$J$15</c:f>
              <c:numCache>
                <c:formatCode>0.0</c:formatCode>
                <c:ptCount val="10"/>
                <c:pt idx="0">
                  <c:v>116.4</c:v>
                </c:pt>
                <c:pt idx="1">
                  <c:v>45.43</c:v>
                </c:pt>
                <c:pt idx="2">
                  <c:v>236.91</c:v>
                </c:pt>
                <c:pt idx="3">
                  <c:v>9.11</c:v>
                </c:pt>
                <c:pt idx="4">
                  <c:v>277.99</c:v>
                </c:pt>
                <c:pt idx="5">
                  <c:v>13.92</c:v>
                </c:pt>
                <c:pt idx="6">
                  <c:v>147.25</c:v>
                </c:pt>
                <c:pt idx="7">
                  <c:v>16.38</c:v>
                </c:pt>
                <c:pt idx="8">
                  <c:v>107.31</c:v>
                </c:pt>
                <c:pt idx="9">
                  <c:v>50.87</c:v>
                </c:pt>
              </c:numCache>
            </c:numRef>
          </c:val>
          <c:extLst>
            <c:ext xmlns:c16="http://schemas.microsoft.com/office/drawing/2014/chart" uri="{C3380CC4-5D6E-409C-BE32-E72D297353CC}">
              <c16:uniqueId val="{00000001-A4A2-41B8-93B5-0358747F4EF8}"/>
            </c:ext>
          </c:extLst>
        </c:ser>
        <c:ser>
          <c:idx val="2"/>
          <c:order val="2"/>
          <c:tx>
            <c:strRef>
              <c:f>'Energy demand plots'!$L$5</c:f>
              <c:strCache>
                <c:ptCount val="1"/>
                <c:pt idx="0">
                  <c:v>Reported (John et al, 2012)</c:v>
                </c:pt>
              </c:strCache>
            </c:strRef>
          </c:tx>
          <c:spPr>
            <a:solidFill>
              <a:schemeClr val="accent3"/>
            </a:solidFill>
            <a:ln>
              <a:noFill/>
            </a:ln>
            <a:effectLst/>
          </c:spPr>
          <c:invertIfNegative val="0"/>
          <c:cat>
            <c:strRef>
              <c:f>'Energy demand plots'!$I$6:$I$15</c:f>
              <c:strCache>
                <c:ptCount val="10"/>
                <c:pt idx="0">
                  <c:v>mfh01</c:v>
                </c:pt>
                <c:pt idx="1">
                  <c:v>mfh02</c:v>
                </c:pt>
                <c:pt idx="2">
                  <c:v>mfh03</c:v>
                </c:pt>
                <c:pt idx="3">
                  <c:v>mfh05</c:v>
                </c:pt>
                <c:pt idx="4">
                  <c:v>mfh06</c:v>
                </c:pt>
                <c:pt idx="5">
                  <c:v>mfh07</c:v>
                </c:pt>
                <c:pt idx="6">
                  <c:v>mfh08</c:v>
                </c:pt>
                <c:pt idx="7">
                  <c:v>mfh09</c:v>
                </c:pt>
                <c:pt idx="8">
                  <c:v>mfh10</c:v>
                </c:pt>
                <c:pt idx="9">
                  <c:v>mfh11</c:v>
                </c:pt>
              </c:strCache>
            </c:strRef>
          </c:cat>
          <c:val>
            <c:numRef>
              <c:f>'Energy demand plots'!$L$6:$L$15</c:f>
              <c:numCache>
                <c:formatCode>0.0</c:formatCode>
                <c:ptCount val="10"/>
                <c:pt idx="0">
                  <c:v>14.4</c:v>
                </c:pt>
                <c:pt idx="1">
                  <c:v>24</c:v>
                </c:pt>
                <c:pt idx="2">
                  <c:v>3.3</c:v>
                </c:pt>
                <c:pt idx="3">
                  <c:v>18.36</c:v>
                </c:pt>
                <c:pt idx="4">
                  <c:v>3.3</c:v>
                </c:pt>
                <c:pt idx="5">
                  <c:v>12.1</c:v>
                </c:pt>
                <c:pt idx="6">
                  <c:v>24</c:v>
                </c:pt>
                <c:pt idx="7">
                  <c:v>11.2</c:v>
                </c:pt>
                <c:pt idx="8">
                  <c:v>27.8</c:v>
                </c:pt>
                <c:pt idx="9">
                  <c:v>11.9</c:v>
                </c:pt>
              </c:numCache>
            </c:numRef>
          </c:val>
          <c:extLst>
            <c:ext xmlns:c16="http://schemas.microsoft.com/office/drawing/2014/chart" uri="{C3380CC4-5D6E-409C-BE32-E72D297353CC}">
              <c16:uniqueId val="{00000002-A4A2-41B8-93B5-0358747F4EF8}"/>
            </c:ext>
          </c:extLst>
        </c:ser>
        <c:dLbls>
          <c:showLegendKey val="0"/>
          <c:showVal val="0"/>
          <c:showCatName val="0"/>
          <c:showSerName val="0"/>
          <c:showPercent val="0"/>
          <c:showBubbleSize val="0"/>
        </c:dLbls>
        <c:gapWidth val="219"/>
        <c:overlap val="-27"/>
        <c:axId val="627176216"/>
        <c:axId val="627177200"/>
      </c:barChart>
      <c:catAx>
        <c:axId val="62717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627177200"/>
        <c:crosses val="autoZero"/>
        <c:auto val="1"/>
        <c:lblAlgn val="ctr"/>
        <c:lblOffset val="100"/>
        <c:noMultiLvlLbl val="0"/>
      </c:catAx>
      <c:valAx>
        <c:axId val="627177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US" sz="1100" b="0" i="0" baseline="0">
                    <a:effectLst/>
                  </a:rPr>
                  <a:t>Space heating demands [MJ/m</a:t>
                </a:r>
                <a:r>
                  <a:rPr lang="en-US" sz="1100" b="0" i="0" baseline="30000">
                    <a:effectLst/>
                  </a:rPr>
                  <a:t>2</a:t>
                </a:r>
                <a:r>
                  <a:rPr lang="en-US" sz="1100" b="0" i="0" baseline="0">
                    <a:effectLst/>
                  </a:rPr>
                  <a:t>]</a:t>
                </a:r>
                <a:endParaRPr lang="en-US" sz="1100">
                  <a:effectLst/>
                </a:endParaRPr>
              </a:p>
            </c:rich>
          </c:tx>
          <c:layout>
            <c:manualLayout>
              <c:xMode val="edge"/>
              <c:yMode val="edge"/>
              <c:x val="1.5393073117097306E-2"/>
              <c:y val="0.11641500694766095"/>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627176216"/>
        <c:crosses val="autoZero"/>
        <c:crossBetween val="between"/>
      </c:valAx>
      <c:spPr>
        <a:noFill/>
        <a:ln>
          <a:noFill/>
        </a:ln>
        <a:effectLst/>
      </c:spPr>
    </c:plotArea>
    <c:legend>
      <c:legendPos val="b"/>
      <c:layout>
        <c:manualLayout>
          <c:xMode val="edge"/>
          <c:yMode val="edge"/>
          <c:x val="0.15540372186846627"/>
          <c:y val="0.90709124594719781"/>
          <c:w val="0.80793912030924664"/>
          <c:h val="7.3300910915547329E-2"/>
        </c:manualLayout>
      </c:layou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50">
          <a:solidFill>
            <a:sysClr val="windowText" lastClr="000000"/>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447674</xdr:colOff>
      <xdr:row>17</xdr:row>
      <xdr:rowOff>104775</xdr:rowOff>
    </xdr:from>
    <xdr:to>
      <xdr:col>14</xdr:col>
      <xdr:colOff>1111249</xdr:colOff>
      <xdr:row>35</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sciencedirect.com/science/article/pii/S0360132321001803" TargetMode="External"/><Relationship Id="rId3" Type="http://schemas.openxmlformats.org/officeDocument/2006/relationships/hyperlink" Target="https://onlinelibrary.wiley.com/doi/full/10.1111/jiec.12739" TargetMode="External"/><Relationship Id="rId7" Type="http://schemas.openxmlformats.org/officeDocument/2006/relationships/hyperlink" Target="https://www.sciencedirect.com/science/article/pii/S0360132320305503" TargetMode="External"/><Relationship Id="rId2" Type="http://schemas.openxmlformats.org/officeDocument/2006/relationships/hyperlink" Target="https://pubs.acs.org/doi/full/10.1021/acs.est.5b01735" TargetMode="External"/><Relationship Id="rId1" Type="http://schemas.openxmlformats.org/officeDocument/2006/relationships/hyperlink" Target="https://onlinelibrary.wiley.com/doi/full/10.1111/jiec.12616" TargetMode="External"/><Relationship Id="rId6" Type="http://schemas.openxmlformats.org/officeDocument/2006/relationships/hyperlink" Target="https://www.sciencedirect.com/science/article/pii/S0360132322004115" TargetMode="External"/><Relationship Id="rId5" Type="http://schemas.openxmlformats.org/officeDocument/2006/relationships/hyperlink" Target="https://www.mdpi.com/2071-1050/12/4/1631/htm" TargetMode="External"/><Relationship Id="rId4" Type="http://schemas.openxmlformats.org/officeDocument/2006/relationships/hyperlink" Target="https://www.sciencedirect.com/science/article/pii/S1364032120301283" TargetMode="Externa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5"/>
  <sheetViews>
    <sheetView zoomScale="80" zoomScaleNormal="80" workbookViewId="0">
      <pane xSplit="1" ySplit="1" topLeftCell="B2" activePane="bottomRight" state="frozen"/>
      <selection pane="topRight" activeCell="B1" sqref="B1"/>
      <selection pane="bottomLeft" activeCell="A2" sqref="A2"/>
      <selection pane="bottomRight" activeCell="G19" sqref="G19"/>
    </sheetView>
  </sheetViews>
  <sheetFormatPr defaultRowHeight="15" x14ac:dyDescent="0.25"/>
  <cols>
    <col min="1" max="1" width="9.42578125" customWidth="1"/>
    <col min="2" max="2" width="21.7109375" bestFit="1" customWidth="1"/>
    <col min="3" max="3" width="12.5703125" customWidth="1"/>
    <col min="4" max="4" width="20.5703125" bestFit="1" customWidth="1"/>
    <col min="5" max="5" width="11.5703125" customWidth="1"/>
    <col min="6" max="6" width="13.5703125" bestFit="1" customWidth="1"/>
    <col min="7" max="7" width="11.28515625" customWidth="1"/>
    <col min="8" max="8" width="25.42578125" bestFit="1" customWidth="1"/>
    <col min="9" max="9" width="11.140625" bestFit="1" customWidth="1"/>
    <col min="10" max="10" width="13" bestFit="1" customWidth="1"/>
    <col min="11" max="11" width="19.85546875" bestFit="1" customWidth="1"/>
    <col min="12" max="12" width="19.5703125" bestFit="1" customWidth="1"/>
    <col min="13" max="13" width="11.85546875" bestFit="1" customWidth="1"/>
    <col min="14" max="23" width="9.140625" style="29"/>
  </cols>
  <sheetData>
    <row r="1" spans="1:23" s="1" customFormat="1" ht="32.25" thickBot="1" x14ac:dyDescent="0.3">
      <c r="A1" s="100"/>
      <c r="B1" s="101"/>
      <c r="C1" s="62" t="s">
        <v>0</v>
      </c>
      <c r="D1" s="63" t="s">
        <v>25</v>
      </c>
      <c r="E1" s="62" t="s">
        <v>1</v>
      </c>
      <c r="F1" s="63" t="s">
        <v>2</v>
      </c>
      <c r="G1" s="62" t="s">
        <v>3</v>
      </c>
      <c r="H1" s="63" t="s">
        <v>4</v>
      </c>
      <c r="I1" s="80" t="s">
        <v>43</v>
      </c>
      <c r="J1" s="80" t="s">
        <v>40</v>
      </c>
      <c r="K1" s="80" t="s">
        <v>41</v>
      </c>
      <c r="L1" s="80" t="s">
        <v>42</v>
      </c>
      <c r="M1" s="80" t="s">
        <v>38</v>
      </c>
      <c r="N1" s="79"/>
      <c r="O1" s="79"/>
      <c r="P1" s="79"/>
      <c r="Q1" s="79"/>
      <c r="R1" s="79"/>
      <c r="S1" s="79"/>
      <c r="T1" s="79"/>
      <c r="U1" s="79"/>
      <c r="V1" s="79"/>
      <c r="W1" s="79"/>
    </row>
    <row r="2" spans="1:23" s="2" customFormat="1" ht="15.75" x14ac:dyDescent="0.25">
      <c r="A2" s="102" t="s">
        <v>5</v>
      </c>
      <c r="B2" s="64" t="s">
        <v>6</v>
      </c>
      <c r="C2" s="65">
        <v>2012</v>
      </c>
      <c r="D2" s="65" t="s">
        <v>55</v>
      </c>
      <c r="E2" s="66">
        <v>2350</v>
      </c>
      <c r="F2" s="66">
        <v>402.7</v>
      </c>
      <c r="G2" s="66">
        <v>12430</v>
      </c>
      <c r="H2" s="67">
        <v>14.4</v>
      </c>
      <c r="I2" s="81"/>
      <c r="J2" s="81"/>
      <c r="K2" s="81"/>
      <c r="L2" s="81"/>
      <c r="M2" s="81"/>
      <c r="N2" s="29"/>
      <c r="O2" s="29"/>
      <c r="P2" s="29"/>
      <c r="Q2" s="29"/>
      <c r="R2" s="29"/>
      <c r="S2" s="29"/>
      <c r="T2" s="29"/>
      <c r="U2" s="29"/>
      <c r="V2" s="29"/>
      <c r="W2" s="29"/>
    </row>
    <row r="3" spans="1:23" s="2" customFormat="1" ht="32.25" thickBot="1" x14ac:dyDescent="0.3">
      <c r="A3" s="103"/>
      <c r="B3" s="68" t="s">
        <v>24</v>
      </c>
      <c r="C3" s="68" t="s">
        <v>9</v>
      </c>
      <c r="D3" s="68">
        <v>247</v>
      </c>
      <c r="E3" s="69">
        <v>2742.54</v>
      </c>
      <c r="F3" s="69">
        <v>391.13</v>
      </c>
      <c r="G3" s="69">
        <v>11930.05</v>
      </c>
      <c r="H3" s="70" t="s">
        <v>39</v>
      </c>
      <c r="I3" s="82"/>
      <c r="J3" s="82">
        <v>2.1109553533556733E-2</v>
      </c>
      <c r="K3" s="82">
        <v>6.8886374101505485E-2</v>
      </c>
      <c r="L3" s="82"/>
      <c r="M3" s="82">
        <v>0.44572905343246744</v>
      </c>
      <c r="N3" s="29"/>
      <c r="O3" s="29"/>
      <c r="P3" s="29"/>
      <c r="Q3" s="29"/>
      <c r="R3" s="29"/>
      <c r="S3" s="29"/>
      <c r="T3" s="29"/>
      <c r="U3" s="29"/>
      <c r="V3" s="29"/>
      <c r="W3" s="29"/>
    </row>
    <row r="4" spans="1:23" s="2" customFormat="1" ht="15.75" x14ac:dyDescent="0.25">
      <c r="A4" s="104" t="s">
        <v>7</v>
      </c>
      <c r="B4" s="64" t="s">
        <v>6</v>
      </c>
      <c r="C4" s="64">
        <v>2011</v>
      </c>
      <c r="D4" s="64" t="s">
        <v>21</v>
      </c>
      <c r="E4" s="71">
        <v>190.2</v>
      </c>
      <c r="F4" s="71">
        <v>606</v>
      </c>
      <c r="G4" s="71">
        <v>350.4</v>
      </c>
      <c r="H4" s="72">
        <v>24</v>
      </c>
      <c r="I4" s="83"/>
      <c r="J4" s="83"/>
      <c r="K4" s="83"/>
      <c r="L4" s="83"/>
      <c r="M4" s="83"/>
      <c r="N4" s="29"/>
      <c r="O4" s="29"/>
      <c r="P4" s="29"/>
      <c r="Q4" s="29"/>
      <c r="R4" s="29"/>
      <c r="S4" s="29"/>
      <c r="T4" s="29"/>
      <c r="U4" s="29"/>
      <c r="V4" s="29"/>
      <c r="W4" s="29"/>
    </row>
    <row r="5" spans="1:23" s="2" customFormat="1" ht="32.25" thickBot="1" x14ac:dyDescent="0.3">
      <c r="A5" s="105"/>
      <c r="B5" s="68" t="s">
        <v>24</v>
      </c>
      <c r="C5" s="68" t="s">
        <v>9</v>
      </c>
      <c r="D5" s="68">
        <v>1372</v>
      </c>
      <c r="E5" s="73">
        <v>198.05</v>
      </c>
      <c r="F5" s="73">
        <v>569.08000000000004</v>
      </c>
      <c r="G5" s="73">
        <v>372</v>
      </c>
      <c r="H5" s="74" t="s">
        <v>45</v>
      </c>
      <c r="I5" s="84">
        <v>0.105</v>
      </c>
      <c r="J5" s="84">
        <v>9.2313978494623652E-2</v>
      </c>
      <c r="K5" s="84">
        <v>6.0074688796680493E-2</v>
      </c>
      <c r="L5" s="84">
        <v>0.48139568375575065</v>
      </c>
      <c r="M5" s="84">
        <v>0.19700000000000001</v>
      </c>
      <c r="N5" s="29"/>
      <c r="O5" s="29"/>
      <c r="P5" s="29"/>
      <c r="Q5" s="29"/>
      <c r="R5" s="29"/>
      <c r="S5" s="29"/>
      <c r="T5" s="29"/>
      <c r="U5" s="29"/>
      <c r="V5" s="29"/>
      <c r="W5" s="29"/>
    </row>
    <row r="6" spans="1:23" s="2" customFormat="1" ht="15.75" x14ac:dyDescent="0.25">
      <c r="A6" s="106" t="s">
        <v>10</v>
      </c>
      <c r="B6" s="87" t="s">
        <v>6</v>
      </c>
      <c r="C6" s="88">
        <v>2011</v>
      </c>
      <c r="D6" s="88" t="s">
        <v>54</v>
      </c>
      <c r="E6" s="89">
        <v>163.4</v>
      </c>
      <c r="F6" s="89">
        <v>593.33000000000004</v>
      </c>
      <c r="G6" s="89">
        <v>374</v>
      </c>
      <c r="H6" s="90">
        <v>3.3</v>
      </c>
      <c r="I6" s="85"/>
      <c r="J6" s="85"/>
      <c r="K6" s="85"/>
      <c r="L6" s="85"/>
      <c r="M6" s="85"/>
      <c r="N6" s="29"/>
      <c r="O6" s="29"/>
      <c r="P6" s="29"/>
      <c r="Q6" s="29"/>
      <c r="R6" s="29"/>
      <c r="S6" s="29"/>
      <c r="T6" s="29"/>
      <c r="U6" s="29"/>
      <c r="V6" s="29"/>
      <c r="W6" s="29"/>
    </row>
    <row r="7" spans="1:23" s="2" customFormat="1" ht="32.25" thickBot="1" x14ac:dyDescent="0.3">
      <c r="A7" s="107"/>
      <c r="B7" s="91" t="s">
        <v>24</v>
      </c>
      <c r="C7" s="91" t="s">
        <v>9</v>
      </c>
      <c r="D7" s="91">
        <v>942</v>
      </c>
      <c r="E7" s="92">
        <v>165.20400000000001</v>
      </c>
      <c r="F7" s="92">
        <v>560.25599999999997</v>
      </c>
      <c r="G7" s="92">
        <v>330.40800000000002</v>
      </c>
      <c r="H7" s="93" t="s">
        <v>46</v>
      </c>
      <c r="I7" s="82">
        <v>0.10687015002586653</v>
      </c>
      <c r="J7" s="82">
        <v>0.10808041887099852</v>
      </c>
      <c r="K7" s="82">
        <v>4.2331288343558281E-2</v>
      </c>
      <c r="L7" s="82">
        <v>0.94548166519043397</v>
      </c>
      <c r="M7" s="82">
        <v>5.8847736625514402E-2</v>
      </c>
      <c r="N7" s="29"/>
      <c r="O7" s="29"/>
      <c r="P7" s="29"/>
      <c r="Q7" s="29"/>
      <c r="R7" s="29"/>
      <c r="S7" s="29"/>
      <c r="T7" s="29"/>
      <c r="U7" s="29"/>
      <c r="V7" s="29"/>
      <c r="W7" s="29"/>
    </row>
    <row r="8" spans="1:23" s="2" customFormat="1" ht="15.75" x14ac:dyDescent="0.25">
      <c r="A8" s="104" t="s">
        <v>11</v>
      </c>
      <c r="B8" s="64" t="s">
        <v>6</v>
      </c>
      <c r="C8" s="64">
        <v>2010</v>
      </c>
      <c r="D8" s="65" t="s">
        <v>55</v>
      </c>
      <c r="E8" s="71">
        <v>240</v>
      </c>
      <c r="F8" s="71">
        <v>411.49</v>
      </c>
      <c r="G8" s="71">
        <v>622.20000000000005</v>
      </c>
      <c r="H8" s="75" t="s">
        <v>22</v>
      </c>
      <c r="I8" s="83"/>
      <c r="J8" s="83"/>
      <c r="K8" s="83"/>
      <c r="L8" s="83"/>
      <c r="M8" s="83"/>
      <c r="N8" s="29"/>
      <c r="O8" s="29"/>
      <c r="P8" s="29"/>
      <c r="Q8" s="29"/>
      <c r="R8" s="29"/>
      <c r="S8" s="29"/>
      <c r="T8" s="29"/>
      <c r="U8" s="29"/>
      <c r="V8" s="29"/>
      <c r="W8" s="29"/>
    </row>
    <row r="9" spans="1:23" s="2" customFormat="1" ht="32.25" thickBot="1" x14ac:dyDescent="0.3">
      <c r="A9" s="105"/>
      <c r="B9" s="68" t="s">
        <v>24</v>
      </c>
      <c r="C9" s="68" t="s">
        <v>20</v>
      </c>
      <c r="D9" s="68">
        <v>250</v>
      </c>
      <c r="E9" s="73">
        <v>241.64</v>
      </c>
      <c r="F9" s="73">
        <v>419.8</v>
      </c>
      <c r="G9" s="73">
        <v>664.51</v>
      </c>
      <c r="H9" s="74" t="s">
        <v>52</v>
      </c>
      <c r="I9" s="84">
        <v>5.4888888888888883E-2</v>
      </c>
      <c r="J9" s="84">
        <v>0.13248017641019533</v>
      </c>
      <c r="K9" s="84">
        <v>0.21</v>
      </c>
      <c r="L9" s="84">
        <v>1.2225913620657858</v>
      </c>
      <c r="M9" s="84">
        <v>1.8486055779999999</v>
      </c>
      <c r="N9" s="29"/>
      <c r="O9" s="29"/>
      <c r="P9" s="29"/>
      <c r="Q9" s="29"/>
      <c r="R9" s="29"/>
      <c r="S9" s="29"/>
      <c r="T9" s="29"/>
      <c r="U9" s="29"/>
      <c r="V9" s="29"/>
      <c r="W9" s="29"/>
    </row>
    <row r="10" spans="1:23" s="2" customFormat="1" ht="15.75" x14ac:dyDescent="0.25">
      <c r="A10" s="102" t="s">
        <v>12</v>
      </c>
      <c r="B10" s="64" t="s">
        <v>6</v>
      </c>
      <c r="C10" s="65">
        <v>2007</v>
      </c>
      <c r="D10" s="65" t="s">
        <v>55</v>
      </c>
      <c r="E10" s="66">
        <v>2218</v>
      </c>
      <c r="F10" s="66">
        <v>457.75</v>
      </c>
      <c r="G10" s="66">
        <v>20400</v>
      </c>
      <c r="H10" s="76">
        <v>18.36</v>
      </c>
      <c r="I10" s="86"/>
      <c r="J10" s="86"/>
      <c r="K10" s="86"/>
      <c r="L10" s="86"/>
      <c r="M10" s="86"/>
      <c r="N10" s="29"/>
      <c r="O10" s="29"/>
      <c r="P10" s="29"/>
      <c r="Q10" s="29"/>
      <c r="R10" s="29"/>
      <c r="S10" s="29"/>
      <c r="T10" s="29"/>
      <c r="U10" s="29"/>
      <c r="V10" s="29"/>
      <c r="W10" s="29"/>
    </row>
    <row r="11" spans="1:23" s="2" customFormat="1" ht="32.25" thickBot="1" x14ac:dyDescent="0.3">
      <c r="A11" s="103"/>
      <c r="B11" s="68" t="s">
        <v>24</v>
      </c>
      <c r="C11" s="68" t="s">
        <v>20</v>
      </c>
      <c r="D11" s="68">
        <v>261</v>
      </c>
      <c r="E11" s="69">
        <v>2591.15</v>
      </c>
      <c r="F11" s="69">
        <v>403.46100000000001</v>
      </c>
      <c r="G11" s="69">
        <v>25911.5</v>
      </c>
      <c r="H11" s="70" t="s">
        <v>44</v>
      </c>
      <c r="I11" s="82">
        <v>4.666452137563145E-2</v>
      </c>
      <c r="J11" s="82">
        <v>4.9891093602341313E-2</v>
      </c>
      <c r="K11" s="82">
        <v>5.9583333333333335E-2</v>
      </c>
      <c r="L11" s="82">
        <v>0.30686907807540842</v>
      </c>
      <c r="M11" s="82">
        <v>0.6484431773241105</v>
      </c>
      <c r="N11" s="29"/>
      <c r="O11" s="29"/>
      <c r="P11" s="29"/>
      <c r="Q11" s="29"/>
      <c r="R11" s="29"/>
      <c r="S11" s="29"/>
      <c r="T11" s="29"/>
      <c r="U11" s="29"/>
      <c r="V11" s="29"/>
      <c r="W11" s="29"/>
    </row>
    <row r="12" spans="1:23" s="2" customFormat="1" ht="15.75" x14ac:dyDescent="0.25">
      <c r="A12" s="108" t="s">
        <v>13</v>
      </c>
      <c r="B12" s="94" t="s">
        <v>6</v>
      </c>
      <c r="C12" s="94">
        <v>2006</v>
      </c>
      <c r="D12" s="95" t="s">
        <v>54</v>
      </c>
      <c r="E12" s="96">
        <v>777</v>
      </c>
      <c r="F12" s="96">
        <v>500</v>
      </c>
      <c r="G12" s="96">
        <v>408</v>
      </c>
      <c r="H12" s="96">
        <v>3.3</v>
      </c>
      <c r="I12" s="85"/>
      <c r="J12" s="85"/>
      <c r="K12" s="85"/>
      <c r="L12" s="85"/>
      <c r="M12" s="85"/>
      <c r="N12" s="29"/>
      <c r="O12" s="29"/>
      <c r="P12" s="29"/>
      <c r="Q12" s="29"/>
      <c r="R12" s="29"/>
      <c r="S12" s="29"/>
      <c r="T12" s="29"/>
      <c r="U12" s="29"/>
      <c r="V12" s="29"/>
      <c r="W12" s="29"/>
    </row>
    <row r="13" spans="1:23" s="2" customFormat="1" ht="16.5" thickBot="1" x14ac:dyDescent="0.3">
      <c r="A13" s="109"/>
      <c r="B13" s="97" t="s">
        <v>8</v>
      </c>
      <c r="C13" s="97" t="s">
        <v>20</v>
      </c>
      <c r="D13" s="97">
        <v>616</v>
      </c>
      <c r="E13" s="98"/>
      <c r="F13" s="98">
        <v>523.20399999999995</v>
      </c>
      <c r="G13" s="98">
        <v>462.57799999999997</v>
      </c>
      <c r="H13" s="99" t="s">
        <v>128</v>
      </c>
      <c r="I13" s="84">
        <v>0.05</v>
      </c>
      <c r="J13" s="84">
        <v>5.3762206186365E-2</v>
      </c>
      <c r="K13" s="84">
        <v>9.696969696969697E-2</v>
      </c>
      <c r="L13" s="84">
        <v>1.3187779323099682</v>
      </c>
      <c r="M13" s="84">
        <v>3.2</v>
      </c>
      <c r="N13" s="29"/>
      <c r="O13" s="29"/>
      <c r="P13" s="29"/>
      <c r="Q13" s="29"/>
      <c r="R13" s="29"/>
      <c r="S13" s="29"/>
      <c r="T13" s="29"/>
      <c r="U13" s="29"/>
      <c r="V13" s="29"/>
      <c r="W13" s="29"/>
    </row>
    <row r="14" spans="1:23" s="2" customFormat="1" ht="15.75" x14ac:dyDescent="0.25">
      <c r="A14" s="102" t="s">
        <v>14</v>
      </c>
      <c r="B14" s="64" t="s">
        <v>6</v>
      </c>
      <c r="C14" s="65">
        <v>2011</v>
      </c>
      <c r="D14" s="65" t="s">
        <v>55</v>
      </c>
      <c r="E14" s="66">
        <v>1810</v>
      </c>
      <c r="F14" s="66">
        <v>418.1</v>
      </c>
      <c r="G14" s="66">
        <v>13441</v>
      </c>
      <c r="H14" s="67">
        <v>12.1</v>
      </c>
      <c r="I14" s="86"/>
      <c r="J14" s="86"/>
      <c r="K14" s="86"/>
      <c r="L14" s="86"/>
      <c r="M14" s="86"/>
      <c r="N14" s="29"/>
      <c r="O14" s="29"/>
      <c r="P14" s="29"/>
      <c r="Q14" s="29"/>
      <c r="R14" s="29"/>
      <c r="S14" s="29"/>
      <c r="T14" s="29"/>
      <c r="U14" s="29"/>
      <c r="V14" s="29"/>
      <c r="W14" s="29"/>
    </row>
    <row r="15" spans="1:23" s="2" customFormat="1" ht="32.25" thickBot="1" x14ac:dyDescent="0.3">
      <c r="A15" s="103"/>
      <c r="B15" s="68" t="s">
        <v>24</v>
      </c>
      <c r="C15" s="68" t="s">
        <v>9</v>
      </c>
      <c r="D15" s="68">
        <v>261</v>
      </c>
      <c r="E15" s="69">
        <v>1906.35</v>
      </c>
      <c r="F15" s="69">
        <v>418.15</v>
      </c>
      <c r="G15" s="69">
        <v>13344.45</v>
      </c>
      <c r="H15" s="70" t="s">
        <v>58</v>
      </c>
      <c r="I15" s="82">
        <v>0.10939830929885627</v>
      </c>
      <c r="J15" s="82">
        <v>0.11902643344582581</v>
      </c>
      <c r="K15" s="82">
        <v>0.11812500000000001</v>
      </c>
      <c r="L15" s="82">
        <v>1.668934240165687</v>
      </c>
      <c r="M15" s="82">
        <v>0.16600433738684073</v>
      </c>
      <c r="N15" s="29"/>
      <c r="O15" s="29"/>
      <c r="P15" s="29"/>
      <c r="Q15" s="29"/>
      <c r="R15" s="29"/>
      <c r="S15" s="29"/>
      <c r="T15" s="29"/>
      <c r="U15" s="29"/>
      <c r="V15" s="29"/>
      <c r="W15" s="29"/>
    </row>
    <row r="16" spans="1:23" s="2" customFormat="1" ht="15.75" x14ac:dyDescent="0.25">
      <c r="A16" s="104" t="s">
        <v>15</v>
      </c>
      <c r="B16" s="64" t="s">
        <v>6</v>
      </c>
      <c r="C16" s="65">
        <v>2011</v>
      </c>
      <c r="D16" s="65" t="s">
        <v>56</v>
      </c>
      <c r="E16" s="71">
        <v>375.3</v>
      </c>
      <c r="F16" s="71">
        <v>498</v>
      </c>
      <c r="G16" s="71">
        <v>1121.9000000000001</v>
      </c>
      <c r="H16" s="71">
        <v>24</v>
      </c>
      <c r="I16" s="85"/>
      <c r="J16" s="85"/>
      <c r="K16" s="85"/>
      <c r="L16" s="85"/>
      <c r="M16" s="85"/>
      <c r="N16" s="29"/>
      <c r="O16" s="29"/>
      <c r="P16" s="29"/>
      <c r="Q16" s="29"/>
      <c r="R16" s="29"/>
      <c r="S16" s="29"/>
      <c r="T16" s="29"/>
      <c r="U16" s="29"/>
      <c r="V16" s="29"/>
      <c r="W16" s="29"/>
    </row>
    <row r="17" spans="1:23" s="2" customFormat="1" ht="32.25" thickBot="1" x14ac:dyDescent="0.3">
      <c r="A17" s="105"/>
      <c r="B17" s="68" t="s">
        <v>24</v>
      </c>
      <c r="C17" s="68" t="s">
        <v>9</v>
      </c>
      <c r="D17" s="68">
        <v>1059</v>
      </c>
      <c r="E17" s="73">
        <v>374.98</v>
      </c>
      <c r="F17" s="73">
        <v>492.07900000000001</v>
      </c>
      <c r="G17" s="73">
        <v>1124.72</v>
      </c>
      <c r="H17" s="74" t="s">
        <v>57</v>
      </c>
      <c r="I17" s="84">
        <v>5.1499999999999997E-2</v>
      </c>
      <c r="J17" s="84">
        <v>0.14148163690858417</v>
      </c>
      <c r="K17" s="84">
        <v>3.3666666666666671E-2</v>
      </c>
      <c r="L17" s="84">
        <v>0.46910045849113718</v>
      </c>
      <c r="M17" s="84">
        <v>5.7271551724137934E-2</v>
      </c>
      <c r="N17" s="29"/>
      <c r="O17" s="29"/>
      <c r="P17" s="29"/>
      <c r="Q17" s="29"/>
      <c r="R17" s="29"/>
      <c r="S17" s="29"/>
      <c r="T17" s="29"/>
      <c r="U17" s="29"/>
      <c r="V17" s="29"/>
      <c r="W17" s="29"/>
    </row>
    <row r="18" spans="1:23" s="5" customFormat="1" ht="15.75" x14ac:dyDescent="0.25">
      <c r="A18" s="102" t="s">
        <v>16</v>
      </c>
      <c r="B18" s="64" t="s">
        <v>6</v>
      </c>
      <c r="C18" s="65">
        <v>2008</v>
      </c>
      <c r="D18" s="65" t="s">
        <v>53</v>
      </c>
      <c r="E18" s="66">
        <v>135.15</v>
      </c>
      <c r="F18" s="66">
        <v>805</v>
      </c>
      <c r="G18" s="66">
        <v>510.1</v>
      </c>
      <c r="H18" s="76">
        <v>11.2</v>
      </c>
      <c r="I18" s="86"/>
      <c r="J18" s="86"/>
      <c r="K18" s="86"/>
      <c r="L18" s="86"/>
      <c r="M18" s="86"/>
      <c r="N18" s="29"/>
      <c r="O18" s="29"/>
      <c r="P18" s="29"/>
      <c r="Q18" s="29"/>
      <c r="R18" s="29"/>
      <c r="S18" s="29"/>
      <c r="T18" s="29"/>
      <c r="U18" s="29"/>
      <c r="V18" s="29"/>
      <c r="W18" s="29"/>
    </row>
    <row r="19" spans="1:23" s="5" customFormat="1" ht="32.25" thickBot="1" x14ac:dyDescent="0.3">
      <c r="A19" s="103"/>
      <c r="B19" s="68" t="s">
        <v>24</v>
      </c>
      <c r="C19" s="68" t="s">
        <v>20</v>
      </c>
      <c r="D19" s="68">
        <v>3203</v>
      </c>
      <c r="E19" s="69">
        <v>186.86699999999999</v>
      </c>
      <c r="F19" s="69">
        <v>778.45399999999995</v>
      </c>
      <c r="G19" s="69">
        <v>448.8</v>
      </c>
      <c r="H19" s="70" t="s">
        <v>61</v>
      </c>
      <c r="I19" s="82">
        <v>0.1</v>
      </c>
      <c r="J19" s="82">
        <v>0.19472937500000001</v>
      </c>
      <c r="K19" s="82">
        <v>0.10999999999999999</v>
      </c>
      <c r="L19" s="82">
        <v>0.14780466598657002</v>
      </c>
      <c r="M19" s="82">
        <v>0.18</v>
      </c>
      <c r="N19" s="29"/>
      <c r="O19" s="29"/>
      <c r="P19" s="29"/>
      <c r="Q19" s="29"/>
      <c r="R19" s="29"/>
      <c r="S19" s="29"/>
      <c r="T19" s="29"/>
      <c r="U19" s="29"/>
      <c r="V19" s="29"/>
      <c r="W19" s="29"/>
    </row>
    <row r="20" spans="1:23" s="2" customFormat="1" ht="15.75" x14ac:dyDescent="0.25">
      <c r="A20" s="104" t="s">
        <v>17</v>
      </c>
      <c r="B20" s="64" t="s">
        <v>6</v>
      </c>
      <c r="C20" s="64">
        <v>2012</v>
      </c>
      <c r="D20" s="65" t="s">
        <v>55</v>
      </c>
      <c r="E20" s="71">
        <v>411</v>
      </c>
      <c r="F20" s="71">
        <v>440</v>
      </c>
      <c r="G20" s="71">
        <v>1120</v>
      </c>
      <c r="H20" s="72">
        <v>27.8</v>
      </c>
      <c r="I20" s="83"/>
      <c r="J20" s="83"/>
      <c r="K20" s="83"/>
      <c r="L20" s="83"/>
      <c r="M20" s="83"/>
      <c r="N20" s="29"/>
      <c r="O20" s="29"/>
      <c r="P20" s="29"/>
      <c r="Q20" s="29"/>
      <c r="R20" s="29"/>
      <c r="S20" s="29"/>
      <c r="T20" s="29"/>
      <c r="U20" s="29"/>
      <c r="V20" s="29"/>
      <c r="W20" s="29"/>
    </row>
    <row r="21" spans="1:23" s="2" customFormat="1" ht="32.25" thickBot="1" x14ac:dyDescent="0.3">
      <c r="A21" s="105"/>
      <c r="B21" s="68" t="s">
        <v>24</v>
      </c>
      <c r="C21" s="68" t="s">
        <v>9</v>
      </c>
      <c r="D21" s="68">
        <v>261</v>
      </c>
      <c r="E21" s="73">
        <v>411.16500000000002</v>
      </c>
      <c r="F21" s="73">
        <v>435.35</v>
      </c>
      <c r="G21" s="73">
        <v>1151.26</v>
      </c>
      <c r="H21" s="74" t="s">
        <v>59</v>
      </c>
      <c r="I21" s="84">
        <v>0.11445006713987854</v>
      </c>
      <c r="J21" s="84">
        <v>0.13696709106328259</v>
      </c>
      <c r="K21" s="84">
        <v>5.7766990291262137E-2</v>
      </c>
      <c r="L21" s="84">
        <v>1.2048192770915953</v>
      </c>
      <c r="M21" s="84">
        <v>0.16385466531011705</v>
      </c>
      <c r="N21" s="29"/>
      <c r="O21" s="29"/>
      <c r="P21" s="29"/>
      <c r="Q21" s="29"/>
      <c r="R21" s="29"/>
      <c r="S21" s="29"/>
      <c r="T21" s="29"/>
      <c r="U21" s="29"/>
      <c r="V21" s="29"/>
      <c r="W21" s="29"/>
    </row>
    <row r="22" spans="1:23" s="2" customFormat="1" ht="15.75" x14ac:dyDescent="0.25">
      <c r="A22" s="102" t="s">
        <v>18</v>
      </c>
      <c r="B22" s="64" t="s">
        <v>6</v>
      </c>
      <c r="C22" s="65">
        <v>2012</v>
      </c>
      <c r="D22" s="65" t="s">
        <v>54</v>
      </c>
      <c r="E22" s="71">
        <v>665</v>
      </c>
      <c r="F22" s="71">
        <v>565</v>
      </c>
      <c r="G22" s="71">
        <v>2966</v>
      </c>
      <c r="H22" s="71">
        <v>11.9</v>
      </c>
      <c r="I22" s="85"/>
      <c r="J22" s="85"/>
      <c r="K22" s="85"/>
      <c r="L22" s="85"/>
      <c r="M22" s="85"/>
      <c r="N22" s="29"/>
      <c r="O22" s="29"/>
      <c r="P22" s="29"/>
      <c r="Q22" s="29"/>
      <c r="R22" s="29"/>
      <c r="S22" s="29"/>
      <c r="T22" s="29"/>
      <c r="U22" s="29"/>
      <c r="V22" s="29"/>
      <c r="W22" s="29"/>
    </row>
    <row r="23" spans="1:23" s="2" customFormat="1" ht="32.25" thickBot="1" x14ac:dyDescent="0.3">
      <c r="A23" s="103"/>
      <c r="B23" s="68" t="s">
        <v>24</v>
      </c>
      <c r="C23" s="68" t="s">
        <v>9</v>
      </c>
      <c r="D23" s="68">
        <v>942</v>
      </c>
      <c r="E23" s="77">
        <v>730.27</v>
      </c>
      <c r="F23" s="77">
        <v>557.91</v>
      </c>
      <c r="G23" s="77">
        <v>2921.06</v>
      </c>
      <c r="H23" s="70" t="s">
        <v>47</v>
      </c>
      <c r="I23" s="82">
        <v>6.1538461538461542E-2</v>
      </c>
      <c r="J23" s="82">
        <v>0.2895762544218991</v>
      </c>
      <c r="K23" s="82">
        <v>5.2654028436018956E-2</v>
      </c>
      <c r="L23" s="82">
        <v>1.559006122257711</v>
      </c>
      <c r="M23" s="82">
        <v>0.10181818181818182</v>
      </c>
      <c r="N23" s="29"/>
      <c r="O23" s="29"/>
      <c r="P23" s="29"/>
      <c r="Q23" s="29"/>
      <c r="R23" s="29"/>
      <c r="S23" s="29"/>
      <c r="T23" s="29"/>
      <c r="U23" s="29"/>
      <c r="V23" s="29"/>
      <c r="W23" s="29"/>
    </row>
    <row r="24" spans="1:23" s="5" customFormat="1" ht="15.75" x14ac:dyDescent="0.25">
      <c r="A24" s="104" t="s">
        <v>19</v>
      </c>
      <c r="B24" s="64" t="s">
        <v>6</v>
      </c>
      <c r="C24" s="64">
        <v>2008</v>
      </c>
      <c r="D24" s="64" t="s">
        <v>23</v>
      </c>
      <c r="E24" s="64">
        <v>168.75</v>
      </c>
      <c r="F24" s="71">
        <v>556</v>
      </c>
      <c r="G24" s="71">
        <v>1170</v>
      </c>
      <c r="H24" s="71">
        <v>7.56</v>
      </c>
      <c r="I24" s="85"/>
      <c r="J24" s="85"/>
      <c r="K24" s="85"/>
      <c r="L24" s="85"/>
      <c r="M24" s="85"/>
      <c r="N24" s="29"/>
      <c r="O24" s="29"/>
      <c r="P24" s="29"/>
      <c r="Q24" s="29"/>
      <c r="R24" s="29"/>
      <c r="S24" s="29"/>
      <c r="T24" s="29"/>
      <c r="U24" s="29"/>
      <c r="V24" s="29"/>
      <c r="W24" s="29"/>
    </row>
    <row r="25" spans="1:23" s="5" customFormat="1" ht="32.25" thickBot="1" x14ac:dyDescent="0.3">
      <c r="A25" s="105"/>
      <c r="B25" s="68" t="s">
        <v>24</v>
      </c>
      <c r="C25" s="68" t="s">
        <v>20</v>
      </c>
      <c r="D25" s="68">
        <v>1061</v>
      </c>
      <c r="E25" s="68">
        <v>177.57499999999999</v>
      </c>
      <c r="F25" s="68">
        <v>471.36700000000002</v>
      </c>
      <c r="G25" s="68">
        <v>1198.8</v>
      </c>
      <c r="H25" s="74" t="s">
        <v>60</v>
      </c>
      <c r="I25" s="84">
        <v>4.2352941176470586E-2</v>
      </c>
      <c r="J25" s="84">
        <v>5.444924930049673E-2</v>
      </c>
      <c r="K25" s="84">
        <v>4.0857142857142863E-2</v>
      </c>
      <c r="L25" s="84">
        <v>0.27380549275526117</v>
      </c>
      <c r="M25" s="84">
        <v>0.1</v>
      </c>
      <c r="N25" s="29"/>
      <c r="O25" s="29"/>
      <c r="P25" s="29"/>
      <c r="Q25" s="29"/>
      <c r="R25" s="29"/>
      <c r="S25" s="29"/>
      <c r="T25" s="29"/>
      <c r="U25" s="29"/>
      <c r="V25" s="29"/>
      <c r="W25" s="29"/>
    </row>
  </sheetData>
  <mergeCells count="13">
    <mergeCell ref="A20:A21"/>
    <mergeCell ref="A22:A23"/>
    <mergeCell ref="A24:A25"/>
    <mergeCell ref="A10:A11"/>
    <mergeCell ref="A12:A13"/>
    <mergeCell ref="A14:A15"/>
    <mergeCell ref="A16:A17"/>
    <mergeCell ref="A18:A19"/>
    <mergeCell ref="A1:B1"/>
    <mergeCell ref="A2:A3"/>
    <mergeCell ref="A4:A5"/>
    <mergeCell ref="A6:A7"/>
    <mergeCell ref="A8:A9"/>
  </mergeCells>
  <conditionalFormatting sqref="I2">
    <cfRule type="colorScale" priority="9">
      <colorScale>
        <cfvo type="min"/>
        <cfvo type="max"/>
        <color rgb="FFFCFCFF"/>
        <color rgb="FF63BE7B"/>
      </colorScale>
    </cfRule>
  </conditionalFormatting>
  <conditionalFormatting sqref="J2">
    <cfRule type="colorScale" priority="7">
      <colorScale>
        <cfvo type="min"/>
        <cfvo type="max"/>
        <color rgb="FFFCFCFF"/>
        <color rgb="FF63BE7B"/>
      </colorScale>
    </cfRule>
  </conditionalFormatting>
  <conditionalFormatting sqref="K2">
    <cfRule type="colorScale" priority="5">
      <colorScale>
        <cfvo type="min"/>
        <cfvo type="max"/>
        <color rgb="FFFCFCFF"/>
        <color rgb="FF63BE7B"/>
      </colorScale>
    </cfRule>
  </conditionalFormatting>
  <conditionalFormatting sqref="L2">
    <cfRule type="colorScale" priority="3">
      <colorScale>
        <cfvo type="min"/>
        <cfvo type="max"/>
        <color rgb="FFFCFCFF"/>
        <color rgb="FF63BE7B"/>
      </colorScale>
    </cfRule>
  </conditionalFormatting>
  <conditionalFormatting sqref="M2">
    <cfRule type="colorScale" priority="1">
      <colorScale>
        <cfvo type="min"/>
        <cfvo type="max"/>
        <color rgb="FFFCFCFF"/>
        <color rgb="FF63BE7B"/>
      </colorScale>
    </cfRule>
  </conditionalFormatting>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8"/>
  <sheetViews>
    <sheetView tabSelected="1" topLeftCell="A16" workbookViewId="0">
      <selection activeCell="M41" sqref="M41"/>
    </sheetView>
  </sheetViews>
  <sheetFormatPr defaultRowHeight="15" x14ac:dyDescent="0.25"/>
  <cols>
    <col min="9" max="9" width="8.28515625" bestFit="1" customWidth="1"/>
    <col min="10" max="11" width="7.42578125" bestFit="1" customWidth="1"/>
    <col min="12" max="12" width="7.140625" bestFit="1" customWidth="1"/>
    <col min="13" max="13" width="16.5703125" bestFit="1" customWidth="1"/>
    <col min="14" max="14" width="17.7109375" bestFit="1" customWidth="1"/>
    <col min="15" max="15" width="22" bestFit="1" customWidth="1"/>
  </cols>
  <sheetData>
    <row r="1" spans="1:15" x14ac:dyDescent="0.25">
      <c r="A1" t="s">
        <v>51</v>
      </c>
      <c r="B1" t="s">
        <v>48</v>
      </c>
      <c r="C1" t="s">
        <v>49</v>
      </c>
      <c r="D1" t="s">
        <v>50</v>
      </c>
      <c r="E1" t="s">
        <v>62</v>
      </c>
      <c r="F1" t="s">
        <v>63</v>
      </c>
    </row>
    <row r="2" spans="1:15" x14ac:dyDescent="0.25">
      <c r="A2" t="s">
        <v>29</v>
      </c>
      <c r="B2" s="4" t="s">
        <v>22</v>
      </c>
      <c r="C2">
        <v>129.25</v>
      </c>
      <c r="D2">
        <v>84.77</v>
      </c>
      <c r="E2" s="3"/>
      <c r="F2" s="3"/>
    </row>
    <row r="3" spans="1:15" x14ac:dyDescent="0.25">
      <c r="A3" t="s">
        <v>32</v>
      </c>
      <c r="B3" s="3">
        <v>12.1</v>
      </c>
      <c r="C3">
        <v>13.92</v>
      </c>
      <c r="D3">
        <v>10.97</v>
      </c>
      <c r="E3" s="3">
        <f t="shared" ref="E3:E13" si="0">ABS($B3-C3)/$B3</f>
        <v>0.15041322314049591</v>
      </c>
      <c r="F3" s="6">
        <f t="shared" ref="F3:F13" si="1">ABS($B3-D3)/$B3</f>
        <v>9.3388429752066029E-2</v>
      </c>
    </row>
    <row r="4" spans="1:15" x14ac:dyDescent="0.25">
      <c r="A4" t="s">
        <v>27</v>
      </c>
      <c r="B4" s="3">
        <v>24</v>
      </c>
      <c r="C4">
        <v>45.43</v>
      </c>
      <c r="D4">
        <v>15.54</v>
      </c>
      <c r="E4" s="3">
        <f t="shared" si="0"/>
        <v>0.89291666666666669</v>
      </c>
      <c r="F4" s="6">
        <f t="shared" si="1"/>
        <v>0.35250000000000004</v>
      </c>
    </row>
    <row r="5" spans="1:15" x14ac:dyDescent="0.25">
      <c r="A5" t="s">
        <v>30</v>
      </c>
      <c r="B5" s="3">
        <v>18.36</v>
      </c>
      <c r="C5">
        <v>9.11</v>
      </c>
      <c r="D5">
        <v>8.9700000000000006</v>
      </c>
      <c r="E5" s="3">
        <f t="shared" si="0"/>
        <v>0.50381263616557737</v>
      </c>
      <c r="F5" s="6">
        <f t="shared" si="1"/>
        <v>0.51143790849673199</v>
      </c>
      <c r="I5" t="s">
        <v>51</v>
      </c>
      <c r="J5" t="s">
        <v>125</v>
      </c>
      <c r="K5" t="s">
        <v>126</v>
      </c>
      <c r="L5" t="s">
        <v>127</v>
      </c>
      <c r="M5" t="s">
        <v>64</v>
      </c>
      <c r="N5" t="s">
        <v>65</v>
      </c>
      <c r="O5" t="s">
        <v>66</v>
      </c>
    </row>
    <row r="6" spans="1:15" x14ac:dyDescent="0.25">
      <c r="A6" t="s">
        <v>34</v>
      </c>
      <c r="B6" s="3">
        <v>11.2</v>
      </c>
      <c r="C6">
        <v>16.38</v>
      </c>
      <c r="D6">
        <v>4.32</v>
      </c>
      <c r="E6" s="3">
        <f t="shared" si="0"/>
        <v>0.46250000000000002</v>
      </c>
      <c r="F6" s="3">
        <f t="shared" si="1"/>
        <v>0.61428571428571421</v>
      </c>
      <c r="I6" t="s">
        <v>26</v>
      </c>
      <c r="J6" s="78">
        <v>116.4</v>
      </c>
      <c r="K6" s="78">
        <v>67.91</v>
      </c>
      <c r="L6" s="78">
        <v>14.4</v>
      </c>
      <c r="M6" s="3">
        <v>7.083333333333333</v>
      </c>
      <c r="N6" s="3">
        <v>3.7159722222222218</v>
      </c>
      <c r="O6" s="3">
        <f t="shared" ref="O6:O15" si="2">M6-N6</f>
        <v>3.3673611111111112</v>
      </c>
    </row>
    <row r="7" spans="1:15" x14ac:dyDescent="0.25">
      <c r="A7" t="s">
        <v>37</v>
      </c>
      <c r="B7" s="3">
        <v>7.56</v>
      </c>
      <c r="C7">
        <v>0</v>
      </c>
      <c r="D7">
        <v>0</v>
      </c>
      <c r="E7" s="3">
        <f t="shared" si="0"/>
        <v>1</v>
      </c>
      <c r="F7" s="3">
        <f t="shared" si="1"/>
        <v>1</v>
      </c>
      <c r="I7" t="s">
        <v>27</v>
      </c>
      <c r="J7" s="78">
        <v>45.43</v>
      </c>
      <c r="K7" s="78">
        <v>15.54</v>
      </c>
      <c r="L7" s="78">
        <v>24</v>
      </c>
      <c r="M7" s="3">
        <v>0.89291666666666669</v>
      </c>
      <c r="N7" s="3">
        <v>0.35250000000000004</v>
      </c>
      <c r="O7" s="3">
        <f t="shared" si="2"/>
        <v>0.54041666666666666</v>
      </c>
    </row>
    <row r="8" spans="1:15" x14ac:dyDescent="0.25">
      <c r="A8" t="s">
        <v>36</v>
      </c>
      <c r="B8" s="3">
        <v>11.9</v>
      </c>
      <c r="C8">
        <v>50.87</v>
      </c>
      <c r="D8">
        <v>29.38</v>
      </c>
      <c r="E8" s="3">
        <f t="shared" si="0"/>
        <v>3.2747899159663865</v>
      </c>
      <c r="F8" s="6">
        <f t="shared" si="1"/>
        <v>1.4689075630252098</v>
      </c>
      <c r="I8" t="s">
        <v>28</v>
      </c>
      <c r="J8" s="78">
        <v>236.91</v>
      </c>
      <c r="K8" s="78">
        <v>127.3</v>
      </c>
      <c r="L8" s="78">
        <v>3.3</v>
      </c>
      <c r="M8" s="3">
        <v>70.790909090909096</v>
      </c>
      <c r="N8" s="3">
        <v>37.575757575757578</v>
      </c>
      <c r="O8" s="3">
        <f t="shared" si="2"/>
        <v>33.215151515151518</v>
      </c>
    </row>
    <row r="9" spans="1:15" x14ac:dyDescent="0.25">
      <c r="A9" t="s">
        <v>33</v>
      </c>
      <c r="B9" s="3">
        <v>24</v>
      </c>
      <c r="C9">
        <v>147.25</v>
      </c>
      <c r="D9">
        <v>61.98</v>
      </c>
      <c r="E9" s="3">
        <f t="shared" si="0"/>
        <v>5.135416666666667</v>
      </c>
      <c r="F9" s="6">
        <f t="shared" si="1"/>
        <v>1.5824999999999998</v>
      </c>
      <c r="I9" t="s">
        <v>30</v>
      </c>
      <c r="J9" s="78">
        <v>9.11</v>
      </c>
      <c r="K9" s="78">
        <v>8.9700000000000006</v>
      </c>
      <c r="L9" s="78">
        <v>18.36</v>
      </c>
      <c r="M9" s="3">
        <v>0.50381263616557737</v>
      </c>
      <c r="N9" s="3">
        <v>0.51143790849673199</v>
      </c>
      <c r="O9" s="3">
        <f t="shared" si="2"/>
        <v>-7.62527233115462E-3</v>
      </c>
    </row>
    <row r="10" spans="1:15" x14ac:dyDescent="0.25">
      <c r="A10" t="s">
        <v>35</v>
      </c>
      <c r="B10" s="3">
        <v>27.8</v>
      </c>
      <c r="C10">
        <v>107.31</v>
      </c>
      <c r="D10">
        <v>104.17</v>
      </c>
      <c r="E10" s="3">
        <f t="shared" si="0"/>
        <v>2.8600719424460435</v>
      </c>
      <c r="F10" s="6">
        <f t="shared" si="1"/>
        <v>2.7471223021582736</v>
      </c>
      <c r="I10" t="s">
        <v>31</v>
      </c>
      <c r="J10" s="78">
        <v>277.99</v>
      </c>
      <c r="K10" s="78">
        <v>81.7</v>
      </c>
      <c r="L10" s="78">
        <v>3.3</v>
      </c>
      <c r="M10" s="3">
        <v>83.239393939393949</v>
      </c>
      <c r="N10" s="3">
        <v>63.806060606060612</v>
      </c>
      <c r="O10" s="3">
        <f t="shared" si="2"/>
        <v>19.433333333333337</v>
      </c>
    </row>
    <row r="11" spans="1:15" x14ac:dyDescent="0.25">
      <c r="A11" t="s">
        <v>26</v>
      </c>
      <c r="B11" s="3">
        <v>14.4</v>
      </c>
      <c r="C11">
        <v>116.4</v>
      </c>
      <c r="D11">
        <v>67.91</v>
      </c>
      <c r="E11" s="3">
        <f t="shared" si="0"/>
        <v>7.083333333333333</v>
      </c>
      <c r="F11" s="6">
        <f t="shared" si="1"/>
        <v>3.7159722222222218</v>
      </c>
      <c r="I11" t="s">
        <v>32</v>
      </c>
      <c r="J11" s="78">
        <v>13.92</v>
      </c>
      <c r="K11" s="78">
        <v>10.97</v>
      </c>
      <c r="L11" s="78">
        <v>12.1</v>
      </c>
      <c r="M11" s="3">
        <v>0.15041322314049591</v>
      </c>
      <c r="N11" s="3">
        <v>9.3388429752066029E-2</v>
      </c>
      <c r="O11" s="3">
        <f t="shared" si="2"/>
        <v>5.7024793388429876E-2</v>
      </c>
    </row>
    <row r="12" spans="1:15" x14ac:dyDescent="0.25">
      <c r="A12" t="s">
        <v>28</v>
      </c>
      <c r="B12" s="3">
        <v>3.3</v>
      </c>
      <c r="C12">
        <v>236.91</v>
      </c>
      <c r="D12">
        <v>127.3</v>
      </c>
      <c r="E12" s="3">
        <f t="shared" si="0"/>
        <v>70.790909090909096</v>
      </c>
      <c r="F12" s="6">
        <f t="shared" si="1"/>
        <v>37.575757575757578</v>
      </c>
      <c r="I12" t="s">
        <v>33</v>
      </c>
      <c r="J12" s="78">
        <v>147.25</v>
      </c>
      <c r="K12" s="78">
        <v>61.98</v>
      </c>
      <c r="L12" s="78">
        <v>24</v>
      </c>
      <c r="M12" s="3">
        <v>5.135416666666667</v>
      </c>
      <c r="N12" s="3">
        <v>1.5824999999999998</v>
      </c>
      <c r="O12" s="3">
        <f t="shared" si="2"/>
        <v>3.5529166666666674</v>
      </c>
    </row>
    <row r="13" spans="1:15" x14ac:dyDescent="0.25">
      <c r="A13" t="s">
        <v>31</v>
      </c>
      <c r="B13" s="3">
        <v>3.3</v>
      </c>
      <c r="C13">
        <v>277.99</v>
      </c>
      <c r="D13">
        <v>213.86</v>
      </c>
      <c r="E13" s="3">
        <f t="shared" si="0"/>
        <v>83.239393939393949</v>
      </c>
      <c r="F13" s="6">
        <f t="shared" si="1"/>
        <v>63.806060606060612</v>
      </c>
      <c r="I13" t="s">
        <v>34</v>
      </c>
      <c r="J13" s="78">
        <v>16.38</v>
      </c>
      <c r="K13" s="78">
        <v>4.32</v>
      </c>
      <c r="L13" s="78">
        <v>11.2</v>
      </c>
      <c r="M13" s="3">
        <v>0.46250000000000002</v>
      </c>
      <c r="N13" s="3">
        <v>0.61428571428571421</v>
      </c>
      <c r="O13" s="3">
        <f t="shared" si="2"/>
        <v>-0.15178571428571419</v>
      </c>
    </row>
    <row r="14" spans="1:15" x14ac:dyDescent="0.25">
      <c r="I14" t="s">
        <v>35</v>
      </c>
      <c r="J14" s="78">
        <v>107.31</v>
      </c>
      <c r="K14" s="78">
        <v>104.17</v>
      </c>
      <c r="L14" s="78">
        <v>27.8</v>
      </c>
      <c r="M14" s="3">
        <v>2.8600719424460435</v>
      </c>
      <c r="N14" s="3">
        <v>2.7471223021582736</v>
      </c>
      <c r="O14" s="3">
        <f t="shared" si="2"/>
        <v>0.11294964028776988</v>
      </c>
    </row>
    <row r="15" spans="1:15" x14ac:dyDescent="0.25">
      <c r="A15" t="s">
        <v>51</v>
      </c>
      <c r="B15" t="s">
        <v>49</v>
      </c>
      <c r="C15" t="s">
        <v>50</v>
      </c>
      <c r="D15" t="s">
        <v>48</v>
      </c>
      <c r="E15" t="s">
        <v>62</v>
      </c>
      <c r="F15" t="s">
        <v>63</v>
      </c>
      <c r="I15" t="s">
        <v>36</v>
      </c>
      <c r="J15" s="78">
        <v>50.87</v>
      </c>
      <c r="K15" s="78">
        <v>29.38</v>
      </c>
      <c r="L15" s="78">
        <v>11.9</v>
      </c>
      <c r="M15" s="3">
        <v>3.2747899159663865</v>
      </c>
      <c r="N15" s="3">
        <v>1.4689075630252098</v>
      </c>
      <c r="O15" s="3">
        <f t="shared" si="2"/>
        <v>1.8058823529411767</v>
      </c>
    </row>
    <row r="16" spans="1:15" x14ac:dyDescent="0.25">
      <c r="A16" t="s">
        <v>29</v>
      </c>
      <c r="B16">
        <v>129.25</v>
      </c>
      <c r="C16">
        <v>84.77</v>
      </c>
    </row>
    <row r="17" spans="1:19" x14ac:dyDescent="0.25">
      <c r="A17" t="s">
        <v>32</v>
      </c>
      <c r="B17">
        <v>13.92</v>
      </c>
      <c r="C17">
        <v>10.97</v>
      </c>
      <c r="D17">
        <v>12.1</v>
      </c>
      <c r="E17">
        <v>0.15041322314049591</v>
      </c>
      <c r="F17">
        <v>9.3388429752066029E-2</v>
      </c>
      <c r="H17" s="51"/>
      <c r="I17" s="51"/>
      <c r="J17" s="51"/>
      <c r="K17" s="51"/>
      <c r="L17" s="51"/>
    </row>
    <row r="18" spans="1:19" x14ac:dyDescent="0.25">
      <c r="A18" t="s">
        <v>27</v>
      </c>
      <c r="B18">
        <v>45.43</v>
      </c>
      <c r="C18">
        <v>15.54</v>
      </c>
      <c r="D18">
        <v>24</v>
      </c>
      <c r="E18">
        <v>0.89291666666666669</v>
      </c>
      <c r="F18">
        <v>0.35250000000000004</v>
      </c>
      <c r="H18" s="51"/>
      <c r="I18" s="51"/>
      <c r="J18" s="51"/>
      <c r="K18" s="51"/>
      <c r="L18" s="51"/>
      <c r="M18" s="51"/>
      <c r="N18" s="51"/>
      <c r="O18" s="51"/>
      <c r="P18" s="51"/>
      <c r="Q18" s="51"/>
      <c r="R18" s="51"/>
      <c r="S18" s="51"/>
    </row>
    <row r="19" spans="1:19" x14ac:dyDescent="0.25">
      <c r="A19" t="s">
        <v>30</v>
      </c>
      <c r="B19">
        <v>9.11</v>
      </c>
      <c r="C19">
        <v>8.9700000000000006</v>
      </c>
      <c r="D19">
        <v>18.36</v>
      </c>
      <c r="E19">
        <v>0.50381263616557737</v>
      </c>
      <c r="F19">
        <v>0.51143790849673199</v>
      </c>
      <c r="H19" s="51"/>
      <c r="I19" s="51"/>
      <c r="J19" s="51"/>
      <c r="K19" s="51"/>
      <c r="L19" s="51"/>
      <c r="M19" s="51"/>
      <c r="N19" s="51"/>
      <c r="O19" s="51"/>
      <c r="P19" s="51"/>
      <c r="Q19" s="51"/>
      <c r="R19" s="51"/>
      <c r="S19" s="51"/>
    </row>
    <row r="20" spans="1:19" x14ac:dyDescent="0.25">
      <c r="A20" t="s">
        <v>34</v>
      </c>
      <c r="B20">
        <v>16.38</v>
      </c>
      <c r="C20">
        <v>4.32</v>
      </c>
      <c r="D20">
        <v>11.2</v>
      </c>
      <c r="E20">
        <v>0.46250000000000002</v>
      </c>
      <c r="F20">
        <v>0.61428571428571421</v>
      </c>
      <c r="H20" s="51"/>
      <c r="I20" s="51"/>
      <c r="J20" s="51"/>
      <c r="K20" s="51"/>
      <c r="L20" s="51"/>
      <c r="M20" s="51"/>
      <c r="N20" s="51"/>
      <c r="O20" s="51"/>
      <c r="P20" s="51"/>
      <c r="Q20" s="51"/>
      <c r="R20" s="51"/>
      <c r="S20" s="51"/>
    </row>
    <row r="21" spans="1:19" x14ac:dyDescent="0.25">
      <c r="A21" t="s">
        <v>37</v>
      </c>
      <c r="B21">
        <v>0</v>
      </c>
      <c r="C21">
        <v>0</v>
      </c>
      <c r="D21">
        <v>7.56</v>
      </c>
      <c r="E21">
        <v>1</v>
      </c>
      <c r="F21">
        <v>1</v>
      </c>
      <c r="H21" s="51"/>
      <c r="I21" s="51"/>
      <c r="J21" s="51"/>
      <c r="K21" s="51"/>
      <c r="L21" s="51"/>
      <c r="M21" s="51"/>
      <c r="N21" s="51"/>
      <c r="O21" s="51"/>
      <c r="P21" s="51"/>
      <c r="Q21" s="51"/>
      <c r="R21" s="51"/>
      <c r="S21" s="51"/>
    </row>
    <row r="22" spans="1:19" x14ac:dyDescent="0.25">
      <c r="A22" t="s">
        <v>36</v>
      </c>
      <c r="B22">
        <v>50.87</v>
      </c>
      <c r="C22">
        <v>29.38</v>
      </c>
      <c r="D22">
        <v>11.9</v>
      </c>
      <c r="E22">
        <v>3.2747899159663865</v>
      </c>
      <c r="F22">
        <v>1.4689075630252098</v>
      </c>
      <c r="H22" s="51"/>
      <c r="I22" s="51"/>
      <c r="J22" s="51"/>
      <c r="K22" s="51"/>
      <c r="L22" s="51"/>
      <c r="M22" s="51"/>
      <c r="N22" s="51"/>
      <c r="O22" s="51"/>
      <c r="P22" s="51"/>
      <c r="Q22" s="51"/>
      <c r="R22" s="51"/>
      <c r="S22" s="51"/>
    </row>
    <row r="23" spans="1:19" x14ac:dyDescent="0.25">
      <c r="A23" t="s">
        <v>33</v>
      </c>
      <c r="B23">
        <v>147.25</v>
      </c>
      <c r="C23">
        <v>61.98</v>
      </c>
      <c r="D23">
        <v>24</v>
      </c>
      <c r="E23">
        <v>5.135416666666667</v>
      </c>
      <c r="F23">
        <v>1.5824999999999998</v>
      </c>
      <c r="H23" s="51"/>
      <c r="I23" s="51"/>
      <c r="J23" s="51"/>
      <c r="K23" s="51"/>
      <c r="L23" s="51"/>
      <c r="M23" s="51"/>
      <c r="N23" s="51"/>
      <c r="O23" s="51"/>
      <c r="P23" s="51"/>
      <c r="Q23" s="51"/>
      <c r="R23" s="51"/>
      <c r="S23" s="51"/>
    </row>
    <row r="24" spans="1:19" x14ac:dyDescent="0.25">
      <c r="A24" t="s">
        <v>35</v>
      </c>
      <c r="B24">
        <v>107.31</v>
      </c>
      <c r="C24">
        <v>104.17</v>
      </c>
      <c r="D24">
        <v>27.8</v>
      </c>
      <c r="E24">
        <v>2.8600719424460435</v>
      </c>
      <c r="F24">
        <v>2.7471223021582736</v>
      </c>
      <c r="H24" s="51"/>
      <c r="I24" s="51"/>
      <c r="J24" s="51"/>
      <c r="K24" s="51"/>
      <c r="L24" s="51"/>
      <c r="M24" s="51"/>
      <c r="N24" s="51"/>
      <c r="O24" s="51"/>
      <c r="P24" s="51"/>
      <c r="Q24" s="51"/>
      <c r="R24" s="51"/>
      <c r="S24" s="51"/>
    </row>
    <row r="25" spans="1:19" x14ac:dyDescent="0.25">
      <c r="A25" t="s">
        <v>26</v>
      </c>
      <c r="B25">
        <v>116.4</v>
      </c>
      <c r="C25">
        <v>67.91</v>
      </c>
      <c r="D25">
        <v>14.4</v>
      </c>
      <c r="E25">
        <v>7.083333333333333</v>
      </c>
      <c r="F25">
        <v>3.7159722222222218</v>
      </c>
      <c r="H25" s="51"/>
      <c r="I25" s="51"/>
      <c r="J25" s="51"/>
      <c r="K25" s="51"/>
      <c r="L25" s="51"/>
      <c r="M25" s="51"/>
      <c r="N25" s="51"/>
      <c r="O25" s="51"/>
      <c r="P25" s="51"/>
      <c r="Q25" s="51"/>
      <c r="R25" s="51"/>
      <c r="S25" s="51"/>
    </row>
    <row r="26" spans="1:19" x14ac:dyDescent="0.25">
      <c r="A26" t="s">
        <v>28</v>
      </c>
      <c r="B26">
        <v>236.91</v>
      </c>
      <c r="C26">
        <v>127.3</v>
      </c>
      <c r="D26">
        <v>3.3</v>
      </c>
      <c r="E26">
        <v>70.790909090909096</v>
      </c>
      <c r="F26">
        <v>37.575757575757578</v>
      </c>
      <c r="H26" s="51"/>
      <c r="I26" s="51"/>
      <c r="J26" s="51"/>
      <c r="K26" s="51"/>
      <c r="L26" s="51"/>
      <c r="M26" s="51"/>
      <c r="N26" s="51"/>
      <c r="O26" s="51"/>
      <c r="P26" s="51"/>
      <c r="Q26" s="51"/>
      <c r="R26" s="51"/>
      <c r="S26" s="51"/>
    </row>
    <row r="27" spans="1:19" x14ac:dyDescent="0.25">
      <c r="A27" t="s">
        <v>31</v>
      </c>
      <c r="B27">
        <v>277.99</v>
      </c>
      <c r="C27">
        <v>213.86</v>
      </c>
      <c r="D27">
        <v>3.3</v>
      </c>
      <c r="E27">
        <v>83.239393939393949</v>
      </c>
      <c r="F27">
        <v>63.806060606060612</v>
      </c>
      <c r="H27" s="51"/>
      <c r="I27" s="51"/>
      <c r="J27" s="51"/>
      <c r="K27" s="51"/>
      <c r="L27" s="51"/>
      <c r="M27" s="51"/>
      <c r="N27" s="51"/>
      <c r="O27" s="51"/>
      <c r="P27" s="51"/>
      <c r="Q27" s="51"/>
      <c r="R27" s="51"/>
      <c r="S27" s="51"/>
    </row>
    <row r="28" spans="1:19" x14ac:dyDescent="0.25">
      <c r="H28" s="51"/>
      <c r="I28" s="51"/>
      <c r="J28" s="51"/>
      <c r="K28" s="51"/>
      <c r="L28" s="51"/>
      <c r="M28" s="51"/>
      <c r="N28" s="51"/>
      <c r="O28" s="51"/>
      <c r="P28" s="51"/>
      <c r="Q28" s="51"/>
      <c r="R28" s="51"/>
      <c r="S28" s="51"/>
    </row>
    <row r="29" spans="1:19" x14ac:dyDescent="0.25">
      <c r="H29" s="51"/>
      <c r="I29" s="51"/>
      <c r="J29" s="51"/>
      <c r="K29" s="51"/>
      <c r="L29" s="51"/>
      <c r="M29" s="51"/>
      <c r="N29" s="51"/>
      <c r="O29" s="51"/>
      <c r="P29" s="51"/>
      <c r="Q29" s="51"/>
      <c r="R29" s="51"/>
      <c r="S29" s="51"/>
    </row>
    <row r="30" spans="1:19" x14ac:dyDescent="0.25">
      <c r="H30" s="51"/>
      <c r="I30" s="51"/>
      <c r="J30" s="51"/>
      <c r="K30" s="51"/>
      <c r="L30" s="51"/>
      <c r="M30" s="51"/>
      <c r="N30" s="51"/>
      <c r="O30" s="51"/>
      <c r="P30" s="51"/>
      <c r="Q30" s="51"/>
      <c r="R30" s="51"/>
      <c r="S30" s="51"/>
    </row>
    <row r="31" spans="1:19" x14ac:dyDescent="0.25">
      <c r="H31" s="51"/>
      <c r="I31" s="51"/>
      <c r="J31" s="51"/>
      <c r="K31" s="51"/>
      <c r="L31" s="51"/>
      <c r="M31" s="51"/>
      <c r="N31" s="51"/>
      <c r="O31" s="51"/>
      <c r="P31" s="51"/>
      <c r="Q31" s="51"/>
      <c r="R31" s="51"/>
      <c r="S31" s="51"/>
    </row>
    <row r="32" spans="1:19" x14ac:dyDescent="0.25">
      <c r="H32" s="51"/>
      <c r="I32" s="51"/>
      <c r="J32" s="51"/>
      <c r="K32" s="51"/>
      <c r="L32" s="51"/>
      <c r="M32" s="51"/>
      <c r="N32" s="51"/>
      <c r="O32" s="51"/>
      <c r="P32" s="51"/>
      <c r="Q32" s="51"/>
      <c r="R32" s="51"/>
      <c r="S32" s="51"/>
    </row>
    <row r="33" spans="8:19" x14ac:dyDescent="0.25">
      <c r="H33" s="51"/>
      <c r="I33" s="51"/>
      <c r="J33" s="51"/>
      <c r="K33" s="51"/>
      <c r="L33" s="51"/>
      <c r="M33" s="51"/>
      <c r="N33" s="51"/>
      <c r="O33" s="51"/>
      <c r="P33" s="51"/>
      <c r="Q33" s="51"/>
      <c r="R33" s="51"/>
      <c r="S33" s="51"/>
    </row>
    <row r="34" spans="8:19" x14ac:dyDescent="0.25">
      <c r="H34" s="51"/>
      <c r="I34" s="51"/>
      <c r="J34" s="51"/>
      <c r="K34" s="51"/>
      <c r="L34" s="51"/>
      <c r="M34" s="51"/>
      <c r="N34" s="51"/>
      <c r="O34" s="51"/>
      <c r="P34" s="51"/>
      <c r="Q34" s="51"/>
      <c r="R34" s="51"/>
      <c r="S34" s="51"/>
    </row>
    <row r="35" spans="8:19" x14ac:dyDescent="0.25">
      <c r="H35" s="51"/>
      <c r="I35" s="51"/>
      <c r="J35" s="51"/>
      <c r="K35" s="51"/>
      <c r="L35" s="51"/>
      <c r="M35" s="51"/>
      <c r="N35" s="51"/>
      <c r="O35" s="51"/>
      <c r="P35" s="51"/>
      <c r="Q35" s="51"/>
      <c r="R35" s="51"/>
      <c r="S35" s="51"/>
    </row>
    <row r="36" spans="8:19" x14ac:dyDescent="0.25">
      <c r="H36" s="51"/>
      <c r="I36" s="51"/>
      <c r="J36" s="51"/>
      <c r="K36" s="51"/>
      <c r="L36" s="51"/>
      <c r="M36" s="51"/>
      <c r="N36" s="51"/>
      <c r="O36" s="51"/>
      <c r="P36" s="51"/>
      <c r="Q36" s="51"/>
      <c r="R36" s="51"/>
      <c r="S36" s="51"/>
    </row>
    <row r="37" spans="8:19" x14ac:dyDescent="0.25">
      <c r="H37" s="51"/>
      <c r="I37" s="51"/>
      <c r="J37" s="51"/>
      <c r="K37" s="51"/>
      <c r="L37" s="51"/>
      <c r="M37" s="51"/>
      <c r="N37" s="51"/>
      <c r="O37" s="51"/>
      <c r="P37" s="51"/>
      <c r="Q37" s="51"/>
      <c r="R37" s="51"/>
      <c r="S37" s="51"/>
    </row>
    <row r="38" spans="8:19" x14ac:dyDescent="0.25">
      <c r="H38" s="51"/>
      <c r="I38" s="51"/>
      <c r="J38" s="51"/>
      <c r="K38" s="51"/>
      <c r="L38" s="51"/>
    </row>
  </sheetData>
  <sortState ref="I6:O15">
    <sortCondition ref="I6"/>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A15" sqref="A15"/>
    </sheetView>
  </sheetViews>
  <sheetFormatPr defaultRowHeight="15" x14ac:dyDescent="0.25"/>
  <cols>
    <col min="1" max="1" width="90.7109375" style="7" bestFit="1" customWidth="1"/>
    <col min="2" max="2" width="59.85546875" bestFit="1" customWidth="1"/>
  </cols>
  <sheetData>
    <row r="1" spans="1:2" x14ac:dyDescent="0.25">
      <c r="A1" s="8" t="s">
        <v>67</v>
      </c>
    </row>
    <row r="3" spans="1:2" x14ac:dyDescent="0.25">
      <c r="A3" s="7" t="s">
        <v>68</v>
      </c>
      <c r="B3" t="s">
        <v>69</v>
      </c>
    </row>
    <row r="4" spans="1:2" ht="45" x14ac:dyDescent="0.25">
      <c r="A4" s="7" t="s">
        <v>70</v>
      </c>
      <c r="B4" t="s">
        <v>69</v>
      </c>
    </row>
    <row r="5" spans="1:2" ht="75" x14ac:dyDescent="0.25">
      <c r="A5" s="7" t="s">
        <v>71</v>
      </c>
      <c r="B5" t="s">
        <v>69</v>
      </c>
    </row>
    <row r="6" spans="1:2" x14ac:dyDescent="0.25">
      <c r="B6" t="s">
        <v>72</v>
      </c>
    </row>
    <row r="7" spans="1:2" x14ac:dyDescent="0.25">
      <c r="B7" t="s">
        <v>73</v>
      </c>
    </row>
    <row r="8" spans="1:2" x14ac:dyDescent="0.25">
      <c r="B8" s="9" t="s">
        <v>74</v>
      </c>
    </row>
    <row r="9" spans="1:2" x14ac:dyDescent="0.25">
      <c r="B9" s="9" t="s">
        <v>75</v>
      </c>
    </row>
    <row r="10" spans="1:2" x14ac:dyDescent="0.25">
      <c r="B10" s="9" t="s">
        <v>76</v>
      </c>
    </row>
    <row r="11" spans="1:2" x14ac:dyDescent="0.25">
      <c r="B11" s="9" t="s">
        <v>77</v>
      </c>
    </row>
    <row r="12" spans="1:2" x14ac:dyDescent="0.25">
      <c r="B12" s="9" t="s">
        <v>78</v>
      </c>
    </row>
    <row r="13" spans="1:2" x14ac:dyDescent="0.25">
      <c r="B13" s="9" t="s">
        <v>79</v>
      </c>
    </row>
    <row r="14" spans="1:2" x14ac:dyDescent="0.25">
      <c r="B14" s="9" t="s">
        <v>80</v>
      </c>
    </row>
    <row r="15" spans="1:2" x14ac:dyDescent="0.25">
      <c r="B15" s="9" t="s">
        <v>81</v>
      </c>
    </row>
  </sheetData>
  <hyperlinks>
    <hyperlink ref="B8" r:id="rId1"/>
    <hyperlink ref="B9" r:id="rId2"/>
    <hyperlink ref="B10" r:id="rId3"/>
    <hyperlink ref="B11" r:id="rId4"/>
    <hyperlink ref="B12" r:id="rId5"/>
    <hyperlink ref="B13" r:id="rId6"/>
    <hyperlink ref="B14" r:id="rId7"/>
    <hyperlink ref="B15" r:id="rId8"/>
  </hyperlinks>
  <pageMargins left="0.7" right="0.7" top="0.75" bottom="0.75" header="0.3" footer="0.3"/>
  <pageSetup paperSize="9" orientation="portrait" horizontalDpi="1200" verticalDpi="1200"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8"/>
  <sheetViews>
    <sheetView workbookViewId="0">
      <selection activeCell="G37" sqref="G37"/>
    </sheetView>
  </sheetViews>
  <sheetFormatPr defaultColWidth="8.7109375" defaultRowHeight="15" x14ac:dyDescent="0.25"/>
  <cols>
    <col min="1" max="1" width="8.7109375" style="12"/>
    <col min="2" max="2" width="15.140625" style="12" bestFit="1" customWidth="1"/>
    <col min="3" max="3" width="15.140625" style="12" customWidth="1"/>
    <col min="4" max="5" width="11.85546875" style="12" bestFit="1" customWidth="1"/>
    <col min="6" max="6" width="18.28515625" style="12" bestFit="1" customWidth="1"/>
    <col min="7" max="7" width="18" style="12" bestFit="1" customWidth="1"/>
    <col min="8" max="8" width="11" style="12" bestFit="1" customWidth="1"/>
    <col min="9" max="9" width="12.7109375" style="12" bestFit="1" customWidth="1"/>
    <col min="10" max="10" width="12.7109375" style="12" customWidth="1"/>
    <col min="11" max="15" width="0" style="12" hidden="1" customWidth="1"/>
    <col min="16" max="16" width="20.85546875" style="23" bestFit="1" customWidth="1"/>
    <col min="17" max="17" width="6.42578125" style="28" bestFit="1" customWidth="1"/>
    <col min="18" max="16384" width="8.7109375" style="12"/>
  </cols>
  <sheetData>
    <row r="1" spans="1:20" x14ac:dyDescent="0.25">
      <c r="B1" s="18" t="s">
        <v>87</v>
      </c>
      <c r="C1" s="18"/>
      <c r="D1" s="18"/>
      <c r="E1" s="18"/>
      <c r="F1" s="18"/>
      <c r="G1" s="18"/>
      <c r="H1" s="18"/>
      <c r="P1" s="23" t="s">
        <v>88</v>
      </c>
    </row>
    <row r="2" spans="1:20" x14ac:dyDescent="0.25">
      <c r="A2" s="13"/>
      <c r="B2" s="13" t="s">
        <v>89</v>
      </c>
      <c r="C2" s="13" t="s">
        <v>113</v>
      </c>
      <c r="D2" s="13" t="s">
        <v>43</v>
      </c>
      <c r="E2" s="13" t="s">
        <v>40</v>
      </c>
      <c r="F2" s="13" t="s">
        <v>41</v>
      </c>
      <c r="G2" s="13" t="s">
        <v>42</v>
      </c>
      <c r="H2" s="13" t="s">
        <v>38</v>
      </c>
      <c r="I2" s="32" t="s">
        <v>91</v>
      </c>
      <c r="J2" s="32" t="s">
        <v>98</v>
      </c>
      <c r="K2" s="32" t="s">
        <v>101</v>
      </c>
      <c r="L2" s="32" t="s">
        <v>92</v>
      </c>
      <c r="M2" s="32" t="s">
        <v>99</v>
      </c>
      <c r="N2" s="32" t="s">
        <v>93</v>
      </c>
      <c r="O2" s="32" t="s">
        <v>100</v>
      </c>
      <c r="P2" s="33"/>
      <c r="Q2" s="31"/>
      <c r="R2" s="13" t="s">
        <v>90</v>
      </c>
      <c r="S2" s="31" t="s">
        <v>102</v>
      </c>
      <c r="T2" s="13" t="s">
        <v>98</v>
      </c>
    </row>
    <row r="3" spans="1:20" x14ac:dyDescent="0.25">
      <c r="A3" s="11" t="s">
        <v>26</v>
      </c>
      <c r="B3" s="16" t="s">
        <v>82</v>
      </c>
      <c r="C3" s="37" t="s">
        <v>105</v>
      </c>
      <c r="E3" s="19">
        <v>2.1109553533556733E-2</v>
      </c>
      <c r="F3" s="19">
        <v>6.8886374101505485E-2</v>
      </c>
      <c r="H3" s="17">
        <v>0.44572905343246744</v>
      </c>
      <c r="I3" s="10" t="s">
        <v>96</v>
      </c>
      <c r="J3" s="10"/>
      <c r="K3" s="10"/>
      <c r="M3" s="21"/>
      <c r="P3" s="25" t="s">
        <v>84</v>
      </c>
      <c r="Q3" s="35" t="s">
        <v>114</v>
      </c>
      <c r="S3" s="27">
        <v>0.15</v>
      </c>
    </row>
    <row r="4" spans="1:20" x14ac:dyDescent="0.25">
      <c r="A4" s="11" t="s">
        <v>27</v>
      </c>
      <c r="B4" s="10" t="s">
        <v>83</v>
      </c>
      <c r="C4" t="s">
        <v>106</v>
      </c>
      <c r="D4" s="19">
        <v>0.105</v>
      </c>
      <c r="E4" s="19">
        <v>9.2313978494623652E-2</v>
      </c>
      <c r="F4" s="19">
        <v>6.0074688796680493E-2</v>
      </c>
      <c r="G4" s="19">
        <v>0.48139568375575065</v>
      </c>
      <c r="H4" s="19">
        <v>0.19700000000000001</v>
      </c>
      <c r="I4" s="10" t="s">
        <v>96</v>
      </c>
      <c r="J4" s="10">
        <f t="shared" ref="J4:J14" si="0">MEDIAN(K4,M4,O4)</f>
        <v>0.84</v>
      </c>
      <c r="K4" s="10">
        <v>0.84</v>
      </c>
      <c r="P4" s="24"/>
    </row>
    <row r="5" spans="1:20" x14ac:dyDescent="0.25">
      <c r="A5" s="11" t="s">
        <v>28</v>
      </c>
      <c r="B5" s="10" t="s">
        <v>84</v>
      </c>
      <c r="C5" t="s">
        <v>107</v>
      </c>
      <c r="D5" s="19">
        <v>0.10687015002586653</v>
      </c>
      <c r="E5" s="19">
        <v>0.10808041887099852</v>
      </c>
      <c r="F5" s="19">
        <v>4.2331288343558281E-2</v>
      </c>
      <c r="G5" s="19">
        <v>0.94548166519043397</v>
      </c>
      <c r="H5" s="19">
        <v>5.8847736625514402E-2</v>
      </c>
      <c r="I5" s="10" t="s">
        <v>96</v>
      </c>
      <c r="J5" s="10">
        <f t="shared" si="0"/>
        <v>0.48</v>
      </c>
      <c r="K5" s="10">
        <v>0.48</v>
      </c>
      <c r="P5" s="24"/>
      <c r="Q5" s="14"/>
    </row>
    <row r="6" spans="1:20" x14ac:dyDescent="0.25">
      <c r="A6" s="11" t="s">
        <v>29</v>
      </c>
      <c r="B6" s="16" t="s">
        <v>85</v>
      </c>
      <c r="C6" s="36" t="s">
        <v>108</v>
      </c>
      <c r="D6" s="19">
        <v>5.4888888888888883E-2</v>
      </c>
      <c r="E6" s="19">
        <v>0.13248017641019533</v>
      </c>
      <c r="F6" s="17">
        <v>0.21</v>
      </c>
      <c r="G6" s="19">
        <v>1.2225913620657858</v>
      </c>
      <c r="H6" s="17">
        <v>1.8486055779999999</v>
      </c>
      <c r="I6" s="10" t="s">
        <v>97</v>
      </c>
      <c r="J6" s="10">
        <f t="shared" si="0"/>
        <v>1.3</v>
      </c>
      <c r="K6" s="10">
        <v>1.3</v>
      </c>
      <c r="P6" s="25" t="s">
        <v>82</v>
      </c>
      <c r="Q6" s="35" t="s">
        <v>114</v>
      </c>
      <c r="R6" s="17">
        <v>0.15</v>
      </c>
    </row>
    <row r="7" spans="1:20" x14ac:dyDescent="0.25">
      <c r="A7" s="11" t="s">
        <v>30</v>
      </c>
      <c r="B7" s="10" t="s">
        <v>86</v>
      </c>
      <c r="C7" s="7" t="s">
        <v>109</v>
      </c>
      <c r="D7" s="19">
        <v>4.666452137563145E-2</v>
      </c>
      <c r="E7" s="19">
        <v>4.9891093602341313E-2</v>
      </c>
      <c r="F7" s="19">
        <v>5.9583333333333335E-2</v>
      </c>
      <c r="G7" s="19">
        <v>0.30686907807540842</v>
      </c>
      <c r="H7" s="19">
        <v>0.6484431773241105</v>
      </c>
      <c r="I7" s="10" t="s">
        <v>96</v>
      </c>
      <c r="J7" s="10">
        <f t="shared" si="0"/>
        <v>0.75</v>
      </c>
      <c r="K7" s="10">
        <v>0.8</v>
      </c>
      <c r="L7" s="10"/>
      <c r="M7" s="22">
        <v>0.7</v>
      </c>
      <c r="P7" s="24"/>
      <c r="Q7" s="14"/>
    </row>
    <row r="8" spans="1:20" x14ac:dyDescent="0.25">
      <c r="A8" s="11" t="s">
        <v>31</v>
      </c>
      <c r="B8" s="10" t="s">
        <v>86</v>
      </c>
      <c r="C8" t="s">
        <v>110</v>
      </c>
      <c r="D8" s="19">
        <v>0.05</v>
      </c>
      <c r="E8" s="19">
        <v>5.3762206186365E-2</v>
      </c>
      <c r="F8" s="19">
        <v>9.696969696969697E-2</v>
      </c>
      <c r="G8" s="19">
        <v>1.3187779323099682</v>
      </c>
      <c r="H8" s="19">
        <v>3.2</v>
      </c>
      <c r="I8" s="10" t="s">
        <v>96</v>
      </c>
      <c r="J8" s="10">
        <f t="shared" si="0"/>
        <v>0.5</v>
      </c>
      <c r="K8" s="10">
        <v>0.5</v>
      </c>
      <c r="P8" s="24"/>
      <c r="Q8" s="14"/>
    </row>
    <row r="9" spans="1:20" x14ac:dyDescent="0.25">
      <c r="A9" s="11" t="s">
        <v>32</v>
      </c>
      <c r="B9" s="16" t="s">
        <v>82</v>
      </c>
      <c r="C9" s="36" t="s">
        <v>111</v>
      </c>
      <c r="D9" s="19">
        <v>0.10939830929885627</v>
      </c>
      <c r="E9" s="19">
        <v>0.11902643344582581</v>
      </c>
      <c r="F9" s="19">
        <v>0.11812500000000001</v>
      </c>
      <c r="G9" s="19">
        <v>1.668934240165687</v>
      </c>
      <c r="H9" s="17">
        <v>0.16600433738684073</v>
      </c>
      <c r="I9" s="10" t="s">
        <v>96</v>
      </c>
      <c r="J9" s="10"/>
      <c r="K9" s="10"/>
      <c r="P9" s="25" t="s">
        <v>84</v>
      </c>
      <c r="Q9" s="35" t="s">
        <v>114</v>
      </c>
      <c r="S9" s="27">
        <v>0.15</v>
      </c>
    </row>
    <row r="10" spans="1:20" x14ac:dyDescent="0.25">
      <c r="A10" s="11" t="s">
        <v>33</v>
      </c>
      <c r="B10" s="10" t="s">
        <v>86</v>
      </c>
      <c r="C10" t="s">
        <v>108</v>
      </c>
      <c r="D10" s="19">
        <v>5.1499999999999997E-2</v>
      </c>
      <c r="E10" s="19">
        <v>0.14148163690858417</v>
      </c>
      <c r="F10" s="19">
        <v>3.3666666666666671E-2</v>
      </c>
      <c r="G10" s="19">
        <v>0.46910045849113718</v>
      </c>
      <c r="H10" s="19">
        <v>5.7271551724137934E-2</v>
      </c>
      <c r="I10" s="10" t="s">
        <v>96</v>
      </c>
      <c r="J10" s="10">
        <f t="shared" si="0"/>
        <v>0.79499999999999993</v>
      </c>
      <c r="K10" s="10">
        <v>0.75</v>
      </c>
      <c r="L10" s="10" t="s">
        <v>96</v>
      </c>
      <c r="M10" s="14">
        <v>0.84</v>
      </c>
      <c r="P10" s="24"/>
      <c r="Q10" s="14"/>
    </row>
    <row r="11" spans="1:20" x14ac:dyDescent="0.25">
      <c r="A11" s="11" t="s">
        <v>34</v>
      </c>
      <c r="B11" s="10" t="s">
        <v>86</v>
      </c>
      <c r="C11" t="s">
        <v>107</v>
      </c>
      <c r="D11" s="19">
        <v>0.1</v>
      </c>
      <c r="E11" s="19">
        <v>0.19472937500000001</v>
      </c>
      <c r="F11" s="19">
        <v>0.10999999999999999</v>
      </c>
      <c r="G11" s="19">
        <v>0.14780466598657002</v>
      </c>
      <c r="H11" s="19">
        <v>0.18</v>
      </c>
      <c r="I11" s="10" t="s">
        <v>96</v>
      </c>
      <c r="J11" s="10">
        <f t="shared" si="0"/>
        <v>0.85</v>
      </c>
      <c r="K11" s="10">
        <v>0.85</v>
      </c>
      <c r="L11" s="10" t="s">
        <v>96</v>
      </c>
      <c r="M11" s="14">
        <v>0.88</v>
      </c>
      <c r="N11" s="10" t="s">
        <v>96</v>
      </c>
      <c r="O11" s="14">
        <v>0.81</v>
      </c>
      <c r="P11" s="24"/>
      <c r="Q11" s="14"/>
    </row>
    <row r="12" spans="1:20" x14ac:dyDescent="0.25">
      <c r="A12" s="11" t="s">
        <v>35</v>
      </c>
      <c r="B12" s="16" t="s">
        <v>82</v>
      </c>
      <c r="C12" s="36" t="s">
        <v>112</v>
      </c>
      <c r="D12" s="19">
        <v>0.11445006713987854</v>
      </c>
      <c r="E12" s="19">
        <v>0.13696709106328259</v>
      </c>
      <c r="F12" s="19">
        <v>5.7766990291262137E-2</v>
      </c>
      <c r="G12" s="19">
        <v>1.2048192770915953</v>
      </c>
      <c r="H12" s="17">
        <v>0.16385466531011705</v>
      </c>
      <c r="I12" s="10"/>
      <c r="J12" s="16">
        <f t="shared" si="0"/>
        <v>1.2000000000000002</v>
      </c>
      <c r="K12" s="10"/>
      <c r="L12" s="10" t="s">
        <v>96</v>
      </c>
      <c r="M12" s="16">
        <v>1.1000000000000001</v>
      </c>
      <c r="N12" s="12" t="s">
        <v>94</v>
      </c>
      <c r="O12" s="16">
        <v>1.3</v>
      </c>
      <c r="P12" s="25" t="s">
        <v>84</v>
      </c>
      <c r="Q12" s="35" t="s">
        <v>114</v>
      </c>
      <c r="S12" s="27">
        <v>0.15</v>
      </c>
      <c r="T12" s="27">
        <v>0.6</v>
      </c>
    </row>
    <row r="13" spans="1:20" x14ac:dyDescent="0.25">
      <c r="A13" s="11" t="s">
        <v>36</v>
      </c>
      <c r="B13" s="10" t="s">
        <v>86</v>
      </c>
      <c r="C13" t="s">
        <v>108</v>
      </c>
      <c r="D13" s="19">
        <v>6.1538461538461542E-2</v>
      </c>
      <c r="E13" s="19">
        <v>0.2895762544218991</v>
      </c>
      <c r="F13" s="19">
        <v>5.2654028436018956E-2</v>
      </c>
      <c r="G13" s="19">
        <v>1.559006122257711</v>
      </c>
      <c r="H13" s="19">
        <v>0.10181818181818182</v>
      </c>
      <c r="I13" s="10" t="s">
        <v>96</v>
      </c>
      <c r="J13" s="10">
        <f t="shared" si="0"/>
        <v>1.23</v>
      </c>
      <c r="K13" s="10">
        <v>0.9</v>
      </c>
      <c r="L13" s="14" t="s">
        <v>96</v>
      </c>
      <c r="M13" s="14">
        <v>1.23</v>
      </c>
      <c r="N13" s="12" t="s">
        <v>95</v>
      </c>
      <c r="O13" s="14">
        <v>1.91</v>
      </c>
      <c r="P13" s="24"/>
      <c r="Q13" s="14"/>
    </row>
    <row r="14" spans="1:20" x14ac:dyDescent="0.25">
      <c r="A14" s="11" t="s">
        <v>37</v>
      </c>
      <c r="B14" s="10" t="s">
        <v>86</v>
      </c>
      <c r="C14" t="s">
        <v>108</v>
      </c>
      <c r="D14" s="19">
        <v>4.2352941176470586E-2</v>
      </c>
      <c r="E14" s="19">
        <v>5.444924930049673E-2</v>
      </c>
      <c r="F14" s="19">
        <v>4.0857142857142863E-2</v>
      </c>
      <c r="G14" s="19">
        <v>0.27380549275526117</v>
      </c>
      <c r="H14" s="19">
        <v>0.1</v>
      </c>
      <c r="I14" s="10" t="s">
        <v>96</v>
      </c>
      <c r="J14" s="10">
        <f t="shared" si="0"/>
        <v>0.7</v>
      </c>
      <c r="K14" s="10">
        <v>0.8</v>
      </c>
      <c r="L14" s="10" t="s">
        <v>96</v>
      </c>
      <c r="M14" s="10">
        <v>0.6</v>
      </c>
      <c r="N14" s="10" t="s">
        <v>96</v>
      </c>
      <c r="O14" s="10">
        <v>0.7</v>
      </c>
      <c r="P14" s="24"/>
      <c r="Q14" s="14"/>
    </row>
    <row r="20" spans="1:18" x14ac:dyDescent="0.25">
      <c r="A20" s="11"/>
      <c r="B20" s="10"/>
      <c r="C20" s="10"/>
      <c r="D20" s="10"/>
      <c r="F20" s="10"/>
      <c r="G20" s="10"/>
      <c r="H20" s="10"/>
      <c r="I20" s="10"/>
      <c r="J20" s="10"/>
      <c r="K20" s="10"/>
      <c r="L20" s="10"/>
      <c r="P20" s="24"/>
      <c r="Q20" s="14"/>
      <c r="R20" s="10"/>
    </row>
    <row r="21" spans="1:18" x14ac:dyDescent="0.25">
      <c r="A21" s="11"/>
      <c r="B21" s="10"/>
      <c r="C21" s="10"/>
      <c r="D21" s="10"/>
      <c r="F21" s="10"/>
      <c r="G21" s="10"/>
      <c r="H21" s="10"/>
      <c r="I21" s="10"/>
      <c r="J21" s="10"/>
      <c r="K21" s="10"/>
      <c r="L21" s="10"/>
      <c r="P21" s="24"/>
      <c r="Q21" s="14"/>
      <c r="R21" s="10"/>
    </row>
    <row r="22" spans="1:18" x14ac:dyDescent="0.25">
      <c r="A22" s="20"/>
      <c r="B22" s="10"/>
      <c r="C22" s="10"/>
      <c r="D22" s="10"/>
      <c r="F22" s="10"/>
      <c r="G22" s="10"/>
      <c r="H22" s="10"/>
      <c r="I22" s="10"/>
      <c r="J22" s="10"/>
      <c r="K22" s="10"/>
      <c r="L22" s="10"/>
      <c r="P22" s="24"/>
      <c r="Q22" s="14"/>
      <c r="R22" s="10"/>
    </row>
    <row r="23" spans="1:18" x14ac:dyDescent="0.25">
      <c r="A23" s="11"/>
      <c r="G23" s="10"/>
      <c r="I23" s="10"/>
      <c r="J23" s="10"/>
      <c r="K23" s="10"/>
      <c r="L23" s="10"/>
      <c r="R23" s="10"/>
    </row>
    <row r="24" spans="1:18" x14ac:dyDescent="0.25">
      <c r="A24" s="11"/>
      <c r="B24" s="21"/>
      <c r="C24" s="21"/>
      <c r="G24" s="22"/>
      <c r="I24" s="14"/>
      <c r="J24" s="14"/>
      <c r="K24" s="14"/>
      <c r="L24" s="10"/>
      <c r="R24" s="14"/>
    </row>
    <row r="25" spans="1:18" x14ac:dyDescent="0.25">
      <c r="A25" s="20"/>
      <c r="G25" s="14"/>
      <c r="I25" s="14"/>
      <c r="J25" s="14"/>
      <c r="L25" s="10"/>
      <c r="P25" s="26"/>
      <c r="Q25" s="34"/>
    </row>
    <row r="26" spans="1:18" x14ac:dyDescent="0.25">
      <c r="A26" s="11"/>
      <c r="I26" s="10"/>
      <c r="J26" s="10"/>
      <c r="L26" s="10"/>
    </row>
    <row r="27" spans="1:18" x14ac:dyDescent="0.25">
      <c r="A27" s="11"/>
      <c r="I27" s="14"/>
      <c r="J27" s="14"/>
      <c r="K27" s="14"/>
      <c r="L27" s="10"/>
    </row>
    <row r="28" spans="1:18" x14ac:dyDescent="0.25">
      <c r="A28" s="20"/>
      <c r="I28" s="14"/>
      <c r="J28" s="14"/>
      <c r="K28" s="14"/>
      <c r="L28" s="10"/>
    </row>
  </sheetData>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topLeftCell="A7" workbookViewId="0">
      <selection activeCell="F14" sqref="F14"/>
    </sheetView>
  </sheetViews>
  <sheetFormatPr defaultRowHeight="15" x14ac:dyDescent="0.25"/>
  <cols>
    <col min="1" max="1" width="8.7109375" style="51"/>
    <col min="2" max="2" width="23.42578125" bestFit="1" customWidth="1"/>
    <col min="3" max="3" width="11.42578125" bestFit="1" customWidth="1"/>
    <col min="4" max="4" width="18.28515625" bestFit="1" customWidth="1"/>
    <col min="5" max="5" width="11" bestFit="1" customWidth="1"/>
    <col min="6" max="6" width="15.140625" bestFit="1" customWidth="1"/>
    <col min="7" max="7" width="10.85546875" bestFit="1" customWidth="1"/>
    <col min="8" max="8" width="5.42578125" bestFit="1" customWidth="1"/>
    <col min="9" max="9" width="4.85546875" bestFit="1" customWidth="1"/>
    <col min="10" max="10" width="5.85546875" bestFit="1" customWidth="1"/>
    <col min="11" max="11" width="13" style="51" customWidth="1"/>
    <col min="12" max="12" width="13.140625" customWidth="1"/>
  </cols>
  <sheetData>
    <row r="1" spans="2:13" s="51" customFormat="1" ht="15.75" thickBot="1" x14ac:dyDescent="0.3"/>
    <row r="2" spans="2:13" x14ac:dyDescent="0.25">
      <c r="B2" s="59" t="s">
        <v>117</v>
      </c>
      <c r="C2" s="110" t="s">
        <v>103</v>
      </c>
      <c r="D2" s="111"/>
      <c r="E2" s="111"/>
      <c r="F2" s="112"/>
      <c r="G2" s="113" t="s">
        <v>104</v>
      </c>
      <c r="H2" s="111"/>
      <c r="I2" s="111"/>
      <c r="J2" s="114"/>
      <c r="K2" s="115" t="s">
        <v>103</v>
      </c>
      <c r="L2" s="117" t="s">
        <v>104</v>
      </c>
      <c r="M2" s="29"/>
    </row>
    <row r="3" spans="2:13" ht="15.75" thickBot="1" x14ac:dyDescent="0.3">
      <c r="B3" s="60"/>
      <c r="C3" s="54"/>
      <c r="D3" s="44" t="s">
        <v>41</v>
      </c>
      <c r="E3" s="44" t="s">
        <v>38</v>
      </c>
      <c r="F3" s="55" t="s">
        <v>116</v>
      </c>
      <c r="G3" s="56"/>
      <c r="H3" s="44" t="s">
        <v>90</v>
      </c>
      <c r="I3" s="44" t="s">
        <v>102</v>
      </c>
      <c r="J3" s="45" t="s">
        <v>98</v>
      </c>
      <c r="K3" s="116"/>
      <c r="L3" s="118"/>
      <c r="M3" s="29"/>
    </row>
    <row r="4" spans="2:13" x14ac:dyDescent="0.25">
      <c r="B4" s="38" t="s">
        <v>32</v>
      </c>
      <c r="C4" s="57" t="s">
        <v>82</v>
      </c>
      <c r="D4" s="15">
        <v>0.11812500000000001</v>
      </c>
      <c r="E4" s="15">
        <v>0.16600433738684073</v>
      </c>
      <c r="F4" s="14"/>
      <c r="G4" s="30" t="s">
        <v>84</v>
      </c>
      <c r="H4" s="28"/>
      <c r="I4" s="28">
        <v>0.15</v>
      </c>
      <c r="J4" s="39"/>
      <c r="K4" s="53" t="s">
        <v>111</v>
      </c>
      <c r="L4" s="49" t="s">
        <v>114</v>
      </c>
      <c r="M4" s="29"/>
    </row>
    <row r="5" spans="2:13" ht="15.75" thickBot="1" x14ac:dyDescent="0.3">
      <c r="B5" s="40" t="s">
        <v>35</v>
      </c>
      <c r="C5" s="58" t="s">
        <v>82</v>
      </c>
      <c r="D5" s="42">
        <v>5.7766990291262137E-2</v>
      </c>
      <c r="E5" s="42">
        <v>0.16385466531011705</v>
      </c>
      <c r="F5" s="41">
        <v>1.2000000000000002</v>
      </c>
      <c r="G5" s="43" t="s">
        <v>84</v>
      </c>
      <c r="H5" s="44"/>
      <c r="I5" s="44">
        <v>0.15</v>
      </c>
      <c r="J5" s="45">
        <v>0.6</v>
      </c>
      <c r="K5" s="54" t="s">
        <v>112</v>
      </c>
      <c r="L5" s="50" t="s">
        <v>114</v>
      </c>
    </row>
    <row r="6" spans="2:13" s="51" customFormat="1" ht="15.75" thickBot="1" x14ac:dyDescent="0.3"/>
    <row r="7" spans="2:13" x14ac:dyDescent="0.25">
      <c r="B7" s="46" t="s">
        <v>115</v>
      </c>
      <c r="C7" s="47" t="s">
        <v>103</v>
      </c>
      <c r="D7" s="48" t="s">
        <v>104</v>
      </c>
      <c r="E7" s="51"/>
      <c r="F7" s="51"/>
      <c r="G7" s="51"/>
      <c r="H7" s="51"/>
      <c r="I7" s="51"/>
      <c r="J7" s="51"/>
      <c r="L7" s="29"/>
    </row>
    <row r="8" spans="2:13" x14ac:dyDescent="0.25">
      <c r="B8" s="38" t="s">
        <v>32</v>
      </c>
      <c r="C8" s="28" t="s">
        <v>111</v>
      </c>
      <c r="D8" s="49" t="s">
        <v>118</v>
      </c>
      <c r="E8" s="51"/>
      <c r="F8" s="51"/>
      <c r="G8" s="51"/>
      <c r="H8" s="51"/>
      <c r="I8" s="51"/>
      <c r="J8" s="51"/>
    </row>
    <row r="9" spans="2:13" ht="15.75" thickBot="1" x14ac:dyDescent="0.3">
      <c r="B9" s="40" t="s">
        <v>35</v>
      </c>
      <c r="C9" s="44" t="s">
        <v>112</v>
      </c>
      <c r="D9" s="50" t="s">
        <v>118</v>
      </c>
      <c r="E9" s="51"/>
      <c r="F9" s="51"/>
      <c r="G9" s="51"/>
      <c r="H9" s="51"/>
      <c r="I9" s="51"/>
      <c r="J9" s="51"/>
    </row>
    <row r="10" spans="2:13" s="51" customFormat="1" x14ac:dyDescent="0.25"/>
    <row r="11" spans="2:13" x14ac:dyDescent="0.25">
      <c r="C11" s="29"/>
      <c r="D11" s="29"/>
    </row>
    <row r="12" spans="2:13" ht="45" x14ac:dyDescent="0.25">
      <c r="B12" s="61"/>
      <c r="C12" s="61" t="s">
        <v>122</v>
      </c>
      <c r="D12" s="61" t="s">
        <v>123</v>
      </c>
      <c r="E12" s="61" t="s">
        <v>119</v>
      </c>
      <c r="F12" s="61" t="s">
        <v>124</v>
      </c>
    </row>
    <row r="13" spans="2:13" ht="30" x14ac:dyDescent="0.25">
      <c r="B13" s="61" t="s">
        <v>32</v>
      </c>
      <c r="C13" s="61">
        <v>0.11600000000000001</v>
      </c>
      <c r="D13" s="61">
        <v>0.05</v>
      </c>
      <c r="E13" s="61" t="s">
        <v>120</v>
      </c>
      <c r="F13" s="61">
        <v>8.8999999999999996E-2</v>
      </c>
    </row>
    <row r="14" spans="2:13" ht="30" x14ac:dyDescent="0.25">
      <c r="B14" s="61" t="s">
        <v>35</v>
      </c>
      <c r="C14" s="61">
        <v>0.16</v>
      </c>
      <c r="D14" s="61">
        <v>3.3000000000000002E-2</v>
      </c>
      <c r="E14" s="61" t="s">
        <v>121</v>
      </c>
      <c r="F14" s="61">
        <v>0.46800000000000003</v>
      </c>
    </row>
    <row r="17" spans="2:13" x14ac:dyDescent="0.25">
      <c r="B17" s="38" t="s">
        <v>26</v>
      </c>
      <c r="C17" s="57" t="s">
        <v>82</v>
      </c>
      <c r="D17" s="15">
        <v>6.8886374101505485E-2</v>
      </c>
      <c r="E17" s="15">
        <v>0.44572905343246744</v>
      </c>
      <c r="F17" s="14"/>
      <c r="G17" s="30" t="s">
        <v>84</v>
      </c>
      <c r="H17" s="28"/>
      <c r="I17" s="28">
        <v>0.15</v>
      </c>
      <c r="J17" s="39"/>
      <c r="K17" s="52" t="s">
        <v>105</v>
      </c>
      <c r="L17" s="49" t="s">
        <v>114</v>
      </c>
      <c r="M17" s="29"/>
    </row>
    <row r="18" spans="2:13" x14ac:dyDescent="0.25">
      <c r="B18" s="38" t="s">
        <v>29</v>
      </c>
      <c r="C18" s="57" t="s">
        <v>85</v>
      </c>
      <c r="D18" s="15">
        <v>0.21</v>
      </c>
      <c r="E18" s="15">
        <v>1.8486055779999999</v>
      </c>
      <c r="F18" s="14">
        <v>1.3</v>
      </c>
      <c r="G18" s="30" t="s">
        <v>82</v>
      </c>
      <c r="H18" s="15">
        <v>0.15</v>
      </c>
      <c r="I18" s="28"/>
      <c r="J18" s="39"/>
      <c r="K18" s="53" t="s">
        <v>108</v>
      </c>
      <c r="L18" s="49" t="s">
        <v>114</v>
      </c>
      <c r="M18" s="29"/>
    </row>
  </sheetData>
  <mergeCells count="4">
    <mergeCell ref="C2:F2"/>
    <mergeCell ref="G2:J2"/>
    <mergeCell ref="K2:K3"/>
    <mergeCell ref="L2:L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Results</vt:lpstr>
      <vt:lpstr>Energy demand plots</vt:lpstr>
      <vt:lpstr>scenarios-ref</vt:lpstr>
      <vt:lpstr>scenarios-case study</vt:lpstr>
      <vt:lpstr>scenarios-final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Rhythima Shinde</dc:creator>
  <cp:lastModifiedBy>Rhythima Shinde</cp:lastModifiedBy>
  <dcterms:created xsi:type="dcterms:W3CDTF">2022-07-18T13:36:29Z</dcterms:created>
  <dcterms:modified xsi:type="dcterms:W3CDTF">2023-01-04T19:20:46Z</dcterms:modified>
</cp:coreProperties>
</file>