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material\"/>
    </mc:Choice>
  </mc:AlternateContent>
  <bookViews>
    <workbookView xWindow="0" yWindow="0" windowWidth="25600" windowHeight="10190" activeTab="2"/>
  </bookViews>
  <sheets>
    <sheet name="Uvalues_components" sheetId="5" r:id="rId1"/>
    <sheet name="UValues_model" sheetId="6" r:id="rId2"/>
    <sheet name="Uvaluesmodel_final" sheetId="7" r:id="rId3"/>
    <sheet name="externalwall" sheetId="1" r:id="rId4"/>
    <sheet name="floor" sheetId="2" r:id="rId5"/>
    <sheet name="roof" sheetId="3" r:id="rId6"/>
    <sheet name="All" sheetId="4" state="hidden" r:id="rId7"/>
  </sheets>
  <calcPr calcId="162913"/>
  <pivotCaches>
    <pivotCache cacheId="10" r:id="rId8"/>
    <pivotCache cacheId="11" r:id="rId9"/>
    <pivotCache cacheId="12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X28" i="6" l="1"/>
  <c r="BR28" i="6"/>
  <c r="BL28" i="6"/>
  <c r="BF28" i="6"/>
  <c r="AZ28" i="6"/>
  <c r="AT28" i="6"/>
  <c r="AN28" i="6"/>
  <c r="AH28" i="6"/>
  <c r="AB28" i="6"/>
  <c r="V28" i="6"/>
  <c r="P28" i="6"/>
  <c r="J28" i="6"/>
  <c r="BX27" i="6"/>
  <c r="BR27" i="6"/>
  <c r="BL27" i="6"/>
  <c r="BF27" i="6"/>
  <c r="AZ27" i="6"/>
  <c r="AT27" i="6"/>
  <c r="AN27" i="6"/>
  <c r="AH27" i="6"/>
  <c r="AB27" i="6"/>
  <c r="V27" i="6"/>
  <c r="P27" i="6"/>
  <c r="J27" i="6"/>
  <c r="BU26" i="6"/>
  <c r="BV26" i="6" s="1"/>
  <c r="BP26" i="6"/>
  <c r="BO26" i="6"/>
  <c r="BI26" i="6"/>
  <c r="BJ26" i="6" s="1"/>
  <c r="BC26" i="6"/>
  <c r="AW26" i="6"/>
  <c r="AX26" i="6" s="1"/>
  <c r="AR26" i="6"/>
  <c r="AQ26" i="6"/>
  <c r="AK26" i="6"/>
  <c r="AL26" i="6" s="1"/>
  <c r="AN25" i="6" s="1"/>
  <c r="AF26" i="6"/>
  <c r="AE26" i="6"/>
  <c r="Y26" i="6"/>
  <c r="Z26" i="6" s="1"/>
  <c r="T26" i="6"/>
  <c r="S26" i="6"/>
  <c r="M26" i="6"/>
  <c r="F26" i="6"/>
  <c r="BU25" i="6"/>
  <c r="BW25" i="6" s="1" a="1"/>
  <c r="BW25" i="6" s="1"/>
  <c r="BQ25" i="6"/>
  <c r="BQ25" i="6" a="1"/>
  <c r="BP25" i="6"/>
  <c r="BR25" i="6" s="1"/>
  <c r="BO25" i="6"/>
  <c r="BK25" i="6" a="1"/>
  <c r="BK25" i="6" s="1"/>
  <c r="BI25" i="6"/>
  <c r="BJ25" i="6" s="1"/>
  <c r="BL25" i="6" s="1"/>
  <c r="BC25" i="6"/>
  <c r="BE25" i="6" s="1" a="1"/>
  <c r="BE25" i="6" s="1"/>
  <c r="AW25" i="6"/>
  <c r="AY25" i="6" s="1" a="1"/>
  <c r="AY25" i="6" s="1"/>
  <c r="AS25" i="6" a="1"/>
  <c r="AS25" i="6" s="1"/>
  <c r="AR25" i="6"/>
  <c r="AT25" i="6" s="1"/>
  <c r="AQ25" i="6"/>
  <c r="AM25" i="6" a="1"/>
  <c r="AM25" i="6" s="1"/>
  <c r="AL25" i="6"/>
  <c r="AK25" i="6"/>
  <c r="AF25" i="6"/>
  <c r="AH25" i="6" s="1"/>
  <c r="AE25" i="6"/>
  <c r="AG25" i="6" s="1" a="1"/>
  <c r="AG25" i="6" s="1"/>
  <c r="Y25" i="6"/>
  <c r="Z25" i="6" s="1"/>
  <c r="AB25" i="6" s="1"/>
  <c r="U25" i="6"/>
  <c r="U25" i="6" a="1"/>
  <c r="T25" i="6"/>
  <c r="V25" i="6" s="1"/>
  <c r="S25" i="6"/>
  <c r="O25" i="6" a="1"/>
  <c r="O25" i="6" s="1"/>
  <c r="M25" i="6"/>
  <c r="N25" i="6" s="1"/>
  <c r="P25" i="6" s="1"/>
  <c r="F25" i="6"/>
  <c r="BU24" i="6"/>
  <c r="BO24" i="6"/>
  <c r="BI24" i="6"/>
  <c r="BC24" i="6"/>
  <c r="AW24" i="6"/>
  <c r="AQ24" i="6"/>
  <c r="AK24" i="6"/>
  <c r="AE24" i="6"/>
  <c r="AF24" i="6" s="1"/>
  <c r="Y24" i="6"/>
  <c r="S24" i="6"/>
  <c r="M24" i="6"/>
  <c r="F24" i="6"/>
  <c r="BU23" i="6"/>
  <c r="BO23" i="6"/>
  <c r="BI23" i="6"/>
  <c r="BC23" i="6"/>
  <c r="AW23" i="6"/>
  <c r="AQ23" i="6"/>
  <c r="AK23" i="6"/>
  <c r="AF23" i="6"/>
  <c r="AE23" i="6"/>
  <c r="Y23" i="6"/>
  <c r="AA19" i="6" s="1" a="1"/>
  <c r="AA19" i="6" s="1"/>
  <c r="S23" i="6"/>
  <c r="M23" i="6"/>
  <c r="F23" i="6"/>
  <c r="BU22" i="6"/>
  <c r="BO22" i="6"/>
  <c r="BI22" i="6"/>
  <c r="BC22" i="6"/>
  <c r="AW22" i="6"/>
  <c r="AQ22" i="6"/>
  <c r="AK22" i="6"/>
  <c r="AF22" i="6"/>
  <c r="AE22" i="6"/>
  <c r="Y22" i="6"/>
  <c r="S22" i="6"/>
  <c r="M22" i="6"/>
  <c r="F22" i="6"/>
  <c r="BU21" i="6"/>
  <c r="BV21" i="6" s="1"/>
  <c r="BP21" i="6"/>
  <c r="BO21" i="6"/>
  <c r="BI21" i="6"/>
  <c r="BD21" i="6"/>
  <c r="BC21" i="6"/>
  <c r="AX21" i="6"/>
  <c r="AW21" i="6"/>
  <c r="AQ21" i="6"/>
  <c r="AS19" i="6" s="1" a="1"/>
  <c r="AS19" i="6" s="1"/>
  <c r="AK21" i="6"/>
  <c r="AE21" i="6"/>
  <c r="AF21" i="6" s="1"/>
  <c r="Z21" i="6"/>
  <c r="Y21" i="6"/>
  <c r="S21" i="6"/>
  <c r="M21" i="6"/>
  <c r="N21" i="6" s="1"/>
  <c r="F21" i="6"/>
  <c r="BU20" i="6"/>
  <c r="BV20" i="6" s="1"/>
  <c r="BP20" i="6"/>
  <c r="BR19" i="6" s="1"/>
  <c r="BO20" i="6"/>
  <c r="BJ20" i="6"/>
  <c r="BI20" i="6"/>
  <c r="BD20" i="6"/>
  <c r="BC20" i="6"/>
  <c r="AW20" i="6"/>
  <c r="AY19" i="6" s="1" a="1"/>
  <c r="AY19" i="6" s="1"/>
  <c r="AR20" i="6"/>
  <c r="AQ20" i="6"/>
  <c r="AL20" i="6"/>
  <c r="AK20" i="6"/>
  <c r="AF20" i="6"/>
  <c r="AE20" i="6"/>
  <c r="Y20" i="6"/>
  <c r="Z20" i="6" s="1"/>
  <c r="T20" i="6"/>
  <c r="V19" i="6" s="1"/>
  <c r="S20" i="6"/>
  <c r="N20" i="6"/>
  <c r="M20" i="6"/>
  <c r="F20" i="6"/>
  <c r="BV19" i="6"/>
  <c r="BU19" i="6"/>
  <c r="BQ19" i="6" a="1"/>
  <c r="BQ19" i="6" s="1"/>
  <c r="BP19" i="6"/>
  <c r="BO19" i="6"/>
  <c r="BJ19" i="6"/>
  <c r="BL19" i="6" s="1"/>
  <c r="BI19" i="6"/>
  <c r="BK19" i="6" s="1" a="1"/>
  <c r="BK19" i="6" s="1"/>
  <c r="BC19" i="6"/>
  <c r="BE19" i="6" s="1" a="1"/>
  <c r="BE19" i="6" s="1"/>
  <c r="AX19" i="6"/>
  <c r="AW19" i="6"/>
  <c r="AQ19" i="6"/>
  <c r="AR19" i="6" s="1"/>
  <c r="AT19" i="6" s="1"/>
  <c r="AK19" i="6"/>
  <c r="AM19" i="6" s="1" a="1"/>
  <c r="AM19" i="6" s="1"/>
  <c r="AE19" i="6"/>
  <c r="AG19" i="6" s="1" a="1"/>
  <c r="AG19" i="6" s="1"/>
  <c r="Z19" i="6"/>
  <c r="AB19" i="6" s="1"/>
  <c r="Y19" i="6"/>
  <c r="U19" i="6" a="1"/>
  <c r="U19" i="6" s="1"/>
  <c r="T19" i="6"/>
  <c r="S19" i="6"/>
  <c r="N19" i="6"/>
  <c r="P19" i="6" s="1"/>
  <c r="M19" i="6"/>
  <c r="O19" i="6" s="1" a="1"/>
  <c r="O19" i="6" s="1"/>
  <c r="F19" i="6"/>
  <c r="BW18" i="6" a="1"/>
  <c r="BW18" i="6" s="1"/>
  <c r="BV18" i="6"/>
  <c r="BX18" i="6" s="1"/>
  <c r="BU18" i="6"/>
  <c r="BR18" i="6"/>
  <c r="BQ18" i="6" a="1"/>
  <c r="BQ18" i="6" s="1"/>
  <c r="BP18" i="6"/>
  <c r="BO18" i="6"/>
  <c r="BJ18" i="6"/>
  <c r="BL18" i="6" s="1"/>
  <c r="BI18" i="6"/>
  <c r="BK18" i="6" s="1" a="1"/>
  <c r="BK18" i="6" s="1"/>
  <c r="BC18" i="6"/>
  <c r="BE18" i="6" s="1" a="1"/>
  <c r="BE18" i="6" s="1"/>
  <c r="AY18" i="6"/>
  <c r="AY18" i="6" a="1"/>
  <c r="AX18" i="6"/>
  <c r="AZ18" i="6" s="1"/>
  <c r="AW18" i="6"/>
  <c r="AS18" i="6" a="1"/>
  <c r="AS18" i="6" s="1"/>
  <c r="AQ18" i="6"/>
  <c r="AR18" i="6" s="1"/>
  <c r="AT18" i="6" s="1"/>
  <c r="AK18" i="6"/>
  <c r="AM18" i="6" s="1" a="1"/>
  <c r="AM18" i="6" s="1"/>
  <c r="AE18" i="6"/>
  <c r="AG18" i="6" s="1" a="1"/>
  <c r="AG18" i="6" s="1"/>
  <c r="AA18" i="6" a="1"/>
  <c r="AA18" i="6" s="1"/>
  <c r="Z18" i="6"/>
  <c r="AB18" i="6" s="1"/>
  <c r="Y18" i="6"/>
  <c r="V18" i="6"/>
  <c r="U18" i="6" a="1"/>
  <c r="U18" i="6" s="1"/>
  <c r="T18" i="6"/>
  <c r="S18" i="6"/>
  <c r="N18" i="6"/>
  <c r="P18" i="6" s="1"/>
  <c r="M18" i="6"/>
  <c r="O18" i="6" s="1" a="1"/>
  <c r="O18" i="6" s="1"/>
  <c r="F18" i="6"/>
  <c r="H18" i="6" s="1" a="1"/>
  <c r="H18" i="6" s="1"/>
  <c r="BU17" i="6"/>
  <c r="BO17" i="6"/>
  <c r="BI17" i="6"/>
  <c r="BC17" i="6"/>
  <c r="AW17" i="6"/>
  <c r="AQ17" i="6"/>
  <c r="AK17" i="6"/>
  <c r="AE17" i="6"/>
  <c r="Y17" i="6"/>
  <c r="S17" i="6"/>
  <c r="M17" i="6"/>
  <c r="G17" i="6"/>
  <c r="F17" i="6"/>
  <c r="BU16" i="6"/>
  <c r="BO16" i="6"/>
  <c r="BI16" i="6"/>
  <c r="BC16" i="6"/>
  <c r="AW16" i="6"/>
  <c r="AQ16" i="6"/>
  <c r="AK16" i="6"/>
  <c r="AE16" i="6"/>
  <c r="Y16" i="6"/>
  <c r="S16" i="6"/>
  <c r="M16" i="6"/>
  <c r="F16" i="6"/>
  <c r="G16" i="6" s="1"/>
  <c r="BU15" i="6"/>
  <c r="BO15" i="6"/>
  <c r="BI15" i="6"/>
  <c r="BC15" i="6"/>
  <c r="AW15" i="6"/>
  <c r="AQ15" i="6"/>
  <c r="AK15" i="6"/>
  <c r="AE15" i="6"/>
  <c r="Y15" i="6"/>
  <c r="S15" i="6"/>
  <c r="M15" i="6"/>
  <c r="F15" i="6"/>
  <c r="G15" i="6" s="1"/>
  <c r="BU14" i="6"/>
  <c r="BO14" i="6"/>
  <c r="BI14" i="6"/>
  <c r="BC14" i="6"/>
  <c r="AW14" i="6"/>
  <c r="AQ14" i="6"/>
  <c r="AK14" i="6"/>
  <c r="AE14" i="6"/>
  <c r="Y14" i="6"/>
  <c r="S14" i="6"/>
  <c r="M14" i="6"/>
  <c r="F14" i="6"/>
  <c r="G14" i="6" s="1"/>
  <c r="BU13" i="6"/>
  <c r="BO13" i="6"/>
  <c r="BI13" i="6"/>
  <c r="BC13" i="6"/>
  <c r="AW13" i="6"/>
  <c r="AQ13" i="6"/>
  <c r="AK13" i="6"/>
  <c r="AE13" i="6"/>
  <c r="Y13" i="6"/>
  <c r="S13" i="6"/>
  <c r="M13" i="6"/>
  <c r="G13" i="6"/>
  <c r="F13" i="6"/>
  <c r="BU12" i="6"/>
  <c r="BO12" i="6"/>
  <c r="BI12" i="6"/>
  <c r="BK6" i="6" s="1" a="1"/>
  <c r="BK6" i="6" s="1"/>
  <c r="BC12" i="6"/>
  <c r="AW12" i="6"/>
  <c r="AQ12" i="6"/>
  <c r="AK12" i="6"/>
  <c r="AE12" i="6"/>
  <c r="Y12" i="6"/>
  <c r="S12" i="6"/>
  <c r="M12" i="6"/>
  <c r="G12" i="6"/>
  <c r="F12" i="6"/>
  <c r="BU11" i="6"/>
  <c r="BO11" i="6"/>
  <c r="BI11" i="6"/>
  <c r="BC11" i="6"/>
  <c r="AW11" i="6"/>
  <c r="AQ11" i="6"/>
  <c r="AK11" i="6"/>
  <c r="AE11" i="6"/>
  <c r="Y11" i="6"/>
  <c r="S11" i="6"/>
  <c r="M11" i="6"/>
  <c r="G11" i="6"/>
  <c r="F11" i="6"/>
  <c r="BU10" i="6"/>
  <c r="BO10" i="6"/>
  <c r="BI10" i="6"/>
  <c r="BC10" i="6"/>
  <c r="AW10" i="6"/>
  <c r="AQ10" i="6"/>
  <c r="AK10" i="6"/>
  <c r="AE10" i="6"/>
  <c r="Y10" i="6"/>
  <c r="S10" i="6"/>
  <c r="M10" i="6"/>
  <c r="F10" i="6"/>
  <c r="G10" i="6" s="1"/>
  <c r="BU9" i="6"/>
  <c r="BO9" i="6"/>
  <c r="BI9" i="6"/>
  <c r="BC9" i="6"/>
  <c r="BE6" i="6" s="1" a="1"/>
  <c r="BE6" i="6" s="1"/>
  <c r="AW9" i="6"/>
  <c r="AQ9" i="6"/>
  <c r="AK9" i="6"/>
  <c r="AE9" i="6"/>
  <c r="Y9" i="6"/>
  <c r="S9" i="6"/>
  <c r="M9" i="6"/>
  <c r="G9" i="6"/>
  <c r="F9" i="6"/>
  <c r="BU8" i="6"/>
  <c r="BV8" i="6" s="1"/>
  <c r="BO8" i="6"/>
  <c r="BI8" i="6"/>
  <c r="BC8" i="6"/>
  <c r="AW8" i="6"/>
  <c r="AQ8" i="6"/>
  <c r="AL8" i="6"/>
  <c r="AK8" i="6"/>
  <c r="AE8" i="6"/>
  <c r="AF8" i="6" s="1"/>
  <c r="AH6" i="6" s="1"/>
  <c r="Y8" i="6"/>
  <c r="Z8" i="6" s="1"/>
  <c r="S8" i="6"/>
  <c r="T8" i="6" s="1"/>
  <c r="M8" i="6"/>
  <c r="F8" i="6"/>
  <c r="G8" i="6" s="1"/>
  <c r="BV7" i="6"/>
  <c r="BU7" i="6"/>
  <c r="BP7" i="6"/>
  <c r="BO7" i="6"/>
  <c r="BJ7" i="6"/>
  <c r="BI7" i="6"/>
  <c r="BC7" i="6"/>
  <c r="AW7" i="6"/>
  <c r="AX7" i="6" s="1"/>
  <c r="AQ7" i="6"/>
  <c r="AR7" i="6" s="1"/>
  <c r="AK7" i="6"/>
  <c r="AL7" i="6" s="1"/>
  <c r="AF7" i="6"/>
  <c r="AE7" i="6"/>
  <c r="Y7" i="6"/>
  <c r="Z7" i="6" s="1"/>
  <c r="S7" i="6"/>
  <c r="T7" i="6" s="1"/>
  <c r="M7" i="6"/>
  <c r="N7" i="6" s="1"/>
  <c r="G7" i="6"/>
  <c r="F7" i="6"/>
  <c r="BV6" i="6"/>
  <c r="BX6" i="6" s="1"/>
  <c r="BU6" i="6"/>
  <c r="BW6" i="6" s="1" a="1"/>
  <c r="BW6" i="6" s="1"/>
  <c r="BO6" i="6"/>
  <c r="BP6" i="6" s="1"/>
  <c r="BR6" i="6" s="1"/>
  <c r="BJ6" i="6"/>
  <c r="BL6" i="6" s="1"/>
  <c r="BI6" i="6"/>
  <c r="BC6" i="6"/>
  <c r="BD6" i="6" s="1"/>
  <c r="BF6" i="6" s="1"/>
  <c r="AW6" i="6"/>
  <c r="AY6" i="6" s="1" a="1"/>
  <c r="AY6" i="6" s="1"/>
  <c r="AQ6" i="6"/>
  <c r="AS6" i="6" s="1" a="1"/>
  <c r="AS6" i="6" s="1"/>
  <c r="AL6" i="6"/>
  <c r="AN6" i="6" s="1"/>
  <c r="AK6" i="6"/>
  <c r="AG6" i="6" a="1"/>
  <c r="AG6" i="6" s="1"/>
  <c r="AF6" i="6"/>
  <c r="AE6" i="6"/>
  <c r="Z6" i="6"/>
  <c r="AB6" i="6" s="1"/>
  <c r="Y6" i="6"/>
  <c r="AA6" i="6" s="1" a="1"/>
  <c r="AA6" i="6" s="1"/>
  <c r="S6" i="6"/>
  <c r="T6" i="6" s="1"/>
  <c r="V6" i="6" s="1"/>
  <c r="N6" i="6"/>
  <c r="M6" i="6"/>
  <c r="F6" i="6"/>
  <c r="G6" i="6" s="1"/>
  <c r="BU5" i="6"/>
  <c r="BO5" i="6"/>
  <c r="BI5" i="6"/>
  <c r="BC5" i="6"/>
  <c r="AW5" i="6"/>
  <c r="AQ5" i="6"/>
  <c r="AK5" i="6"/>
  <c r="AE5" i="6"/>
  <c r="Y5" i="6"/>
  <c r="S5" i="6"/>
  <c r="M5" i="6"/>
  <c r="F5" i="6"/>
  <c r="G5" i="6" s="1"/>
  <c r="BU4" i="6"/>
  <c r="BO4" i="6"/>
  <c r="BI4" i="6"/>
  <c r="BC4" i="6"/>
  <c r="BE3" i="6" s="1" a="1"/>
  <c r="BE3" i="6" s="1"/>
  <c r="AW4" i="6"/>
  <c r="AQ4" i="6"/>
  <c r="AK4" i="6"/>
  <c r="AE4" i="6"/>
  <c r="AG3" i="6" s="1" a="1"/>
  <c r="AG3" i="6" s="1"/>
  <c r="Y4" i="6"/>
  <c r="S4" i="6"/>
  <c r="M4" i="6"/>
  <c r="G4" i="6"/>
  <c r="F4" i="6"/>
  <c r="BW3" i="6" a="1"/>
  <c r="BW3" i="6" s="1"/>
  <c r="BU3" i="6"/>
  <c r="BV3" i="6" s="1"/>
  <c r="BX3" i="6" s="1"/>
  <c r="BO3" i="6"/>
  <c r="BQ3" i="6" s="1" a="1"/>
  <c r="BQ3" i="6" s="1"/>
  <c r="BI3" i="6"/>
  <c r="BK3" i="6" s="1" a="1"/>
  <c r="BK3" i="6" s="1"/>
  <c r="BD3" i="6"/>
  <c r="BF3" i="6" s="1"/>
  <c r="BC3" i="6"/>
  <c r="AZ3" i="6"/>
  <c r="AY3" i="6" a="1"/>
  <c r="AY3" i="6" s="1"/>
  <c r="AX3" i="6"/>
  <c r="AW3" i="6"/>
  <c r="AR3" i="6"/>
  <c r="AT3" i="6" s="1"/>
  <c r="AQ3" i="6"/>
  <c r="AS3" i="6" s="1" a="1"/>
  <c r="AS3" i="6" s="1"/>
  <c r="AK3" i="6"/>
  <c r="AL3" i="6" s="1"/>
  <c r="AN3" i="6" s="1"/>
  <c r="AF3" i="6"/>
  <c r="AE3" i="6"/>
  <c r="AA3" i="6" a="1"/>
  <c r="AA3" i="6" s="1"/>
  <c r="Y3" i="6"/>
  <c r="Z3" i="6" s="1"/>
  <c r="AB3" i="6" s="1"/>
  <c r="S3" i="6"/>
  <c r="U3" i="6" s="1" a="1"/>
  <c r="U3" i="6" s="1"/>
  <c r="M3" i="6"/>
  <c r="O3" i="6" s="1" a="1"/>
  <c r="O3" i="6" s="1"/>
  <c r="F3" i="6"/>
  <c r="H3" i="6" s="1"/>
  <c r="J6" i="6" l="1"/>
  <c r="AH3" i="6"/>
  <c r="P6" i="6"/>
  <c r="BX19" i="6"/>
  <c r="G3" i="6"/>
  <c r="J3" i="6" s="1"/>
  <c r="AM6" i="6" a="1"/>
  <c r="AM6" i="6" s="1"/>
  <c r="G18" i="6"/>
  <c r="J18" i="6" s="1"/>
  <c r="BD18" i="6"/>
  <c r="BF18" i="6" s="1"/>
  <c r="BD19" i="6"/>
  <c r="BF19" i="6" s="1"/>
  <c r="BV25" i="6"/>
  <c r="BX25" i="6" s="1"/>
  <c r="T3" i="6"/>
  <c r="V3" i="6" s="1"/>
  <c r="AM3" i="6" a="1"/>
  <c r="AM3" i="6" s="1"/>
  <c r="BP3" i="6"/>
  <c r="BR3" i="6" s="1"/>
  <c r="U6" i="6" a="1"/>
  <c r="U6" i="6" s="1"/>
  <c r="AX6" i="6"/>
  <c r="AZ6" i="6" s="1"/>
  <c r="BQ6" i="6" a="1"/>
  <c r="BQ6" i="6" s="1"/>
  <c r="AL18" i="6"/>
  <c r="AN18" i="6" s="1"/>
  <c r="AL19" i="6"/>
  <c r="AN19" i="6" s="1"/>
  <c r="AX20" i="6"/>
  <c r="AZ19" i="6" s="1"/>
  <c r="AA25" i="6" a="1"/>
  <c r="AA25" i="6" s="1"/>
  <c r="BD25" i="6"/>
  <c r="BF25" i="6" s="1"/>
  <c r="H6" i="6" a="1"/>
  <c r="H6" i="6" s="1"/>
  <c r="AF4" i="6"/>
  <c r="BW19" i="6" a="1"/>
  <c r="BW19" i="6" s="1"/>
  <c r="N3" i="6"/>
  <c r="P3" i="6" s="1"/>
  <c r="BJ3" i="6"/>
  <c r="BL3" i="6" s="1"/>
  <c r="O6" i="6" a="1"/>
  <c r="O6" i="6" s="1"/>
  <c r="AR6" i="6"/>
  <c r="AT6" i="6" s="1"/>
  <c r="AF18" i="6"/>
  <c r="AH18" i="6" s="1"/>
  <c r="AF19" i="6"/>
  <c r="AH19" i="6" s="1"/>
  <c r="AX25" i="6"/>
  <c r="AZ25" i="6" s="1"/>
  <c r="O49" i="4" l="1"/>
  <c r="L49" i="4"/>
  <c r="O48" i="4"/>
  <c r="L48" i="4"/>
  <c r="O47" i="4"/>
  <c r="L47" i="4"/>
  <c r="O46" i="4"/>
  <c r="L46" i="4"/>
  <c r="O45" i="4"/>
  <c r="L45" i="4"/>
  <c r="O44" i="4"/>
  <c r="L44" i="4"/>
  <c r="O43" i="4"/>
  <c r="L43" i="4"/>
  <c r="O42" i="4"/>
  <c r="L42" i="4"/>
  <c r="O41" i="4"/>
  <c r="L41" i="4"/>
  <c r="O40" i="4"/>
  <c r="L40" i="4"/>
  <c r="O39" i="4"/>
  <c r="L39" i="4"/>
  <c r="O38" i="4"/>
  <c r="L38" i="4"/>
  <c r="O37" i="4"/>
  <c r="L37" i="4"/>
  <c r="O36" i="4"/>
  <c r="L36" i="4"/>
  <c r="O35" i="4"/>
  <c r="L35" i="4"/>
  <c r="O34" i="4"/>
  <c r="L34" i="4"/>
  <c r="O33" i="4"/>
  <c r="L33" i="4"/>
  <c r="O32" i="4"/>
  <c r="L32" i="4"/>
  <c r="O31" i="4"/>
  <c r="L31" i="4"/>
  <c r="O30" i="4"/>
  <c r="L30" i="4"/>
  <c r="O29" i="4"/>
  <c r="L29" i="4"/>
  <c r="O28" i="4"/>
  <c r="L28" i="4"/>
  <c r="O27" i="4"/>
  <c r="L27" i="4"/>
  <c r="O26" i="4"/>
  <c r="L26" i="4"/>
  <c r="O25" i="4"/>
  <c r="L25" i="4"/>
  <c r="O24" i="4"/>
  <c r="L24" i="4"/>
  <c r="O23" i="4"/>
  <c r="L23" i="4"/>
  <c r="O22" i="4"/>
  <c r="L22" i="4"/>
  <c r="O21" i="4"/>
  <c r="L21" i="4"/>
  <c r="O20" i="4"/>
  <c r="L20" i="4"/>
  <c r="O19" i="4"/>
  <c r="L19" i="4"/>
  <c r="O18" i="4"/>
  <c r="L18" i="4"/>
  <c r="O17" i="4"/>
  <c r="L17" i="4"/>
  <c r="O16" i="4"/>
  <c r="L16" i="4"/>
  <c r="O15" i="4"/>
  <c r="L15" i="4"/>
  <c r="O14" i="4"/>
  <c r="L14" i="4"/>
  <c r="O13" i="4"/>
  <c r="L13" i="4"/>
  <c r="O12" i="4"/>
  <c r="L12" i="4"/>
  <c r="O11" i="4"/>
  <c r="L11" i="4"/>
  <c r="O10" i="4"/>
  <c r="L10" i="4"/>
  <c r="O9" i="4"/>
  <c r="L9" i="4"/>
  <c r="O8" i="4"/>
  <c r="L8" i="4"/>
  <c r="O7" i="4"/>
  <c r="L7" i="4"/>
  <c r="O6" i="4"/>
  <c r="L6" i="4"/>
  <c r="O5" i="4"/>
  <c r="L5" i="4"/>
  <c r="O4" i="4"/>
  <c r="L4" i="4"/>
  <c r="O3" i="4"/>
  <c r="L3" i="4"/>
  <c r="O2" i="4"/>
  <c r="L2" i="4"/>
</calcChain>
</file>

<file path=xl/sharedStrings.xml><?xml version="1.0" encoding="utf-8"?>
<sst xmlns="http://schemas.openxmlformats.org/spreadsheetml/2006/main" count="631" uniqueCount="119">
  <si>
    <t>MFH 04</t>
  </si>
  <si>
    <t>MFH 09</t>
  </si>
  <si>
    <t>MFH 12</t>
  </si>
  <si>
    <t>MFH 08</t>
  </si>
  <si>
    <t>MFH 06</t>
  </si>
  <si>
    <t>MFH 03</t>
  </si>
  <si>
    <t>MFH 05</t>
  </si>
  <si>
    <t>MFH 02</t>
  </si>
  <si>
    <t>MFH 10</t>
  </si>
  <si>
    <t>MFH 11</t>
  </si>
  <si>
    <t>MFH 07</t>
  </si>
  <si>
    <t>Building</t>
  </si>
  <si>
    <t>calculated</t>
  </si>
  <si>
    <t>given</t>
  </si>
  <si>
    <t>Row Labels</t>
  </si>
  <si>
    <t>(blank)</t>
  </si>
  <si>
    <t>Grand Total</t>
  </si>
  <si>
    <t>Average of calculated</t>
  </si>
  <si>
    <t>Average of given</t>
  </si>
  <si>
    <t>Calculated U Values (W/ mK)</t>
  </si>
  <si>
    <t>Given U Values (W/ mK)</t>
  </si>
  <si>
    <t>Floor</t>
  </si>
  <si>
    <t>External wall 1</t>
  </si>
  <si>
    <t>External wall 2</t>
  </si>
  <si>
    <t>Roof</t>
  </si>
  <si>
    <t xml:space="preserve">Floor 1 </t>
  </si>
  <si>
    <t>External wall 3</t>
  </si>
  <si>
    <t>Roof 1</t>
  </si>
  <si>
    <t>External wall</t>
  </si>
  <si>
    <t>Roof 2</t>
  </si>
  <si>
    <t>Roof 3</t>
  </si>
  <si>
    <t>Floor 1</t>
  </si>
  <si>
    <t>External Wall 1</t>
  </si>
  <si>
    <t>External Wall 2</t>
  </si>
  <si>
    <t>Floor 2</t>
  </si>
  <si>
    <t xml:space="preserve">Roof 1 </t>
  </si>
  <si>
    <t xml:space="preserve">Roof 3 (Additional sloping roof as cover for flat roof) </t>
  </si>
  <si>
    <t>building number</t>
  </si>
  <si>
    <t>type</t>
  </si>
  <si>
    <t>error</t>
  </si>
  <si>
    <t>type and building #</t>
  </si>
  <si>
    <t>External wall 3 MFH 03</t>
  </si>
  <si>
    <t>External Wall 1 MFH 07</t>
  </si>
  <si>
    <t>External wall 3 MFH 08</t>
  </si>
  <si>
    <t>External wall 1 MFH 10</t>
  </si>
  <si>
    <t>External wall 2 MFH 11</t>
  </si>
  <si>
    <t>Floor MFH 12</t>
  </si>
  <si>
    <t>Floor MFH 09</t>
  </si>
  <si>
    <t>Floor 1 MFH 10</t>
  </si>
  <si>
    <t>Floor 1  MFH 03</t>
  </si>
  <si>
    <t>Floor 2 MFH 08</t>
  </si>
  <si>
    <t>Roof 1 MFH 03</t>
  </si>
  <si>
    <t>Roof 1 MFH 07</t>
  </si>
  <si>
    <t>Roof 1  MFH 08</t>
  </si>
  <si>
    <t>Roof 1 MFH 10</t>
  </si>
  <si>
    <t>Roof 1 MFH 11</t>
  </si>
  <si>
    <t>Area (m²)</t>
  </si>
  <si>
    <t>MFH 01</t>
  </si>
  <si>
    <t>Floor 3</t>
  </si>
  <si>
    <t>Floor 4</t>
  </si>
  <si>
    <t>Ceiling 1</t>
  </si>
  <si>
    <t>Ceiling 2</t>
  </si>
  <si>
    <t>Ceiling 3</t>
  </si>
  <si>
    <t>Ceiling 4</t>
  </si>
  <si>
    <t>Ceiling 5</t>
  </si>
  <si>
    <t>Ceiling 6</t>
  </si>
  <si>
    <t>Ceiling 7</t>
  </si>
  <si>
    <t>Ceiling 8</t>
  </si>
  <si>
    <t>Ceiling 9</t>
  </si>
  <si>
    <t>Ceiling 10</t>
  </si>
  <si>
    <t>Ceiling 11</t>
  </si>
  <si>
    <t>Ceiling 12</t>
  </si>
  <si>
    <t>Internal wall 1</t>
  </si>
  <si>
    <t>Internal wall 2</t>
  </si>
  <si>
    <t>Internal wall 3</t>
  </si>
  <si>
    <t xml:space="preserve">Column 1 </t>
  </si>
  <si>
    <t>Column 2</t>
  </si>
  <si>
    <t>Internal wall 4</t>
  </si>
  <si>
    <t>Internal wall 5</t>
  </si>
  <si>
    <t>Internal wall 6</t>
  </si>
  <si>
    <t>Column</t>
  </si>
  <si>
    <t>Internal Wall 1</t>
  </si>
  <si>
    <t>Internal Wall 2</t>
  </si>
  <si>
    <t>Columns 1</t>
  </si>
  <si>
    <t>Columns 2</t>
  </si>
  <si>
    <t>Ceiling</t>
  </si>
  <si>
    <t xml:space="preserve">Internal wall 1 </t>
  </si>
  <si>
    <t>mfh01</t>
  </si>
  <si>
    <t>mfh02</t>
  </si>
  <si>
    <t>mfh03</t>
  </si>
  <si>
    <t>mfh04</t>
  </si>
  <si>
    <t>mfh05</t>
  </si>
  <si>
    <t>mfh06</t>
  </si>
  <si>
    <t>mfh07</t>
  </si>
  <si>
    <t>mfh08</t>
  </si>
  <si>
    <t>mfh09</t>
  </si>
  <si>
    <t>mfh10</t>
  </si>
  <si>
    <t>mfh11</t>
  </si>
  <si>
    <t>mfh12</t>
  </si>
  <si>
    <t>actual_u</t>
  </si>
  <si>
    <t>beef_u</t>
  </si>
  <si>
    <t>Beef model explanation</t>
  </si>
  <si>
    <t>best</t>
  </si>
  <si>
    <t>r values</t>
  </si>
  <si>
    <t>minimum</t>
  </si>
  <si>
    <t>median</t>
  </si>
  <si>
    <t>averaged</t>
  </si>
  <si>
    <t>u_fe</t>
  </si>
  <si>
    <t xml:space="preserve">Floor against outside air </t>
  </si>
  <si>
    <t>u_fg0</t>
  </si>
  <si>
    <t>Floor against earth with component heating</t>
  </si>
  <si>
    <t>u_ru</t>
  </si>
  <si>
    <t xml:space="preserve">Ceiling against unheated space </t>
  </si>
  <si>
    <t>u_we</t>
  </si>
  <si>
    <t xml:space="preserve">Wall against outside air </t>
  </si>
  <si>
    <t>u_wh</t>
  </si>
  <si>
    <t xml:space="preserve">Wall against adjacent heated space </t>
  </si>
  <si>
    <t>u_re</t>
  </si>
  <si>
    <t>roof against outside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</si>
</sst>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2" fontId="1" fillId="0" borderId="0" xfId="1" applyNumberFormat="1" applyFont="1" applyBorder="1" applyAlignment="1">
      <alignment horizontal="left"/>
    </xf>
    <xf numFmtId="0" fontId="1" fillId="0" borderId="1" xfId="1" applyFont="1" applyBorder="1" applyAlignment="1">
      <alignment horizontal="left"/>
    </xf>
    <xf numFmtId="2" fontId="1" fillId="0" borderId="1" xfId="1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2" fontId="0" fillId="0" borderId="0" xfId="0" applyNumberFormat="1" applyBorder="1"/>
    <xf numFmtId="2" fontId="0" fillId="0" borderId="2" xfId="0" applyNumberFormat="1" applyBorder="1"/>
    <xf numFmtId="2" fontId="0" fillId="0" borderId="0" xfId="0" applyNumberFormat="1" applyBorder="1" applyAlignment="1">
      <alignment horizontal="center"/>
    </xf>
    <xf numFmtId="0" fontId="0" fillId="0" borderId="0" xfId="0" applyBorder="1"/>
    <xf numFmtId="2" fontId="0" fillId="0" borderId="1" xfId="0" applyNumberFormat="1" applyBorder="1"/>
    <xf numFmtId="2" fontId="0" fillId="0" borderId="3" xfId="0" applyNumberForma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2" fontId="0" fillId="0" borderId="0" xfId="0" applyNumberFormat="1" applyBorder="1" applyAlignment="1"/>
  </cellXfs>
  <cellStyles count="2">
    <cellStyle name="Normal" xfId="0" builtinId="0"/>
    <cellStyle name="Normal 2" xfId="1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externalwall!$J$1</c:f>
              <c:strCache>
                <c:ptCount val="1"/>
                <c:pt idx="0">
                  <c:v>Average of calculated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externalwall!$I$2:$I$12</c:f>
              <c:strCache>
                <c:ptCount val="11"/>
                <c:pt idx="0">
                  <c:v>MFH 02</c:v>
                </c:pt>
                <c:pt idx="1">
                  <c:v>MFH 03</c:v>
                </c:pt>
                <c:pt idx="2">
                  <c:v>MFH 04</c:v>
                </c:pt>
                <c:pt idx="3">
                  <c:v>MFH 05</c:v>
                </c:pt>
                <c:pt idx="4">
                  <c:v>MFH 06</c:v>
                </c:pt>
                <c:pt idx="5">
                  <c:v>MFH 07</c:v>
                </c:pt>
                <c:pt idx="6">
                  <c:v>MFH 08</c:v>
                </c:pt>
                <c:pt idx="7">
                  <c:v>MFH 09</c:v>
                </c:pt>
                <c:pt idx="8">
                  <c:v>MFH 10</c:v>
                </c:pt>
                <c:pt idx="9">
                  <c:v>MFH 11</c:v>
                </c:pt>
                <c:pt idx="10">
                  <c:v>MFH 12</c:v>
                </c:pt>
              </c:strCache>
            </c:strRef>
          </c:cat>
          <c:val>
            <c:numRef>
              <c:f>externalwall!$J$2:$J$12</c:f>
              <c:numCache>
                <c:formatCode>General</c:formatCode>
                <c:ptCount val="11"/>
                <c:pt idx="0">
                  <c:v>0.15634113637168584</c:v>
                </c:pt>
                <c:pt idx="1">
                  <c:v>0.1882102916014704</c:v>
                </c:pt>
                <c:pt idx="2">
                  <c:v>2.5376810166486061</c:v>
                </c:pt>
                <c:pt idx="3">
                  <c:v>0.27375789625378044</c:v>
                </c:pt>
                <c:pt idx="4">
                  <c:v>0.34090738711209007</c:v>
                </c:pt>
                <c:pt idx="5">
                  <c:v>0.22748923616367372</c:v>
                </c:pt>
                <c:pt idx="6">
                  <c:v>0.18766906752952964</c:v>
                </c:pt>
                <c:pt idx="7">
                  <c:v>0.70839389171604428</c:v>
                </c:pt>
                <c:pt idx="8">
                  <c:v>0.1664792033258308</c:v>
                </c:pt>
                <c:pt idx="9">
                  <c:v>0.12989704770121058</c:v>
                </c:pt>
                <c:pt idx="10">
                  <c:v>0.32330771504261641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B-4286-8E87-E2DD904DA64C}"/>
            </c:ext>
          </c:extLst>
        </c:ser>
        <c:ser>
          <c:idx val="1"/>
          <c:order val="1"/>
          <c:tx>
            <c:strRef>
              <c:f>externalwall!$K$1</c:f>
              <c:strCache>
                <c:ptCount val="1"/>
                <c:pt idx="0">
                  <c:v>Average of given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externalwall!$I$2:$I$12</c:f>
              <c:strCache>
                <c:ptCount val="11"/>
                <c:pt idx="0">
                  <c:v>MFH 02</c:v>
                </c:pt>
                <c:pt idx="1">
                  <c:v>MFH 03</c:v>
                </c:pt>
                <c:pt idx="2">
                  <c:v>MFH 04</c:v>
                </c:pt>
                <c:pt idx="3">
                  <c:v>MFH 05</c:v>
                </c:pt>
                <c:pt idx="4">
                  <c:v>MFH 06</c:v>
                </c:pt>
                <c:pt idx="5">
                  <c:v>MFH 07</c:v>
                </c:pt>
                <c:pt idx="6">
                  <c:v>MFH 08</c:v>
                </c:pt>
                <c:pt idx="7">
                  <c:v>MFH 09</c:v>
                </c:pt>
                <c:pt idx="8">
                  <c:v>MFH 10</c:v>
                </c:pt>
                <c:pt idx="9">
                  <c:v>MFH 11</c:v>
                </c:pt>
                <c:pt idx="10">
                  <c:v>MFH 12</c:v>
                </c:pt>
              </c:strCache>
            </c:strRef>
          </c:cat>
          <c:val>
            <c:numRef>
              <c:f>externalwall!$K$2:$K$12</c:f>
              <c:numCache>
                <c:formatCode>General</c:formatCode>
                <c:ptCount val="11"/>
                <c:pt idx="0">
                  <c:v>0.1205</c:v>
                </c:pt>
                <c:pt idx="1">
                  <c:v>0.1</c:v>
                </c:pt>
                <c:pt idx="2">
                  <c:v>0.21</c:v>
                </c:pt>
                <c:pt idx="3">
                  <c:v>0.12</c:v>
                </c:pt>
                <c:pt idx="4">
                  <c:v>0.1</c:v>
                </c:pt>
                <c:pt idx="5">
                  <c:v>0.24</c:v>
                </c:pt>
                <c:pt idx="6">
                  <c:v>0.10100000000000002</c:v>
                </c:pt>
                <c:pt idx="7">
                  <c:v>0.11</c:v>
                </c:pt>
                <c:pt idx="8">
                  <c:v>0.17666666666666667</c:v>
                </c:pt>
                <c:pt idx="9">
                  <c:v>0.10550000000000001</c:v>
                </c:pt>
                <c:pt idx="10">
                  <c:v>0.12333333333333334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8B-4286-8E87-E2DD904D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775520"/>
        <c:axId val="427778800"/>
      </c:barChart>
      <c:catAx>
        <c:axId val="42777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78800"/>
        <c:crosses val="autoZero"/>
        <c:auto val="1"/>
        <c:lblAlgn val="ctr"/>
        <c:lblOffset val="100"/>
        <c:noMultiLvlLbl val="0"/>
      </c:catAx>
      <c:valAx>
        <c:axId val="42777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7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[u-values.xlsx]floor!PivotTable2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floor!$F$1</c:f>
              <c:strCache>
                <c:ptCount val="1"/>
                <c:pt idx="0">
                  <c:v>Average of calculated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floor!$E$2:$E$11</c:f>
              <c:strCache>
                <c:ptCount val="9"/>
                <c:pt idx="0">
                  <c:v>MFH 02</c:v>
                </c:pt>
                <c:pt idx="1">
                  <c:v>MFH 03</c:v>
                </c:pt>
                <c:pt idx="2">
                  <c:v>MFH 07</c:v>
                </c:pt>
                <c:pt idx="3">
                  <c:v>MFH 08</c:v>
                </c:pt>
                <c:pt idx="4">
                  <c:v>MFH 09</c:v>
                </c:pt>
                <c:pt idx="5">
                  <c:v>MFH 10</c:v>
                </c:pt>
                <c:pt idx="6">
                  <c:v>MFH 11</c:v>
                </c:pt>
                <c:pt idx="7">
                  <c:v>MFH 12</c:v>
                </c:pt>
                <c:pt idx="8">
                  <c:v>(blank)</c:v>
                </c:pt>
              </c:strCache>
            </c:strRef>
          </c:cat>
          <c:val>
            <c:numRef>
              <c:f>floor!$F$2:$F$11</c:f>
              <c:numCache>
                <c:formatCode>General</c:formatCode>
                <c:ptCount val="9"/>
                <c:pt idx="0">
                  <c:v>0.1075058438281966</c:v>
                </c:pt>
                <c:pt idx="1">
                  <c:v>0.14144591591339539</c:v>
                </c:pt>
                <c:pt idx="2">
                  <c:v>0.19351609853750767</c:v>
                </c:pt>
                <c:pt idx="3">
                  <c:v>7.8196913747118457E-2</c:v>
                </c:pt>
                <c:pt idx="4">
                  <c:v>0.1490239538076566</c:v>
                </c:pt>
                <c:pt idx="5">
                  <c:v>0.19020140350006959</c:v>
                </c:pt>
                <c:pt idx="6">
                  <c:v>0.11953723447835148</c:v>
                </c:pt>
                <c:pt idx="7">
                  <c:v>8.0621099163850143E-2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0-4590-9F82-D129CAACDCCD}"/>
            </c:ext>
          </c:extLst>
        </c:ser>
        <c:ser>
          <c:idx val="1"/>
          <c:order val="1"/>
          <c:tx>
            <c:strRef>
              <c:f>floor!$G$1</c:f>
              <c:strCache>
                <c:ptCount val="1"/>
                <c:pt idx="0">
                  <c:v>Average of given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floor!$E$2:$E$11</c:f>
              <c:strCache>
                <c:ptCount val="9"/>
                <c:pt idx="0">
                  <c:v>MFH 02</c:v>
                </c:pt>
                <c:pt idx="1">
                  <c:v>MFH 03</c:v>
                </c:pt>
                <c:pt idx="2">
                  <c:v>MFH 07</c:v>
                </c:pt>
                <c:pt idx="3">
                  <c:v>MFH 08</c:v>
                </c:pt>
                <c:pt idx="4">
                  <c:v>MFH 09</c:v>
                </c:pt>
                <c:pt idx="5">
                  <c:v>MFH 10</c:v>
                </c:pt>
                <c:pt idx="6">
                  <c:v>MFH 11</c:v>
                </c:pt>
                <c:pt idx="7">
                  <c:v>MFH 12</c:v>
                </c:pt>
                <c:pt idx="8">
                  <c:v>(blank)</c:v>
                </c:pt>
              </c:strCache>
            </c:strRef>
          </c:cat>
          <c:val>
            <c:numRef>
              <c:f>floor!$G$2:$G$11</c:f>
              <c:numCache>
                <c:formatCode>General</c:formatCode>
                <c:ptCount val="9"/>
                <c:pt idx="0">
                  <c:v>0.19700000000000001</c:v>
                </c:pt>
                <c:pt idx="1">
                  <c:v>0.1</c:v>
                </c:pt>
                <c:pt idx="2">
                  <c:v>0.52</c:v>
                </c:pt>
                <c:pt idx="3">
                  <c:v>0.11599999999999999</c:v>
                </c:pt>
                <c:pt idx="4">
                  <c:v>0.18</c:v>
                </c:pt>
                <c:pt idx="5">
                  <c:v>0.18</c:v>
                </c:pt>
                <c:pt idx="6">
                  <c:v>0.22000000000000003</c:v>
                </c:pt>
                <c:pt idx="7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80-4590-9F82-D129CAACD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114416"/>
        <c:axId val="426112776"/>
      </c:barChart>
      <c:catAx>
        <c:axId val="42611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12776"/>
        <c:crosses val="autoZero"/>
        <c:auto val="1"/>
        <c:lblAlgn val="ctr"/>
        <c:lblOffset val="100"/>
        <c:noMultiLvlLbl val="0"/>
      </c:catAx>
      <c:valAx>
        <c:axId val="42611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1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[u-values.xlsx]roof!PivotTable3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roof!$F$1</c:f>
              <c:strCache>
                <c:ptCount val="1"/>
                <c:pt idx="0">
                  <c:v>Average of calculated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roof!$E$2:$E$12</c:f>
              <c:strCache>
                <c:ptCount val="10"/>
                <c:pt idx="0">
                  <c:v>MFH 02</c:v>
                </c:pt>
                <c:pt idx="1">
                  <c:v>MFH 03</c:v>
                </c:pt>
                <c:pt idx="2">
                  <c:v>MFH 04</c:v>
                </c:pt>
                <c:pt idx="3">
                  <c:v>MFH 06</c:v>
                </c:pt>
                <c:pt idx="4">
                  <c:v>MFH 07</c:v>
                </c:pt>
                <c:pt idx="5">
                  <c:v>MFH 08</c:v>
                </c:pt>
                <c:pt idx="6">
                  <c:v>MFH 09</c:v>
                </c:pt>
                <c:pt idx="7">
                  <c:v>MFH 10</c:v>
                </c:pt>
                <c:pt idx="8">
                  <c:v>MFH 11</c:v>
                </c:pt>
                <c:pt idx="9">
                  <c:v>MFH 12</c:v>
                </c:pt>
              </c:strCache>
            </c:strRef>
          </c:cat>
          <c:val>
            <c:numRef>
              <c:f>roof!$F$2:$F$12</c:f>
              <c:numCache>
                <c:formatCode>General</c:formatCode>
                <c:ptCount val="10"/>
                <c:pt idx="0">
                  <c:v>0.30124986157200734</c:v>
                </c:pt>
                <c:pt idx="1">
                  <c:v>0.17049979745886437</c:v>
                </c:pt>
                <c:pt idx="2">
                  <c:v>0.15209042602681799</c:v>
                </c:pt>
                <c:pt idx="3">
                  <c:v>1.0823303965680195</c:v>
                </c:pt>
                <c:pt idx="4">
                  <c:v>0.10109497992007159</c:v>
                </c:pt>
                <c:pt idx="5">
                  <c:v>8.5225860906025935E-2</c:v>
                </c:pt>
                <c:pt idx="6">
                  <c:v>0.10867544150844584</c:v>
                </c:pt>
                <c:pt idx="7">
                  <c:v>0.13431624676144088</c:v>
                </c:pt>
                <c:pt idx="8">
                  <c:v>0.10912247396812343</c:v>
                </c:pt>
                <c:pt idx="9">
                  <c:v>0.10923629036798427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0-493A-BCCA-3FF428C4B9FE}"/>
            </c:ext>
          </c:extLst>
        </c:ser>
        <c:ser>
          <c:idx val="1"/>
          <c:order val="1"/>
          <c:tx>
            <c:strRef>
              <c:f>roof!$G$1</c:f>
              <c:strCache>
                <c:ptCount val="1"/>
                <c:pt idx="0">
                  <c:v>Average of given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roof!$E$2:$E$12</c:f>
              <c:strCache>
                <c:ptCount val="10"/>
                <c:pt idx="0">
                  <c:v>MFH 02</c:v>
                </c:pt>
                <c:pt idx="1">
                  <c:v>MFH 03</c:v>
                </c:pt>
                <c:pt idx="2">
                  <c:v>MFH 04</c:v>
                </c:pt>
                <c:pt idx="3">
                  <c:v>MFH 06</c:v>
                </c:pt>
                <c:pt idx="4">
                  <c:v>MFH 07</c:v>
                </c:pt>
                <c:pt idx="5">
                  <c:v>MFH 08</c:v>
                </c:pt>
                <c:pt idx="6">
                  <c:v>MFH 09</c:v>
                </c:pt>
                <c:pt idx="7">
                  <c:v>MFH 10</c:v>
                </c:pt>
                <c:pt idx="8">
                  <c:v>MFH 11</c:v>
                </c:pt>
                <c:pt idx="9">
                  <c:v>MFH 12</c:v>
                </c:pt>
              </c:strCache>
            </c:strRef>
          </c:cat>
          <c:val>
            <c:numRef>
              <c:f>roof!$G$2:$G$12</c:f>
              <c:numCache>
                <c:formatCode>General</c:formatCode>
                <c:ptCount val="10"/>
                <c:pt idx="0">
                  <c:v>0.105</c:v>
                </c:pt>
                <c:pt idx="1">
                  <c:v>0.11</c:v>
                </c:pt>
                <c:pt idx="2">
                  <c:v>0.17</c:v>
                </c:pt>
                <c:pt idx="3">
                  <c:v>0.1</c:v>
                </c:pt>
                <c:pt idx="4">
                  <c:v>0.11</c:v>
                </c:pt>
                <c:pt idx="5">
                  <c:v>0.10299999999999999</c:v>
                </c:pt>
                <c:pt idx="6">
                  <c:v>0.1</c:v>
                </c:pt>
                <c:pt idx="7">
                  <c:v>0.17</c:v>
                </c:pt>
                <c:pt idx="8">
                  <c:v>0.13</c:v>
                </c:pt>
                <c:pt idx="9">
                  <c:v>8.4999999999999992E-2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0-493A-BCCA-3FF428C4B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644264"/>
        <c:axId val="682642296"/>
      </c:barChart>
      <c:catAx>
        <c:axId val="682644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642296"/>
        <c:crosses val="autoZero"/>
        <c:auto val="1"/>
        <c:lblAlgn val="ctr"/>
        <c:lblOffset val="100"/>
        <c:noMultiLvlLbl val="0"/>
      </c:catAx>
      <c:valAx>
        <c:axId val="68264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644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155575</xdr:colOff>
      <xdr:row>15</xdr:row>
      <xdr:rowOff>28575</xdr:rowOff>
    </xdr:from>
    <xdr:to>
      <xdr:col>14</xdr:col>
      <xdr:colOff>460375</xdr:colOff>
      <xdr:row>30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3</xdr:row>
      <xdr:rowOff>88900</xdr:rowOff>
    </xdr:from>
    <xdr:to>
      <xdr:col>15</xdr:col>
      <xdr:colOff>581025</xdr:colOff>
      <xdr:row>18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117475</xdr:colOff>
      <xdr:row>12</xdr:row>
      <xdr:rowOff>120650</xdr:rowOff>
    </xdr:from>
    <xdr:to>
      <xdr:col>14</xdr:col>
      <xdr:colOff>422275</xdr:colOff>
      <xdr:row>27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hythima Shinde" refreshedDate="44892.725738657406" createdVersion="6" refreshedVersion="6" minRefreshableVersion="3" recordCount="23">
  <cacheSource type="worksheet">
    <worksheetSource ref="A1:C1048576" sheet="externalwall"/>
  </cacheSource>
  <cacheFields count="3">
    <cacheField name="Building" numFmtId="0">
      <sharedItems containsBlank="1" count="12">
        <s v="MFH 02"/>
        <s v="MFH 03"/>
        <s v="MFH 04"/>
        <s v="MFH 05"/>
        <s v="MFH 06"/>
        <s v="MFH 07"/>
        <s v="MFH 08"/>
        <s v="MFH 09"/>
        <s v="MFH 10"/>
        <s v="MFH 11"/>
        <s v="MFH 12"/>
        <m/>
      </sharedItems>
    </cacheField>
    <cacheField name="calculated" numFmtId="0">
      <sharedItems containsString="0" containsBlank="1" containsNumber="1" minValue="6.2395543175487463E-2" maxValue="2.5376810166486061"/>
    </cacheField>
    <cacheField name="given" numFmtId="0">
      <sharedItems containsString="0" containsBlank="1" containsNumber="1" minValue="0.1" maxValue="0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hythima Shinde" refreshedDate="44892.743616666667" createdVersion="6" refreshedVersion="6" minRefreshableVersion="3" recordCount="11">
  <cacheSource type="worksheet">
    <worksheetSource ref="A1:C1048576" sheet="floor"/>
  </cacheSource>
  <cacheFields count="3">
    <cacheField name="Building" numFmtId="0">
      <sharedItems containsBlank="1" count="9">
        <s v="MFH 02"/>
        <s v="MFH 12"/>
        <s v="MFH 09"/>
        <s v="MFH 07"/>
        <s v="MFH 08"/>
        <s v="MFH 11"/>
        <s v="MFH 10"/>
        <s v="MFH 03"/>
        <m/>
      </sharedItems>
    </cacheField>
    <cacheField name="calculated" numFmtId="0">
      <sharedItems containsString="0" containsBlank="1" containsNumber="1" minValue="5.1964905393894326E-2" maxValue="0.19351609853750767"/>
    </cacheField>
    <cacheField name="given" numFmtId="0">
      <sharedItems containsString="0" containsBlank="1" containsNumber="1" minValue="0.1" maxValue="0.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hythima Shinde" refreshedDate="44892.777540740739" createdVersion="6" refreshedVersion="6" minRefreshableVersion="3" recordCount="16">
  <cacheSource type="worksheet">
    <worksheetSource ref="A1:C17" sheet="roof"/>
  </cacheSource>
  <cacheFields count="3">
    <cacheField name="Building" numFmtId="0">
      <sharedItems count="10">
        <s v="MFH 02"/>
        <s v="MFH 09"/>
        <s v="MFH 06"/>
        <s v="MFH 03"/>
        <s v="MFH 10"/>
        <s v="MFH 12"/>
        <s v="MFH 04"/>
        <s v="MFH 11"/>
        <s v="MFH 07"/>
        <s v="MFH 08"/>
      </sharedItems>
    </cacheField>
    <cacheField name="calculated" numFmtId="0">
      <sharedItems containsSemiMixedTypes="0" containsString="0" containsNumber="1" minValue="6.7012365376944549E-2" maxValue="2"/>
    </cacheField>
    <cacheField name="given" numFmtId="0">
      <sharedItems containsSemiMixedTypes="0" containsString="0" containsNumber="1" minValue="0.08" maxValue="0.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x v="0"/>
    <n v="0.18454716615931446"/>
    <n v="0.114"/>
  </r>
  <r>
    <x v="0"/>
    <n v="0.12813510658405722"/>
    <n v="0.127"/>
  </r>
  <r>
    <x v="1"/>
    <n v="0.26187512865748624"/>
    <n v="0.1"/>
  </r>
  <r>
    <x v="1"/>
    <n v="0.11454545454545453"/>
    <n v="0.1"/>
  </r>
  <r>
    <x v="2"/>
    <n v="2.5376810166486061"/>
    <n v="0.21"/>
  </r>
  <r>
    <x v="3"/>
    <n v="0.33576042620225194"/>
    <n v="0.13"/>
  </r>
  <r>
    <x v="3"/>
    <n v="0.21175536630530892"/>
    <n v="0.11"/>
  </r>
  <r>
    <x v="4"/>
    <n v="0.34090738711209007"/>
    <n v="0.1"/>
  </r>
  <r>
    <x v="5"/>
    <n v="0.20527859237536658"/>
    <n v="0.21"/>
  </r>
  <r>
    <x v="5"/>
    <n v="0.24969987995198084"/>
    <n v="0.27"/>
  </r>
  <r>
    <x v="6"/>
    <n v="0.36737900913846433"/>
    <n v="0.10100000000000001"/>
  </r>
  <r>
    <x v="6"/>
    <n v="6.2395543175487463E-2"/>
    <n v="0.10100000000000001"/>
  </r>
  <r>
    <x v="6"/>
    <n v="0.13323265027463718"/>
    <n v="0.10100000000000001"/>
  </r>
  <r>
    <x v="7"/>
    <n v="0.70839389171604428"/>
    <n v="0.11"/>
  </r>
  <r>
    <x v="8"/>
    <n v="0.14963847665312313"/>
    <n v="0.17"/>
  </r>
  <r>
    <x v="8"/>
    <n v="0.13144717075613419"/>
    <n v="0.15"/>
  </r>
  <r>
    <x v="8"/>
    <n v="0.21835196256823503"/>
    <n v="0.21"/>
  </r>
  <r>
    <x v="9"/>
    <n v="0.10654137577341759"/>
    <n v="0.11"/>
  </r>
  <r>
    <x v="9"/>
    <n v="0.15325271962900358"/>
    <n v="0.10100000000000001"/>
  </r>
  <r>
    <x v="10"/>
    <n v="0.50045676004872097"/>
    <n v="0.13"/>
  </r>
  <r>
    <x v="10"/>
    <n v="0.2762544701200576"/>
    <n v="0.13"/>
  </r>
  <r>
    <x v="10"/>
    <n v="0.19321191495907056"/>
    <n v="0.11"/>
  </r>
  <r>
    <x v="11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">
  <r>
    <x v="0"/>
    <n v="0.1075058438281966"/>
    <n v="0.19700000000000001"/>
  </r>
  <r>
    <x v="1"/>
    <n v="8.0621099163850143E-2"/>
    <n v="0.1"/>
  </r>
  <r>
    <x v="2"/>
    <n v="0.1490239538076566"/>
    <n v="0.18"/>
  </r>
  <r>
    <x v="3"/>
    <n v="0.19351609853750767"/>
    <n v="0.52"/>
  </r>
  <r>
    <x v="4"/>
    <n v="5.1964905393894326E-2"/>
    <n v="0.129"/>
  </r>
  <r>
    <x v="5"/>
    <n v="0.14328358208955222"/>
    <n v="0.28000000000000003"/>
  </r>
  <r>
    <x v="6"/>
    <n v="0.19020140350006959"/>
    <n v="0.18"/>
  </r>
  <r>
    <x v="7"/>
    <n v="0.14144591591339539"/>
    <n v="0.1"/>
  </r>
  <r>
    <x v="5"/>
    <n v="9.5790886867150732E-2"/>
    <n v="0.16"/>
  </r>
  <r>
    <x v="4"/>
    <n v="0.10442892210034259"/>
    <n v="0.10299999999999999"/>
  </r>
  <r>
    <x v="8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">
  <r>
    <x v="0"/>
    <n v="0.30124986157200734"/>
    <n v="0.105"/>
  </r>
  <r>
    <x v="1"/>
    <n v="0.10867544150844584"/>
    <n v="0.1"/>
  </r>
  <r>
    <x v="2"/>
    <n v="2"/>
    <n v="0.1"/>
  </r>
  <r>
    <x v="3"/>
    <n v="0.17049979745886437"/>
    <n v="0.11"/>
  </r>
  <r>
    <x v="4"/>
    <n v="0.13431624676144088"/>
    <n v="0.17"/>
  </r>
  <r>
    <x v="5"/>
    <n v="0.12065382216563149"/>
    <n v="0.09"/>
  </r>
  <r>
    <x v="6"/>
    <n v="0.14898158134232406"/>
    <n v="0.13"/>
  </r>
  <r>
    <x v="7"/>
    <n v="0.14320962475087956"/>
    <n v="0.16"/>
  </r>
  <r>
    <x v="8"/>
    <n v="0.10109497992007159"/>
    <n v="0.11"/>
  </r>
  <r>
    <x v="9"/>
    <n v="0.10343935643510732"/>
    <n v="0.10299999999999999"/>
  </r>
  <r>
    <x v="2"/>
    <n v="0.16466079313603924"/>
    <n v="0.1"/>
  </r>
  <r>
    <x v="7"/>
    <n v="7.5035323185367292E-2"/>
    <n v="0.1"/>
  </r>
  <r>
    <x v="6"/>
    <n v="0.15009890438928011"/>
    <n v="0.19"/>
  </r>
  <r>
    <x v="5"/>
    <n v="9.7818758570337061E-2"/>
    <n v="0.08"/>
  </r>
  <r>
    <x v="6"/>
    <n v="0.15719079234884978"/>
    <n v="0.19"/>
  </r>
  <r>
    <x v="9"/>
    <n v="6.7012365376944549E-2"/>
    <n v="0.1029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G14" firstHeaderRow="0" firstDataRow="1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alculated" fld="1" subtotal="average" baseField="0" baseItem="0"/>
    <dataField name="Average of given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E1:G11" firstHeaderRow="0" firstDataRow="1" firstDataCol="1"/>
  <pivotFields count="3">
    <pivotField axis="axisRow" showAll="0">
      <items count="10">
        <item x="0"/>
        <item x="7"/>
        <item x="3"/>
        <item x="4"/>
        <item x="2"/>
        <item x="6"/>
        <item x="5"/>
        <item x="1"/>
        <item x="8"/>
        <item t="default"/>
      </items>
    </pivotField>
    <pivotField dataField="1"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alculated" fld="1" subtotal="average" baseField="0" baseItem="0"/>
    <dataField name="Average of given" fld="2" subtotal="average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E1:G12" firstHeaderRow="0" firstDataRow="1" firstDataCol="1"/>
  <pivotFields count="3">
    <pivotField axis="axisRow" showAll="0">
      <items count="11">
        <item x="0"/>
        <item x="3"/>
        <item x="6"/>
        <item x="2"/>
        <item x="8"/>
        <item x="9"/>
        <item x="1"/>
        <item x="4"/>
        <item x="7"/>
        <item x="5"/>
        <item t="default"/>
      </items>
    </pivotField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alculated" fld="1" subtotal="average" baseField="0" baseItem="0"/>
    <dataField name="Average of given" fld="2" subtotal="average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selection sqref="A1:E1048576"/>
    </sheetView>
  </sheetViews>
  <sheetFormatPr defaultRowHeight="14.5" x14ac:dyDescent="0.35"/>
  <cols>
    <col min="1" max="1" width="8.7265625" style="5"/>
    <col min="2" max="2" width="13.1796875" style="5" bestFit="1" customWidth="1"/>
    <col min="3" max="3" width="24.81640625" style="5" bestFit="1" customWidth="1"/>
    <col min="4" max="4" width="8.7265625" style="5" bestFit="1" customWidth="1"/>
    <col min="5" max="5" width="20.453125" style="5" bestFit="1" customWidth="1"/>
  </cols>
  <sheetData>
    <row r="1" spans="1:5" x14ac:dyDescent="0.35">
      <c r="C1" s="5" t="s">
        <v>19</v>
      </c>
      <c r="D1" s="5" t="s">
        <v>56</v>
      </c>
      <c r="E1" s="5" t="s">
        <v>20</v>
      </c>
    </row>
    <row r="2" spans="1:5" x14ac:dyDescent="0.35">
      <c r="A2" s="5" t="s">
        <v>57</v>
      </c>
      <c r="B2" s="5" t="s">
        <v>25</v>
      </c>
      <c r="C2" s="6">
        <v>1.6571428571428573</v>
      </c>
      <c r="D2" s="6">
        <v>854.14</v>
      </c>
    </row>
    <row r="3" spans="1:5" x14ac:dyDescent="0.35">
      <c r="B3" s="5" t="s">
        <v>34</v>
      </c>
      <c r="C3" s="6">
        <v>1.3727810650887575</v>
      </c>
      <c r="D3" s="6">
        <v>1623.2</v>
      </c>
    </row>
    <row r="4" spans="1:5" x14ac:dyDescent="0.35">
      <c r="B4" s="5" t="s">
        <v>58</v>
      </c>
      <c r="C4" s="6">
        <v>1.8923327895595432</v>
      </c>
      <c r="D4" s="6">
        <v>687.6</v>
      </c>
    </row>
    <row r="5" spans="1:5" x14ac:dyDescent="0.35">
      <c r="B5" s="5" t="s">
        <v>59</v>
      </c>
      <c r="C5" s="6">
        <v>2.6100120060552285</v>
      </c>
      <c r="D5" s="6">
        <v>39.200000000000003</v>
      </c>
    </row>
    <row r="6" spans="1:5" x14ac:dyDescent="0.35">
      <c r="B6" s="5" t="s">
        <v>60</v>
      </c>
      <c r="C6" s="6">
        <v>0.1867360804028039</v>
      </c>
      <c r="D6" s="6">
        <v>726.7</v>
      </c>
    </row>
    <row r="7" spans="1:5" x14ac:dyDescent="0.35">
      <c r="B7" s="5" t="s">
        <v>61</v>
      </c>
      <c r="C7" s="6">
        <v>0.18067597736358443</v>
      </c>
      <c r="D7" s="6">
        <v>558.4</v>
      </c>
    </row>
    <row r="8" spans="1:5" x14ac:dyDescent="0.35">
      <c r="B8" s="5" t="s">
        <v>62</v>
      </c>
      <c r="C8" s="6">
        <v>0.18446859263185791</v>
      </c>
      <c r="D8" s="6">
        <v>173.6</v>
      </c>
    </row>
    <row r="9" spans="1:5" x14ac:dyDescent="0.35">
      <c r="B9" s="5" t="s">
        <v>63</v>
      </c>
      <c r="C9" s="6">
        <v>0.16195193298540705</v>
      </c>
      <c r="D9" s="6">
        <v>337.5</v>
      </c>
    </row>
    <row r="10" spans="1:5" x14ac:dyDescent="0.35">
      <c r="B10" s="5" t="s">
        <v>64</v>
      </c>
      <c r="C10" s="6">
        <v>0.20917951139925292</v>
      </c>
      <c r="D10" s="6">
        <v>452</v>
      </c>
    </row>
    <row r="11" spans="1:5" x14ac:dyDescent="0.35">
      <c r="B11" s="5" t="s">
        <v>65</v>
      </c>
      <c r="C11" s="6">
        <v>0.20620476573411775</v>
      </c>
      <c r="D11" s="6">
        <v>101.8</v>
      </c>
    </row>
    <row r="12" spans="1:5" x14ac:dyDescent="0.35">
      <c r="B12" s="5" t="s">
        <v>66</v>
      </c>
      <c r="C12" s="6">
        <v>0.55032826041526051</v>
      </c>
      <c r="D12" s="6">
        <v>2353.8000000000002</v>
      </c>
    </row>
    <row r="13" spans="1:5" x14ac:dyDescent="0.35">
      <c r="B13" s="5" t="s">
        <v>67</v>
      </c>
      <c r="C13" s="6">
        <v>0.50082236842105265</v>
      </c>
      <c r="D13" s="6">
        <v>6969.2</v>
      </c>
    </row>
    <row r="14" spans="1:5" x14ac:dyDescent="0.35">
      <c r="B14" s="5" t="s">
        <v>68</v>
      </c>
      <c r="C14" s="6">
        <v>0.41921938459420388</v>
      </c>
      <c r="D14" s="6">
        <v>77.2</v>
      </c>
    </row>
    <row r="15" spans="1:5" x14ac:dyDescent="0.35">
      <c r="B15" s="5" t="s">
        <v>69</v>
      </c>
      <c r="C15" s="6">
        <v>0.33784303674934507</v>
      </c>
      <c r="D15" s="6">
        <v>930.6</v>
      </c>
    </row>
    <row r="16" spans="1:5" x14ac:dyDescent="0.35">
      <c r="B16" s="5" t="s">
        <v>70</v>
      </c>
      <c r="C16" s="6">
        <v>0.31851464435146448</v>
      </c>
      <c r="D16" s="6">
        <v>1400.2</v>
      </c>
    </row>
    <row r="17" spans="1:5" x14ac:dyDescent="0.35">
      <c r="B17" s="5" t="s">
        <v>71</v>
      </c>
      <c r="C17" s="6">
        <v>0.33820181040706393</v>
      </c>
      <c r="D17" s="6">
        <v>19.2</v>
      </c>
    </row>
    <row r="18" spans="1:5" x14ac:dyDescent="0.35">
      <c r="B18" s="5" t="s">
        <v>22</v>
      </c>
      <c r="C18" s="6">
        <v>0.20727241932513285</v>
      </c>
      <c r="D18" s="6">
        <v>713.75</v>
      </c>
    </row>
    <row r="19" spans="1:5" x14ac:dyDescent="0.35">
      <c r="B19" s="5" t="s">
        <v>23</v>
      </c>
      <c r="C19" s="6">
        <v>0.20807418296958052</v>
      </c>
      <c r="D19" s="6">
        <v>2030.97</v>
      </c>
    </row>
    <row r="20" spans="1:5" x14ac:dyDescent="0.35">
      <c r="A20" s="7"/>
      <c r="B20" s="7" t="s">
        <v>26</v>
      </c>
      <c r="C20" s="8">
        <v>0.20475319926873858</v>
      </c>
      <c r="D20" s="8">
        <v>1304.56</v>
      </c>
      <c r="E20" s="7"/>
    </row>
    <row r="22" spans="1:5" x14ac:dyDescent="0.35">
      <c r="A22" s="5" t="s">
        <v>7</v>
      </c>
      <c r="B22" s="5" t="s">
        <v>21</v>
      </c>
      <c r="C22" s="9">
        <v>0.1075058438281966</v>
      </c>
      <c r="D22" s="9">
        <v>190.95</v>
      </c>
      <c r="E22" s="9">
        <v>0.19700000000000001</v>
      </c>
    </row>
    <row r="23" spans="1:5" x14ac:dyDescent="0.35">
      <c r="B23" s="5" t="s">
        <v>60</v>
      </c>
      <c r="C23" s="9">
        <v>0.12734510871135304</v>
      </c>
      <c r="D23" s="9">
        <v>149.1</v>
      </c>
      <c r="E23" s="9"/>
    </row>
    <row r="24" spans="1:5" x14ac:dyDescent="0.35">
      <c r="B24" s="5" t="s">
        <v>61</v>
      </c>
      <c r="C24" s="9">
        <v>0.33822169462140955</v>
      </c>
      <c r="D24" s="9">
        <v>396.9</v>
      </c>
      <c r="E24" s="9"/>
    </row>
    <row r="25" spans="1:5" x14ac:dyDescent="0.35">
      <c r="B25" s="5" t="s">
        <v>22</v>
      </c>
      <c r="C25" s="9">
        <v>0.18454716615931446</v>
      </c>
      <c r="D25" s="9">
        <v>372</v>
      </c>
      <c r="E25" s="9">
        <v>0.114</v>
      </c>
    </row>
    <row r="26" spans="1:5" x14ac:dyDescent="0.35">
      <c r="B26" s="5" t="s">
        <v>23</v>
      </c>
      <c r="C26" s="9">
        <v>0.12813510658405722</v>
      </c>
      <c r="D26" s="9">
        <v>260</v>
      </c>
      <c r="E26" s="9">
        <v>0.127</v>
      </c>
    </row>
    <row r="27" spans="1:5" x14ac:dyDescent="0.35">
      <c r="B27" s="5" t="s">
        <v>72</v>
      </c>
      <c r="C27" s="9">
        <v>2.8571428571428568</v>
      </c>
      <c r="D27" s="9">
        <v>128.69999999999999</v>
      </c>
      <c r="E27" s="9"/>
    </row>
    <row r="28" spans="1:5" x14ac:dyDescent="0.35">
      <c r="B28" s="5" t="s">
        <v>73</v>
      </c>
      <c r="C28" s="9">
        <v>1.6666666666666667</v>
      </c>
      <c r="D28" s="9">
        <v>73</v>
      </c>
      <c r="E28" s="9"/>
    </row>
    <row r="29" spans="1:5" x14ac:dyDescent="0.35">
      <c r="B29" s="5" t="s">
        <v>74</v>
      </c>
      <c r="C29" s="9">
        <v>0.88691581841147171</v>
      </c>
      <c r="D29" s="9">
        <v>339</v>
      </c>
      <c r="E29" s="9"/>
    </row>
    <row r="30" spans="1:5" x14ac:dyDescent="0.35">
      <c r="A30" s="7"/>
      <c r="B30" s="7" t="s">
        <v>24</v>
      </c>
      <c r="C30" s="10">
        <v>0.30124986157200734</v>
      </c>
      <c r="D30" s="8">
        <v>287</v>
      </c>
      <c r="E30" s="7">
        <v>0.105</v>
      </c>
    </row>
    <row r="32" spans="1:5" x14ac:dyDescent="0.35">
      <c r="A32" s="5" t="s">
        <v>5</v>
      </c>
      <c r="B32" s="5" t="s">
        <v>25</v>
      </c>
      <c r="C32" s="9">
        <v>0.14144591591339539</v>
      </c>
      <c r="D32" s="9">
        <v>103.8</v>
      </c>
      <c r="E32" s="9">
        <v>0.1</v>
      </c>
    </row>
    <row r="33" spans="1:5" x14ac:dyDescent="0.35">
      <c r="B33" s="5" t="s">
        <v>34</v>
      </c>
      <c r="C33" s="9">
        <v>0.14317560990925932</v>
      </c>
      <c r="D33" s="9">
        <v>59.6</v>
      </c>
      <c r="E33" s="9"/>
    </row>
    <row r="34" spans="1:5" x14ac:dyDescent="0.35">
      <c r="B34" s="5" t="s">
        <v>60</v>
      </c>
      <c r="C34" s="9">
        <v>0.2641321582654228</v>
      </c>
      <c r="D34" s="9">
        <v>161.19999999999999</v>
      </c>
      <c r="E34" s="9"/>
    </row>
    <row r="35" spans="1:5" x14ac:dyDescent="0.35">
      <c r="B35" s="5" t="s">
        <v>61</v>
      </c>
      <c r="C35" s="9">
        <v>0.19550684385981168</v>
      </c>
      <c r="D35" s="9">
        <v>76.2</v>
      </c>
      <c r="E35" s="9"/>
    </row>
    <row r="36" spans="1:5" x14ac:dyDescent="0.35">
      <c r="B36" s="5" t="s">
        <v>62</v>
      </c>
      <c r="C36" s="9">
        <v>2.758620689655173</v>
      </c>
      <c r="D36" s="9">
        <v>28.4</v>
      </c>
      <c r="E36" s="9"/>
    </row>
    <row r="37" spans="1:5" x14ac:dyDescent="0.35">
      <c r="B37" s="5" t="s">
        <v>22</v>
      </c>
      <c r="C37" s="9">
        <v>0.26187512865748624</v>
      </c>
      <c r="D37" s="9">
        <v>58.45</v>
      </c>
      <c r="E37" s="9">
        <v>0.1</v>
      </c>
    </row>
    <row r="38" spans="1:5" x14ac:dyDescent="0.35">
      <c r="B38" s="5" t="s">
        <v>23</v>
      </c>
      <c r="C38" s="9">
        <v>0.27634890992571681</v>
      </c>
      <c r="D38" s="9">
        <v>85.12</v>
      </c>
      <c r="E38" s="9"/>
    </row>
    <row r="39" spans="1:5" x14ac:dyDescent="0.35">
      <c r="B39" s="5" t="s">
        <v>26</v>
      </c>
      <c r="C39" s="9">
        <v>0.11454545454545453</v>
      </c>
      <c r="D39" s="9">
        <v>43.65</v>
      </c>
      <c r="E39" s="9">
        <v>0.1</v>
      </c>
    </row>
    <row r="40" spans="1:5" x14ac:dyDescent="0.35">
      <c r="B40" s="5" t="s">
        <v>72</v>
      </c>
      <c r="C40" s="9">
        <v>1.2011571841851494</v>
      </c>
      <c r="D40" s="9">
        <v>130.16</v>
      </c>
      <c r="E40" s="9"/>
    </row>
    <row r="41" spans="1:5" x14ac:dyDescent="0.35">
      <c r="B41" s="5" t="s">
        <v>73</v>
      </c>
      <c r="C41" s="9">
        <v>4.4444444444444446</v>
      </c>
      <c r="D41" s="9">
        <v>95.34</v>
      </c>
      <c r="E41" s="9"/>
    </row>
    <row r="42" spans="1:5" x14ac:dyDescent="0.35">
      <c r="B42" s="5" t="s">
        <v>27</v>
      </c>
      <c r="C42" s="9">
        <v>0.17049979745886437</v>
      </c>
      <c r="D42" s="9">
        <v>132</v>
      </c>
      <c r="E42" s="9">
        <v>0.11</v>
      </c>
    </row>
    <row r="43" spans="1:5" x14ac:dyDescent="0.35">
      <c r="B43" s="5" t="s">
        <v>29</v>
      </c>
      <c r="C43" s="9">
        <v>3.7556210265157386</v>
      </c>
      <c r="D43" s="9">
        <v>62</v>
      </c>
      <c r="E43" s="9"/>
    </row>
    <row r="44" spans="1:5" x14ac:dyDescent="0.35">
      <c r="B44" s="5" t="s">
        <v>75</v>
      </c>
      <c r="C44" s="9">
        <v>1004</v>
      </c>
      <c r="D44" s="9"/>
      <c r="E44" s="9"/>
    </row>
    <row r="45" spans="1:5" x14ac:dyDescent="0.35">
      <c r="A45" s="7"/>
      <c r="B45" s="7" t="s">
        <v>76</v>
      </c>
      <c r="C45" s="10">
        <v>502</v>
      </c>
      <c r="D45" s="8"/>
      <c r="E45" s="7"/>
    </row>
    <row r="47" spans="1:5" x14ac:dyDescent="0.35">
      <c r="A47" s="5" t="s">
        <v>0</v>
      </c>
      <c r="B47" s="5" t="s">
        <v>21</v>
      </c>
      <c r="C47" s="6">
        <v>1.8486055776892432</v>
      </c>
      <c r="D47" s="11">
        <v>225.8</v>
      </c>
      <c r="E47" s="11"/>
    </row>
    <row r="48" spans="1:5" x14ac:dyDescent="0.35">
      <c r="B48" s="5" t="s">
        <v>60</v>
      </c>
      <c r="C48" s="6">
        <v>0.22000948316737792</v>
      </c>
      <c r="D48" s="11">
        <v>146.9</v>
      </c>
      <c r="E48" s="11"/>
    </row>
    <row r="49" spans="1:5" x14ac:dyDescent="0.35">
      <c r="B49" s="5" t="s">
        <v>61</v>
      </c>
      <c r="C49" s="6">
        <v>0.6262495211864807</v>
      </c>
      <c r="D49" s="11">
        <v>127.7</v>
      </c>
      <c r="E49" s="11"/>
    </row>
    <row r="50" spans="1:5" x14ac:dyDescent="0.35">
      <c r="B50" s="5" t="s">
        <v>62</v>
      </c>
      <c r="C50" s="6">
        <v>0.71111976062471116</v>
      </c>
      <c r="D50" s="11">
        <v>275.8</v>
      </c>
      <c r="E50" s="11"/>
    </row>
    <row r="51" spans="1:5" x14ac:dyDescent="0.35">
      <c r="B51" s="5" t="s">
        <v>28</v>
      </c>
      <c r="C51" s="6">
        <v>2.5376810166486061</v>
      </c>
      <c r="D51" s="11">
        <v>321.73</v>
      </c>
      <c r="E51" s="11">
        <v>0.21</v>
      </c>
    </row>
    <row r="52" spans="1:5" x14ac:dyDescent="0.35">
      <c r="B52" s="5" t="s">
        <v>72</v>
      </c>
      <c r="C52" s="6">
        <v>5.0068027210884356</v>
      </c>
      <c r="D52" s="11">
        <v>194.71</v>
      </c>
      <c r="E52" s="11"/>
    </row>
    <row r="53" spans="1:5" x14ac:dyDescent="0.35">
      <c r="B53" s="5" t="s">
        <v>73</v>
      </c>
      <c r="C53" s="6">
        <v>4.329411764705883</v>
      </c>
      <c r="D53" s="11">
        <v>119.06</v>
      </c>
      <c r="E53" s="11"/>
    </row>
    <row r="54" spans="1:5" x14ac:dyDescent="0.35">
      <c r="B54" s="5" t="s">
        <v>74</v>
      </c>
      <c r="C54" s="6">
        <v>2.5824561403508772</v>
      </c>
      <c r="D54" s="11">
        <v>27.37</v>
      </c>
      <c r="E54" s="11"/>
    </row>
    <row r="55" spans="1:5" x14ac:dyDescent="0.35">
      <c r="B55" s="5" t="s">
        <v>27</v>
      </c>
      <c r="C55" s="6">
        <v>0.14898158134232406</v>
      </c>
      <c r="D55" s="11">
        <v>126.71</v>
      </c>
      <c r="E55" s="11">
        <v>0.13</v>
      </c>
    </row>
    <row r="56" spans="1:5" x14ac:dyDescent="0.35">
      <c r="B56" s="5" t="s">
        <v>29</v>
      </c>
      <c r="C56" s="6">
        <v>0.15009890438928011</v>
      </c>
      <c r="D56" s="11">
        <v>26.45</v>
      </c>
      <c r="E56" s="11">
        <v>0.19</v>
      </c>
    </row>
    <row r="57" spans="1:5" x14ac:dyDescent="0.35">
      <c r="A57" s="7"/>
      <c r="B57" s="7" t="s">
        <v>30</v>
      </c>
      <c r="C57" s="8">
        <v>0.15719079234884978</v>
      </c>
      <c r="D57" s="12">
        <v>113.51</v>
      </c>
      <c r="E57" s="12">
        <v>0.19</v>
      </c>
    </row>
    <row r="59" spans="1:5" x14ac:dyDescent="0.35">
      <c r="A59" s="5" t="s">
        <v>6</v>
      </c>
      <c r="B59" s="13" t="s">
        <v>25</v>
      </c>
      <c r="C59" s="14">
        <v>2.1284403669724767</v>
      </c>
      <c r="D59" s="11">
        <v>1785</v>
      </c>
      <c r="E59" s="11"/>
    </row>
    <row r="60" spans="1:5" x14ac:dyDescent="0.35">
      <c r="B60" s="13" t="s">
        <v>34</v>
      </c>
      <c r="C60" s="14">
        <v>1.6597510373443984</v>
      </c>
      <c r="D60" s="11">
        <v>3129</v>
      </c>
      <c r="E60" s="11"/>
    </row>
    <row r="61" spans="1:5" x14ac:dyDescent="0.35">
      <c r="B61" s="13" t="s">
        <v>58</v>
      </c>
      <c r="C61" s="14">
        <v>2.1284403669724767</v>
      </c>
      <c r="D61" s="11">
        <v>5015</v>
      </c>
      <c r="E61" s="11"/>
    </row>
    <row r="62" spans="1:5" x14ac:dyDescent="0.35">
      <c r="B62" s="13" t="s">
        <v>60</v>
      </c>
      <c r="C62" s="14">
        <v>0.14727576116659816</v>
      </c>
      <c r="D62" s="11">
        <v>5816</v>
      </c>
      <c r="E62" s="11"/>
    </row>
    <row r="63" spans="1:5" x14ac:dyDescent="0.35">
      <c r="B63" s="13" t="s">
        <v>61</v>
      </c>
      <c r="C63" s="14">
        <v>0.14827349033118065</v>
      </c>
      <c r="D63" s="11">
        <v>275.8</v>
      </c>
      <c r="E63" s="11"/>
    </row>
    <row r="64" spans="1:5" x14ac:dyDescent="0.35">
      <c r="B64" s="13" t="s">
        <v>62</v>
      </c>
      <c r="C64" s="14">
        <v>0.15362445883009551</v>
      </c>
      <c r="D64" s="11">
        <v>114</v>
      </c>
      <c r="E64" s="11"/>
    </row>
    <row r="65" spans="1:5" x14ac:dyDescent="0.35">
      <c r="B65" s="13" t="s">
        <v>22</v>
      </c>
      <c r="C65" s="14">
        <v>0.33576042620225194</v>
      </c>
      <c r="D65" s="11">
        <v>1970.5</v>
      </c>
      <c r="E65" s="11">
        <v>0.13</v>
      </c>
    </row>
    <row r="66" spans="1:5" x14ac:dyDescent="0.35">
      <c r="B66" s="13" t="s">
        <v>23</v>
      </c>
      <c r="C66" s="14">
        <v>0.21175536630530892</v>
      </c>
      <c r="D66" s="11">
        <v>1970.5</v>
      </c>
      <c r="E66" s="11">
        <v>0.11</v>
      </c>
    </row>
    <row r="67" spans="1:5" x14ac:dyDescent="0.35">
      <c r="B67" s="13" t="s">
        <v>72</v>
      </c>
      <c r="C67" s="14">
        <v>2.7692307692307692</v>
      </c>
      <c r="D67" s="11">
        <v>2105</v>
      </c>
      <c r="E67" s="11"/>
    </row>
    <row r="68" spans="1:5" x14ac:dyDescent="0.35">
      <c r="B68" s="5" t="s">
        <v>73</v>
      </c>
      <c r="C68" s="14">
        <v>2.360655737704918</v>
      </c>
      <c r="D68" s="11">
        <v>500</v>
      </c>
      <c r="E68" s="11"/>
    </row>
    <row r="69" spans="1:5" x14ac:dyDescent="0.35">
      <c r="B69" s="5" t="s">
        <v>74</v>
      </c>
      <c r="C69" s="14">
        <v>2.0571428571428574</v>
      </c>
      <c r="D69" s="11">
        <v>500</v>
      </c>
      <c r="E69" s="11"/>
    </row>
    <row r="70" spans="1:5" x14ac:dyDescent="0.35">
      <c r="B70" s="13" t="s">
        <v>77</v>
      </c>
      <c r="C70" s="14">
        <v>3.3488372093023258</v>
      </c>
      <c r="D70" s="11">
        <v>3566</v>
      </c>
      <c r="E70" s="11"/>
    </row>
    <row r="71" spans="1:5" x14ac:dyDescent="0.35">
      <c r="B71" s="5" t="s">
        <v>78</v>
      </c>
      <c r="C71" s="14">
        <v>1.40625</v>
      </c>
      <c r="D71" s="11">
        <v>343</v>
      </c>
      <c r="E71" s="11"/>
    </row>
    <row r="72" spans="1:5" x14ac:dyDescent="0.35">
      <c r="B72" s="5" t="s">
        <v>79</v>
      </c>
      <c r="C72" s="14">
        <v>1.0223243598161522</v>
      </c>
      <c r="D72" s="11">
        <v>18007</v>
      </c>
      <c r="E72" s="11"/>
    </row>
    <row r="73" spans="1:5" x14ac:dyDescent="0.35">
      <c r="B73" s="13" t="s">
        <v>27</v>
      </c>
      <c r="C73" s="14">
        <v>9.4086021505376344E-2</v>
      </c>
      <c r="D73" s="11">
        <v>1410</v>
      </c>
      <c r="E73" s="11"/>
    </row>
    <row r="74" spans="1:5" x14ac:dyDescent="0.35">
      <c r="A74" s="7"/>
      <c r="B74" s="15" t="s">
        <v>29</v>
      </c>
      <c r="C74" s="16">
        <v>9.2584146675180154E-2</v>
      </c>
      <c r="D74" s="12">
        <v>375</v>
      </c>
      <c r="E74" s="12"/>
    </row>
    <row r="76" spans="1:5" x14ac:dyDescent="0.35">
      <c r="A76" s="5" t="s">
        <v>4</v>
      </c>
      <c r="B76" s="17" t="s">
        <v>21</v>
      </c>
      <c r="C76" s="13">
        <v>3.2</v>
      </c>
      <c r="D76" s="11">
        <v>594</v>
      </c>
      <c r="E76" s="11"/>
    </row>
    <row r="77" spans="1:5" x14ac:dyDescent="0.35">
      <c r="B77" s="17" t="s">
        <v>60</v>
      </c>
      <c r="C77" s="13">
        <v>8.7837210798488538E-2</v>
      </c>
      <c r="D77" s="11">
        <v>135</v>
      </c>
      <c r="E77" s="11"/>
    </row>
    <row r="78" spans="1:5" x14ac:dyDescent="0.35">
      <c r="B78" s="17" t="s">
        <v>61</v>
      </c>
      <c r="C78" s="13">
        <v>0.14485971391279714</v>
      </c>
      <c r="D78" s="11">
        <v>270</v>
      </c>
      <c r="E78" s="11"/>
    </row>
    <row r="79" spans="1:5" x14ac:dyDescent="0.35">
      <c r="B79" s="17" t="s">
        <v>62</v>
      </c>
      <c r="C79" s="13">
        <v>3.2</v>
      </c>
      <c r="D79" s="11">
        <v>96</v>
      </c>
      <c r="E79" s="11"/>
    </row>
    <row r="80" spans="1:5" x14ac:dyDescent="0.35">
      <c r="B80" s="17" t="s">
        <v>22</v>
      </c>
      <c r="C80" s="13">
        <v>0.34090738711209007</v>
      </c>
      <c r="D80" s="11">
        <v>205</v>
      </c>
      <c r="E80" s="11">
        <v>0.1</v>
      </c>
    </row>
    <row r="81" spans="1:5" x14ac:dyDescent="0.35">
      <c r="B81" s="17" t="s">
        <v>23</v>
      </c>
      <c r="C81" s="13">
        <v>3.2</v>
      </c>
      <c r="D81" s="11">
        <v>337</v>
      </c>
      <c r="E81" s="11"/>
    </row>
    <row r="82" spans="1:5" x14ac:dyDescent="0.35">
      <c r="B82" s="17" t="s">
        <v>72</v>
      </c>
      <c r="C82" s="13">
        <v>3.5935316430425233</v>
      </c>
      <c r="D82" s="11">
        <v>139</v>
      </c>
      <c r="E82" s="11"/>
    </row>
    <row r="83" spans="1:5" x14ac:dyDescent="0.35">
      <c r="B83" s="17" t="s">
        <v>73</v>
      </c>
      <c r="C83" s="13">
        <v>2.0833333333333335</v>
      </c>
      <c r="D83" s="11">
        <v>84</v>
      </c>
      <c r="E83" s="11"/>
    </row>
    <row r="84" spans="1:5" x14ac:dyDescent="0.35">
      <c r="B84" s="17" t="s">
        <v>27</v>
      </c>
      <c r="C84" s="13">
        <v>2</v>
      </c>
      <c r="D84" s="11">
        <v>421</v>
      </c>
      <c r="E84" s="11">
        <v>0.1</v>
      </c>
    </row>
    <row r="85" spans="1:5" x14ac:dyDescent="0.35">
      <c r="B85" s="17" t="s">
        <v>29</v>
      </c>
      <c r="C85" s="13">
        <v>0.16466079313603924</v>
      </c>
      <c r="D85" s="11">
        <v>176</v>
      </c>
      <c r="E85" s="11">
        <v>0.1</v>
      </c>
    </row>
    <row r="86" spans="1:5" x14ac:dyDescent="0.35">
      <c r="A86" s="7"/>
      <c r="B86" s="18" t="s">
        <v>80</v>
      </c>
      <c r="C86" s="15">
        <v>3.3918918918918917</v>
      </c>
      <c r="D86" s="12"/>
      <c r="E86" s="12"/>
    </row>
    <row r="87" spans="1:5" x14ac:dyDescent="0.35">
      <c r="C87" s="6"/>
    </row>
    <row r="88" spans="1:5" x14ac:dyDescent="0.35">
      <c r="A88" s="5" t="s">
        <v>10</v>
      </c>
      <c r="B88" s="5" t="s">
        <v>31</v>
      </c>
      <c r="C88" s="14">
        <v>0.19351609853750767</v>
      </c>
      <c r="D88" s="19">
        <v>4726</v>
      </c>
      <c r="E88" s="19">
        <v>0.52</v>
      </c>
    </row>
    <row r="89" spans="1:5" x14ac:dyDescent="0.35">
      <c r="B89" s="5" t="s">
        <v>34</v>
      </c>
      <c r="C89" s="14">
        <v>0.24385116670170276</v>
      </c>
      <c r="D89" s="19">
        <v>174</v>
      </c>
      <c r="E89" s="19"/>
    </row>
    <row r="90" spans="1:5" x14ac:dyDescent="0.35">
      <c r="B90" s="5" t="s">
        <v>60</v>
      </c>
      <c r="C90" s="14">
        <v>0.47928027188624184</v>
      </c>
      <c r="D90" s="19">
        <v>11500</v>
      </c>
      <c r="E90" s="19"/>
    </row>
    <row r="91" spans="1:5" x14ac:dyDescent="0.35">
      <c r="B91" s="5" t="s">
        <v>61</v>
      </c>
      <c r="C91" s="14">
        <v>0.15835229313854629</v>
      </c>
      <c r="D91" s="19">
        <v>1810</v>
      </c>
      <c r="E91" s="19"/>
    </row>
    <row r="92" spans="1:5" x14ac:dyDescent="0.35">
      <c r="B92" s="5" t="s">
        <v>32</v>
      </c>
      <c r="C92" s="14">
        <v>0.20527859237536658</v>
      </c>
      <c r="D92" s="19">
        <v>2000</v>
      </c>
      <c r="E92" s="19">
        <v>0.21</v>
      </c>
    </row>
    <row r="93" spans="1:5" x14ac:dyDescent="0.35">
      <c r="B93" s="5" t="s">
        <v>33</v>
      </c>
      <c r="C93" s="14">
        <v>0.24969987995198084</v>
      </c>
      <c r="D93" s="19">
        <v>920</v>
      </c>
      <c r="E93" s="19">
        <v>0.27</v>
      </c>
    </row>
    <row r="94" spans="1:5" x14ac:dyDescent="0.35">
      <c r="B94" s="5" t="s">
        <v>81</v>
      </c>
      <c r="C94" s="14">
        <v>2.6474820143884892</v>
      </c>
      <c r="D94" s="19">
        <v>2750</v>
      </c>
      <c r="E94" s="19"/>
    </row>
    <row r="95" spans="1:5" x14ac:dyDescent="0.35">
      <c r="B95" s="5" t="s">
        <v>82</v>
      </c>
      <c r="C95" s="14">
        <v>4.5153374233128831</v>
      </c>
      <c r="D95" s="19">
        <v>5998</v>
      </c>
      <c r="E95" s="19"/>
    </row>
    <row r="96" spans="1:5" x14ac:dyDescent="0.35">
      <c r="B96" s="5" t="s">
        <v>27</v>
      </c>
      <c r="C96" s="14">
        <v>0.10109497992007159</v>
      </c>
      <c r="D96" s="19">
        <v>1930</v>
      </c>
      <c r="E96" s="19">
        <v>0.11</v>
      </c>
    </row>
    <row r="97" spans="1:5" x14ac:dyDescent="0.35">
      <c r="B97" s="5" t="s">
        <v>29</v>
      </c>
      <c r="C97" s="14">
        <v>20</v>
      </c>
      <c r="D97" s="19">
        <v>302</v>
      </c>
      <c r="E97" s="19"/>
    </row>
    <row r="98" spans="1:5" x14ac:dyDescent="0.35">
      <c r="A98" s="7"/>
      <c r="B98" s="7" t="s">
        <v>80</v>
      </c>
      <c r="C98" s="16">
        <v>4.7619047619047616E-2</v>
      </c>
      <c r="D98" s="20"/>
      <c r="E98" s="20"/>
    </row>
    <row r="100" spans="1:5" x14ac:dyDescent="0.35">
      <c r="A100" s="5" t="s">
        <v>3</v>
      </c>
      <c r="B100" s="5" t="s">
        <v>31</v>
      </c>
      <c r="C100" s="14">
        <v>5.1964905393894326E-2</v>
      </c>
      <c r="D100" s="19">
        <v>178.6</v>
      </c>
      <c r="E100" s="19">
        <v>0.129</v>
      </c>
    </row>
    <row r="101" spans="1:5" x14ac:dyDescent="0.35">
      <c r="B101" s="5" t="s">
        <v>34</v>
      </c>
      <c r="C101" s="14">
        <v>0.10442892210034259</v>
      </c>
      <c r="D101" s="19">
        <v>126.7</v>
      </c>
      <c r="E101" s="19">
        <v>0.10299999999999999</v>
      </c>
    </row>
    <row r="102" spans="1:5" x14ac:dyDescent="0.35">
      <c r="B102" s="5" t="s">
        <v>60</v>
      </c>
      <c r="C102" s="14">
        <v>0.23045788442410625</v>
      </c>
      <c r="D102" s="19">
        <v>493.4</v>
      </c>
      <c r="E102" s="19"/>
    </row>
    <row r="103" spans="1:5" x14ac:dyDescent="0.35">
      <c r="B103" s="5" t="s">
        <v>61</v>
      </c>
      <c r="C103" s="14">
        <v>0.36645239341297786</v>
      </c>
      <c r="D103" s="19">
        <v>441.91</v>
      </c>
      <c r="E103" s="19"/>
    </row>
    <row r="104" spans="1:5" x14ac:dyDescent="0.35">
      <c r="B104" s="5" t="s">
        <v>22</v>
      </c>
      <c r="C104" s="14">
        <v>0.36737900913846433</v>
      </c>
      <c r="D104" s="19">
        <v>462.8</v>
      </c>
      <c r="E104" s="19">
        <v>0.10100000000000001</v>
      </c>
    </row>
    <row r="105" spans="1:5" x14ac:dyDescent="0.35">
      <c r="B105" s="5" t="s">
        <v>23</v>
      </c>
      <c r="C105" s="14">
        <v>6.2395543175487463E-2</v>
      </c>
      <c r="D105" s="19">
        <v>227.4</v>
      </c>
      <c r="E105" s="19">
        <v>0.10100000000000001</v>
      </c>
    </row>
    <row r="106" spans="1:5" x14ac:dyDescent="0.35">
      <c r="B106" s="5" t="s">
        <v>26</v>
      </c>
      <c r="C106" s="14">
        <v>0.13323265027463718</v>
      </c>
      <c r="D106" s="19">
        <v>46</v>
      </c>
      <c r="E106" s="19">
        <v>0.10100000000000001</v>
      </c>
    </row>
    <row r="107" spans="1:5" x14ac:dyDescent="0.35">
      <c r="B107" s="5" t="s">
        <v>72</v>
      </c>
      <c r="C107" s="14">
        <v>2.38961038961039</v>
      </c>
      <c r="D107" s="19">
        <v>398.61</v>
      </c>
      <c r="E107" s="19"/>
    </row>
    <row r="108" spans="1:5" x14ac:dyDescent="0.35">
      <c r="B108" s="5" t="s">
        <v>73</v>
      </c>
      <c r="C108" s="14">
        <v>1.6666666666666667</v>
      </c>
      <c r="D108" s="19">
        <v>213</v>
      </c>
      <c r="E108" s="19"/>
    </row>
    <row r="109" spans="1:5" x14ac:dyDescent="0.35">
      <c r="B109" s="5" t="s">
        <v>74</v>
      </c>
      <c r="C109" s="14">
        <v>0.8982617202197305</v>
      </c>
      <c r="D109" s="19">
        <v>290.27999999999997</v>
      </c>
      <c r="E109" s="19"/>
    </row>
    <row r="110" spans="1:5" x14ac:dyDescent="0.35">
      <c r="B110" s="5" t="s">
        <v>35</v>
      </c>
      <c r="C110" s="14">
        <v>0.10343935643510732</v>
      </c>
      <c r="D110" s="19">
        <v>204.3</v>
      </c>
      <c r="E110" s="19">
        <v>0.10299999999999999</v>
      </c>
    </row>
    <row r="111" spans="1:5" x14ac:dyDescent="0.35">
      <c r="B111" s="5" t="s">
        <v>29</v>
      </c>
      <c r="C111" s="14" t="e">
        <v>#DIV/0!</v>
      </c>
      <c r="D111" s="19">
        <v>300</v>
      </c>
      <c r="E111" s="19"/>
    </row>
    <row r="112" spans="1:5" x14ac:dyDescent="0.35">
      <c r="B112" s="5" t="s">
        <v>36</v>
      </c>
      <c r="C112" s="14">
        <v>6.7012365376944549E-2</v>
      </c>
      <c r="D112" s="19">
        <v>57.9</v>
      </c>
      <c r="E112" s="19">
        <v>0.10299999999999999</v>
      </c>
    </row>
    <row r="113" spans="1:5" x14ac:dyDescent="0.35">
      <c r="B113" s="5" t="s">
        <v>83</v>
      </c>
      <c r="C113" s="14">
        <v>3.0769230769230766</v>
      </c>
      <c r="D113" s="19"/>
      <c r="E113" s="19"/>
    </row>
    <row r="114" spans="1:5" x14ac:dyDescent="0.35">
      <c r="A114" s="7"/>
      <c r="B114" s="7" t="s">
        <v>84</v>
      </c>
      <c r="C114" s="16">
        <v>7.5738865563513618E-3</v>
      </c>
      <c r="D114" s="12"/>
      <c r="E114" s="12"/>
    </row>
    <row r="116" spans="1:5" x14ac:dyDescent="0.35">
      <c r="A116" s="5" t="s">
        <v>1</v>
      </c>
      <c r="B116" s="17" t="s">
        <v>21</v>
      </c>
      <c r="C116" s="14">
        <v>0.1490239538076566</v>
      </c>
      <c r="D116" s="19">
        <v>120.7</v>
      </c>
      <c r="E116" s="19">
        <v>0.18</v>
      </c>
    </row>
    <row r="117" spans="1:5" x14ac:dyDescent="0.35">
      <c r="B117" s="17" t="s">
        <v>85</v>
      </c>
      <c r="C117" s="14">
        <v>0.19472937546665675</v>
      </c>
      <c r="D117" s="19">
        <v>473.9</v>
      </c>
      <c r="E117" s="19"/>
    </row>
    <row r="118" spans="1:5" x14ac:dyDescent="0.35">
      <c r="B118" s="17" t="s">
        <v>28</v>
      </c>
      <c r="C118" s="14">
        <v>0.70839389171604428</v>
      </c>
      <c r="D118" s="19">
        <v>337.65</v>
      </c>
      <c r="E118" s="19">
        <v>0.11</v>
      </c>
    </row>
    <row r="119" spans="1:5" x14ac:dyDescent="0.35">
      <c r="B119" s="17" t="s">
        <v>72</v>
      </c>
      <c r="C119" s="14">
        <v>0.26000509813917921</v>
      </c>
      <c r="D119" s="19">
        <v>465.2</v>
      </c>
      <c r="E119" s="19"/>
    </row>
    <row r="120" spans="1:5" x14ac:dyDescent="0.35">
      <c r="B120" s="17" t="s">
        <v>73</v>
      </c>
      <c r="C120" s="14">
        <v>0.37458685273595294</v>
      </c>
      <c r="D120" s="19">
        <v>444</v>
      </c>
      <c r="E120" s="19"/>
    </row>
    <row r="121" spans="1:5" x14ac:dyDescent="0.35">
      <c r="B121" s="17" t="s">
        <v>74</v>
      </c>
      <c r="C121" s="14">
        <v>4</v>
      </c>
      <c r="D121" s="19">
        <v>528.20000000000005</v>
      </c>
      <c r="E121" s="19"/>
    </row>
    <row r="122" spans="1:5" x14ac:dyDescent="0.35">
      <c r="A122" s="7"/>
      <c r="B122" s="18" t="s">
        <v>24</v>
      </c>
      <c r="C122" s="16">
        <v>0.10867544150844584</v>
      </c>
      <c r="D122" s="20">
        <v>144.69999999999999</v>
      </c>
      <c r="E122" s="20">
        <v>0.1</v>
      </c>
    </row>
    <row r="124" spans="1:5" x14ac:dyDescent="0.35">
      <c r="A124" s="5" t="s">
        <v>8</v>
      </c>
      <c r="B124" s="17" t="s">
        <v>31</v>
      </c>
      <c r="C124" s="14">
        <v>0.19020140350006959</v>
      </c>
      <c r="D124" s="19">
        <v>181</v>
      </c>
      <c r="E124" s="19">
        <v>0.18</v>
      </c>
    </row>
    <row r="125" spans="1:5" x14ac:dyDescent="0.35">
      <c r="B125" s="17" t="s">
        <v>34</v>
      </c>
      <c r="C125" s="14">
        <v>1.826771653543307</v>
      </c>
      <c r="D125" s="19">
        <v>201</v>
      </c>
      <c r="E125" s="19"/>
    </row>
    <row r="126" spans="1:5" x14ac:dyDescent="0.35">
      <c r="B126" s="17" t="s">
        <v>60</v>
      </c>
      <c r="C126" s="14">
        <v>0.5679781926657409</v>
      </c>
      <c r="D126" s="19">
        <v>753</v>
      </c>
      <c r="E126" s="19"/>
    </row>
    <row r="127" spans="1:5" x14ac:dyDescent="0.35">
      <c r="B127" s="17" t="s">
        <v>61</v>
      </c>
      <c r="C127" s="14">
        <v>0.18049261513148937</v>
      </c>
      <c r="D127" s="19">
        <v>171</v>
      </c>
      <c r="E127" s="19"/>
    </row>
    <row r="128" spans="1:5" x14ac:dyDescent="0.35">
      <c r="B128" s="17" t="s">
        <v>22</v>
      </c>
      <c r="C128" s="14">
        <v>0.14963847665312313</v>
      </c>
      <c r="D128" s="19">
        <v>624.29999999999995</v>
      </c>
      <c r="E128" s="19">
        <v>0.17</v>
      </c>
    </row>
    <row r="129" spans="1:5" x14ac:dyDescent="0.35">
      <c r="B129" s="17" t="s">
        <v>23</v>
      </c>
      <c r="C129" s="14">
        <v>0.13144717075613419</v>
      </c>
      <c r="D129" s="19">
        <v>271.3</v>
      </c>
      <c r="E129" s="19">
        <v>0.15</v>
      </c>
    </row>
    <row r="130" spans="1:5" x14ac:dyDescent="0.35">
      <c r="B130" s="17" t="s">
        <v>26</v>
      </c>
      <c r="C130" s="14">
        <v>0.21835196256823503</v>
      </c>
      <c r="D130" s="19">
        <v>204.1</v>
      </c>
      <c r="E130" s="19">
        <v>0.21</v>
      </c>
    </row>
    <row r="131" spans="1:5" x14ac:dyDescent="0.35">
      <c r="B131" s="17" t="s">
        <v>72</v>
      </c>
      <c r="C131" s="14">
        <v>1.7241379310344829</v>
      </c>
      <c r="D131" s="19">
        <v>667</v>
      </c>
      <c r="E131" s="19"/>
    </row>
    <row r="132" spans="1:5" x14ac:dyDescent="0.35">
      <c r="B132" s="17" t="s">
        <v>73</v>
      </c>
      <c r="C132" s="14">
        <v>4</v>
      </c>
      <c r="D132" s="19">
        <v>199</v>
      </c>
      <c r="E132" s="19"/>
    </row>
    <row r="133" spans="1:5" x14ac:dyDescent="0.35">
      <c r="B133" s="17" t="s">
        <v>27</v>
      </c>
      <c r="C133" s="14">
        <v>0.13431624676144088</v>
      </c>
      <c r="D133" s="19">
        <v>323</v>
      </c>
      <c r="E133" s="19">
        <v>0.17</v>
      </c>
    </row>
    <row r="134" spans="1:5" x14ac:dyDescent="0.35">
      <c r="B134" s="17" t="s">
        <v>29</v>
      </c>
      <c r="C134" s="14">
        <v>0.35025265436147529</v>
      </c>
      <c r="D134" s="19">
        <v>90</v>
      </c>
      <c r="E134" s="19"/>
    </row>
    <row r="135" spans="1:5" x14ac:dyDescent="0.35">
      <c r="A135" s="7"/>
      <c r="B135" s="18" t="s">
        <v>80</v>
      </c>
      <c r="C135" s="16">
        <v>0.21978021978021978</v>
      </c>
      <c r="D135" s="20"/>
      <c r="E135" s="20"/>
    </row>
    <row r="137" spans="1:5" x14ac:dyDescent="0.35">
      <c r="A137" s="5" t="s">
        <v>9</v>
      </c>
      <c r="B137" s="17" t="s">
        <v>31</v>
      </c>
      <c r="C137" s="13">
        <v>0.14328358208955222</v>
      </c>
      <c r="D137" s="19">
        <v>387</v>
      </c>
      <c r="E137" s="19">
        <v>0.28000000000000003</v>
      </c>
    </row>
    <row r="138" spans="1:5" x14ac:dyDescent="0.35">
      <c r="B138" s="17" t="s">
        <v>34</v>
      </c>
      <c r="C138" s="13">
        <v>9.5790886867150732E-2</v>
      </c>
      <c r="D138" s="19">
        <v>242</v>
      </c>
      <c r="E138" s="19">
        <v>0.16</v>
      </c>
    </row>
    <row r="139" spans="1:5" x14ac:dyDescent="0.35">
      <c r="B139" s="17" t="s">
        <v>60</v>
      </c>
      <c r="C139" s="13">
        <v>0.65499212455398292</v>
      </c>
      <c r="D139" s="19">
        <v>210</v>
      </c>
      <c r="E139" s="19"/>
    </row>
    <row r="140" spans="1:5" x14ac:dyDescent="0.35">
      <c r="B140" s="17" t="s">
        <v>61</v>
      </c>
      <c r="C140" s="13">
        <v>0.51905289698666712</v>
      </c>
      <c r="D140" s="19">
        <v>1890</v>
      </c>
      <c r="E140" s="19"/>
    </row>
    <row r="141" spans="1:5" x14ac:dyDescent="0.35">
      <c r="B141" s="17" t="s">
        <v>22</v>
      </c>
      <c r="C141" s="13">
        <v>0.10654137577341759</v>
      </c>
      <c r="D141" s="19">
        <v>1068</v>
      </c>
      <c r="E141" s="19">
        <v>0.11</v>
      </c>
    </row>
    <row r="142" spans="1:5" x14ac:dyDescent="0.35">
      <c r="B142" s="17" t="s">
        <v>23</v>
      </c>
      <c r="C142" s="13">
        <v>0.15325271962900358</v>
      </c>
      <c r="D142" s="19">
        <v>310</v>
      </c>
      <c r="E142" s="19">
        <v>0.10100000000000001</v>
      </c>
    </row>
    <row r="143" spans="1:5" x14ac:dyDescent="0.35">
      <c r="B143" s="17" t="s">
        <v>72</v>
      </c>
      <c r="C143" s="13">
        <v>3.6363636363636367</v>
      </c>
      <c r="D143" s="19">
        <v>1021</v>
      </c>
      <c r="E143" s="19"/>
    </row>
    <row r="144" spans="1:5" x14ac:dyDescent="0.35">
      <c r="B144" s="17" t="s">
        <v>73</v>
      </c>
      <c r="C144" s="13">
        <v>5.4669559487479482</v>
      </c>
      <c r="D144" s="19">
        <v>737</v>
      </c>
      <c r="E144" s="19"/>
    </row>
    <row r="145" spans="1:5" x14ac:dyDescent="0.35">
      <c r="B145" s="17" t="s">
        <v>74</v>
      </c>
      <c r="C145" s="13">
        <v>5.4490820139491234</v>
      </c>
      <c r="D145" s="19">
        <v>291</v>
      </c>
      <c r="E145" s="19"/>
    </row>
    <row r="146" spans="1:5" x14ac:dyDescent="0.35">
      <c r="B146" s="17" t="s">
        <v>27</v>
      </c>
      <c r="C146" s="13">
        <v>0.14320962475087956</v>
      </c>
      <c r="D146" s="19">
        <v>250</v>
      </c>
      <c r="E146" s="19">
        <v>0.16</v>
      </c>
    </row>
    <row r="147" spans="1:5" x14ac:dyDescent="0.35">
      <c r="A147" s="7"/>
      <c r="B147" s="18" t="s">
        <v>29</v>
      </c>
      <c r="C147" s="15">
        <v>7.5035323185367292E-2</v>
      </c>
      <c r="D147" s="20">
        <v>460</v>
      </c>
      <c r="E147" s="20">
        <v>0.1</v>
      </c>
    </row>
    <row r="149" spans="1:5" x14ac:dyDescent="0.35">
      <c r="A149" s="5" t="s">
        <v>2</v>
      </c>
      <c r="B149" s="17" t="s">
        <v>21</v>
      </c>
      <c r="C149" s="17">
        <v>8.0621099163850143E-2</v>
      </c>
      <c r="D149" s="17">
        <v>313.10000000000002</v>
      </c>
      <c r="E149" s="17">
        <v>0.1</v>
      </c>
    </row>
    <row r="150" spans="1:5" x14ac:dyDescent="0.35">
      <c r="B150" s="17" t="s">
        <v>60</v>
      </c>
      <c r="C150" s="17">
        <v>0.3674180436044977</v>
      </c>
      <c r="D150" s="17">
        <v>313.60000000000002</v>
      </c>
      <c r="E150" s="17"/>
    </row>
    <row r="151" spans="1:5" x14ac:dyDescent="0.35">
      <c r="B151" s="17" t="s">
        <v>61</v>
      </c>
      <c r="C151" s="17">
        <v>0.12784428956985805</v>
      </c>
      <c r="D151" s="17">
        <v>251.5</v>
      </c>
      <c r="E151" s="17"/>
    </row>
    <row r="152" spans="1:5" x14ac:dyDescent="0.35">
      <c r="B152" s="17" t="s">
        <v>62</v>
      </c>
      <c r="C152" s="17">
        <v>0.12784428956985805</v>
      </c>
      <c r="D152" s="17">
        <v>313.60000000000002</v>
      </c>
      <c r="E152" s="17"/>
    </row>
    <row r="153" spans="1:5" x14ac:dyDescent="0.35">
      <c r="B153" s="17" t="s">
        <v>22</v>
      </c>
      <c r="C153" s="17">
        <v>0.50045676004872097</v>
      </c>
      <c r="D153" s="17">
        <v>23.93</v>
      </c>
      <c r="E153" s="17">
        <v>0.13</v>
      </c>
    </row>
    <row r="154" spans="1:5" x14ac:dyDescent="0.35">
      <c r="B154" s="17" t="s">
        <v>23</v>
      </c>
      <c r="C154" s="17">
        <v>0.2762544701200576</v>
      </c>
      <c r="D154" s="17">
        <v>263.89999999999998</v>
      </c>
      <c r="E154" s="17">
        <v>0.13</v>
      </c>
    </row>
    <row r="155" spans="1:5" x14ac:dyDescent="0.35">
      <c r="B155" s="17" t="s">
        <v>26</v>
      </c>
      <c r="C155" s="17">
        <v>0.19321191495907056</v>
      </c>
      <c r="D155" s="17">
        <v>204.1</v>
      </c>
      <c r="E155" s="17">
        <v>0.11</v>
      </c>
    </row>
    <row r="156" spans="1:5" x14ac:dyDescent="0.35">
      <c r="B156" s="17" t="s">
        <v>86</v>
      </c>
      <c r="C156" s="17">
        <v>3.5935316430425233</v>
      </c>
      <c r="D156" s="17">
        <v>1875.9</v>
      </c>
      <c r="E156" s="17"/>
    </row>
    <row r="157" spans="1:5" x14ac:dyDescent="0.35">
      <c r="B157" s="17" t="s">
        <v>73</v>
      </c>
      <c r="C157" s="17">
        <v>0.3201075660106209</v>
      </c>
      <c r="D157" s="17">
        <v>400.3</v>
      </c>
      <c r="E157" s="17"/>
    </row>
    <row r="158" spans="1:5" x14ac:dyDescent="0.35">
      <c r="B158" s="17" t="s">
        <v>74</v>
      </c>
      <c r="C158" s="17">
        <v>4</v>
      </c>
      <c r="D158" s="17">
        <v>1873.6</v>
      </c>
      <c r="E158" s="17"/>
    </row>
    <row r="159" spans="1:5" x14ac:dyDescent="0.35">
      <c r="B159" s="17" t="s">
        <v>27</v>
      </c>
      <c r="C159" s="17">
        <v>0.12065382216563149</v>
      </c>
      <c r="D159" s="17">
        <v>62.7</v>
      </c>
      <c r="E159" s="17">
        <v>0.09</v>
      </c>
    </row>
    <row r="160" spans="1:5" x14ac:dyDescent="0.35">
      <c r="A160" s="7"/>
      <c r="B160" s="18" t="s">
        <v>29</v>
      </c>
      <c r="C160" s="18">
        <v>9.7818758570337061E-2</v>
      </c>
      <c r="D160" s="18">
        <v>277.10000000000002</v>
      </c>
      <c r="E160" s="18">
        <v>0.08</v>
      </c>
    </row>
    <row r="161" spans="2:5" x14ac:dyDescent="0.35">
      <c r="B161" s="17"/>
      <c r="C161" s="17"/>
      <c r="D161" s="17"/>
      <c r="E161" s="17"/>
    </row>
    <row r="162" spans="2:5" x14ac:dyDescent="0.35">
      <c r="B162" s="17"/>
      <c r="C162" s="17"/>
      <c r="D162" s="17"/>
      <c r="E162" s="17"/>
    </row>
    <row r="163" spans="2:5" x14ac:dyDescent="0.35">
      <c r="B163" s="17"/>
      <c r="C163" s="17"/>
      <c r="D163" s="17"/>
      <c r="E163" s="17"/>
    </row>
    <row r="164" spans="2:5" x14ac:dyDescent="0.35">
      <c r="B164" s="17"/>
      <c r="C164" s="17"/>
      <c r="D164" s="17"/>
      <c r="E164" s="17"/>
    </row>
    <row r="165" spans="2:5" x14ac:dyDescent="0.35">
      <c r="B165" s="17"/>
      <c r="C165" s="17"/>
      <c r="D165" s="17"/>
      <c r="E165" s="17"/>
    </row>
    <row r="166" spans="2:5" x14ac:dyDescent="0.35">
      <c r="B166" s="17"/>
      <c r="C166" s="17"/>
      <c r="D166" s="17"/>
      <c r="E166" s="17"/>
    </row>
    <row r="167" spans="2:5" x14ac:dyDescent="0.35">
      <c r="B167" s="17"/>
      <c r="C167" s="17"/>
      <c r="D167" s="17"/>
      <c r="E167" s="17"/>
    </row>
    <row r="168" spans="2:5" x14ac:dyDescent="0.35">
      <c r="B168" s="17"/>
      <c r="C168" s="17"/>
      <c r="D168" s="17"/>
      <c r="E168" s="17"/>
    </row>
    <row r="169" spans="2:5" x14ac:dyDescent="0.35">
      <c r="B169" s="17"/>
      <c r="C169" s="17"/>
      <c r="D169" s="17"/>
      <c r="E169" s="17"/>
    </row>
    <row r="170" spans="2:5" x14ac:dyDescent="0.35">
      <c r="B170" s="17"/>
      <c r="C170" s="17"/>
      <c r="D170" s="17"/>
      <c r="E170" s="17"/>
    </row>
    <row r="171" spans="2:5" x14ac:dyDescent="0.35">
      <c r="B171" s="17"/>
      <c r="C171" s="17"/>
      <c r="D171" s="17"/>
      <c r="E171" s="17"/>
    </row>
    <row r="172" spans="2:5" x14ac:dyDescent="0.35">
      <c r="B172" s="17"/>
      <c r="C172" s="17"/>
      <c r="D172" s="17"/>
      <c r="E172" s="17"/>
    </row>
    <row r="173" spans="2:5" x14ac:dyDescent="0.35">
      <c r="B173" s="17"/>
      <c r="C173" s="17"/>
      <c r="D173" s="17"/>
      <c r="E17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8"/>
  <sheetViews>
    <sheetView workbookViewId="0">
      <selection activeCell="F17" sqref="F17"/>
    </sheetView>
  </sheetViews>
  <sheetFormatPr defaultRowHeight="14.5" x14ac:dyDescent="0.35"/>
  <cols>
    <col min="1" max="1" width="13" bestFit="1" customWidth="1"/>
    <col min="2" max="2" width="7.26953125" bestFit="1" customWidth="1"/>
    <col min="3" max="3" width="21.453125" style="29" customWidth="1"/>
    <col min="4" max="9" width="10" customWidth="1"/>
    <col min="10" max="10" width="6.81640625" style="29" customWidth="1"/>
    <col min="11" max="13" width="10" style="24" customWidth="1"/>
    <col min="14" max="15" width="10" customWidth="1"/>
    <col min="16" max="16" width="6.81640625" style="29" customWidth="1"/>
    <col min="17" max="17" width="10" style="24" customWidth="1"/>
    <col min="18" max="18" width="5" style="24" bestFit="1" customWidth="1"/>
    <col min="19" max="19" width="4.1796875" style="24" customWidth="1"/>
    <col min="20" max="20" width="6.90625" customWidth="1"/>
    <col min="21" max="21" width="10" customWidth="1"/>
    <col min="22" max="22" width="6.81640625" style="29" customWidth="1"/>
    <col min="23" max="23" width="10" style="24" customWidth="1"/>
    <col min="24" max="24" width="5" style="24" bestFit="1" customWidth="1"/>
    <col min="25" max="25" width="4.1796875" style="24" customWidth="1"/>
    <col min="26" max="26" width="6.90625" customWidth="1"/>
    <col min="27" max="27" width="10" customWidth="1"/>
    <col min="28" max="28" width="6.81640625" style="29" customWidth="1"/>
    <col min="29" max="29" width="10" style="24" customWidth="1"/>
    <col min="30" max="30" width="5" style="24" bestFit="1" customWidth="1"/>
    <col min="31" max="31" width="4.1796875" style="24" customWidth="1"/>
    <col min="32" max="32" width="6.90625" customWidth="1"/>
    <col min="33" max="33" width="10" customWidth="1"/>
    <col min="34" max="34" width="6.81640625" style="29" customWidth="1"/>
    <col min="35" max="35" width="10" style="24" customWidth="1"/>
    <col min="36" max="36" width="5" style="24" bestFit="1" customWidth="1"/>
    <col min="37" max="37" width="4.1796875" style="24" customWidth="1"/>
    <col min="38" max="38" width="6.90625" customWidth="1"/>
    <col min="39" max="39" width="10" customWidth="1"/>
    <col min="40" max="40" width="6.81640625" style="29" customWidth="1"/>
    <col min="41" max="41" width="10" style="24" customWidth="1"/>
    <col min="42" max="42" width="5" style="24" bestFit="1" customWidth="1"/>
    <col min="43" max="43" width="5.1796875" style="24" customWidth="1"/>
    <col min="44" max="44" width="6.90625" customWidth="1"/>
    <col min="45" max="45" width="10" customWidth="1"/>
    <col min="46" max="46" width="6.81640625" style="29" customWidth="1"/>
    <col min="47" max="47" width="10" style="24" customWidth="1"/>
    <col min="48" max="48" width="5" style="24" bestFit="1" customWidth="1"/>
    <col min="49" max="49" width="4.1796875" style="24" customWidth="1"/>
    <col min="50" max="50" width="6.90625" customWidth="1"/>
    <col min="51" max="51" width="10" customWidth="1"/>
    <col min="52" max="52" width="6.81640625" style="29" customWidth="1"/>
    <col min="53" max="53" width="10" style="24" customWidth="1"/>
    <col min="54" max="54" width="5" style="24" bestFit="1" customWidth="1"/>
    <col min="55" max="55" width="4.1796875" style="24" customWidth="1"/>
    <col min="56" max="56" width="6.90625" customWidth="1"/>
    <col min="57" max="57" width="10" customWidth="1"/>
    <col min="58" max="58" width="6.81640625" style="29" customWidth="1"/>
    <col min="59" max="59" width="10" style="24" customWidth="1"/>
    <col min="60" max="60" width="5" style="24" bestFit="1" customWidth="1"/>
    <col min="61" max="61" width="4.1796875" style="24" customWidth="1"/>
    <col min="62" max="62" width="6.90625" customWidth="1"/>
    <col min="63" max="63" width="10" customWidth="1"/>
    <col min="64" max="64" width="6.81640625" style="29" customWidth="1"/>
    <col min="65" max="65" width="10" style="24" customWidth="1"/>
    <col min="66" max="66" width="5" style="24" bestFit="1" customWidth="1"/>
    <col min="67" max="67" width="4.1796875" style="24" customWidth="1"/>
    <col min="68" max="68" width="6.90625" customWidth="1"/>
    <col min="69" max="69" width="10" customWidth="1"/>
    <col min="70" max="70" width="8.1796875" style="29" customWidth="1"/>
    <col min="71" max="71" width="10" style="24" customWidth="1"/>
    <col min="72" max="72" width="5" style="24" bestFit="1" customWidth="1"/>
    <col min="73" max="73" width="4.1796875" style="24" customWidth="1"/>
    <col min="74" max="74" width="6.90625" customWidth="1"/>
    <col min="75" max="75" width="10" customWidth="1"/>
    <col min="76" max="76" width="6.81640625" style="29" customWidth="1"/>
  </cols>
  <sheetData>
    <row r="1" spans="1:76" s="24" customFormat="1" x14ac:dyDescent="0.35">
      <c r="A1" s="21"/>
      <c r="B1" s="21"/>
      <c r="C1" s="22"/>
      <c r="D1" s="23" t="s">
        <v>87</v>
      </c>
      <c r="E1" s="23"/>
      <c r="F1" s="23"/>
      <c r="G1" s="23"/>
      <c r="H1" s="23"/>
      <c r="I1" s="23"/>
      <c r="J1" s="23"/>
      <c r="K1" s="23" t="s">
        <v>88</v>
      </c>
      <c r="L1" s="23"/>
      <c r="M1" s="23"/>
      <c r="N1" s="23"/>
      <c r="O1" s="23"/>
      <c r="P1" s="23"/>
      <c r="Q1" s="23" t="s">
        <v>89</v>
      </c>
      <c r="R1" s="23"/>
      <c r="S1" s="23"/>
      <c r="T1" s="23"/>
      <c r="U1" s="23"/>
      <c r="V1" s="23"/>
      <c r="W1" s="23" t="s">
        <v>90</v>
      </c>
      <c r="X1" s="23"/>
      <c r="Y1" s="23"/>
      <c r="Z1" s="23"/>
      <c r="AA1" s="23"/>
      <c r="AB1" s="23"/>
      <c r="AC1" s="23" t="s">
        <v>91</v>
      </c>
      <c r="AD1" s="23"/>
      <c r="AE1" s="23"/>
      <c r="AF1" s="23"/>
      <c r="AG1" s="23"/>
      <c r="AH1" s="23"/>
      <c r="AI1" s="23" t="s">
        <v>92</v>
      </c>
      <c r="AJ1" s="23"/>
      <c r="AK1" s="23"/>
      <c r="AL1" s="23"/>
      <c r="AM1" s="23"/>
      <c r="AN1" s="23"/>
      <c r="AO1" s="23" t="s">
        <v>93</v>
      </c>
      <c r="AP1" s="23"/>
      <c r="AQ1" s="23"/>
      <c r="AR1" s="23"/>
      <c r="AS1" s="23"/>
      <c r="AT1" s="23"/>
      <c r="AU1" s="23" t="s">
        <v>94</v>
      </c>
      <c r="AV1" s="23"/>
      <c r="AW1" s="23"/>
      <c r="AX1" s="23"/>
      <c r="AY1" s="23"/>
      <c r="AZ1" s="23"/>
      <c r="BA1" s="23" t="s">
        <v>95</v>
      </c>
      <c r="BB1" s="23"/>
      <c r="BC1" s="23"/>
      <c r="BD1" s="23"/>
      <c r="BE1" s="23"/>
      <c r="BF1" s="23"/>
      <c r="BG1" s="23" t="s">
        <v>96</v>
      </c>
      <c r="BH1" s="23"/>
      <c r="BI1" s="23"/>
      <c r="BJ1" s="23"/>
      <c r="BK1" s="23"/>
      <c r="BL1" s="23"/>
      <c r="BM1" s="23" t="s">
        <v>97</v>
      </c>
      <c r="BN1" s="23"/>
      <c r="BO1" s="23"/>
      <c r="BP1" s="23"/>
      <c r="BQ1" s="23"/>
      <c r="BR1" s="23"/>
      <c r="BS1" s="23" t="s">
        <v>98</v>
      </c>
      <c r="BT1" s="23"/>
      <c r="BU1" s="23"/>
      <c r="BV1" s="23"/>
      <c r="BW1" s="23"/>
      <c r="BX1" s="23"/>
    </row>
    <row r="2" spans="1:76" s="28" customFormat="1" x14ac:dyDescent="0.35">
      <c r="A2" s="25" t="s">
        <v>99</v>
      </c>
      <c r="B2" s="25" t="s">
        <v>100</v>
      </c>
      <c r="C2" s="26" t="s">
        <v>101</v>
      </c>
      <c r="D2" s="25" t="s">
        <v>12</v>
      </c>
      <c r="E2" s="25" t="s">
        <v>13</v>
      </c>
      <c r="F2" s="25" t="s">
        <v>102</v>
      </c>
      <c r="G2" s="25" t="s">
        <v>103</v>
      </c>
      <c r="H2" s="25" t="s">
        <v>104</v>
      </c>
      <c r="I2" s="25" t="s">
        <v>105</v>
      </c>
      <c r="J2" s="27" t="s">
        <v>106</v>
      </c>
      <c r="K2" s="25" t="s">
        <v>12</v>
      </c>
      <c r="L2" s="25" t="s">
        <v>13</v>
      </c>
      <c r="M2" s="25" t="s">
        <v>102</v>
      </c>
      <c r="N2" s="25" t="s">
        <v>103</v>
      </c>
      <c r="O2" s="25" t="s">
        <v>104</v>
      </c>
      <c r="P2" s="27" t="s">
        <v>106</v>
      </c>
      <c r="Q2" s="25" t="s">
        <v>12</v>
      </c>
      <c r="R2" s="25" t="s">
        <v>13</v>
      </c>
      <c r="S2" s="25" t="s">
        <v>102</v>
      </c>
      <c r="T2" s="25" t="s">
        <v>103</v>
      </c>
      <c r="U2" s="25" t="s">
        <v>104</v>
      </c>
      <c r="V2" s="27" t="s">
        <v>106</v>
      </c>
      <c r="W2" s="25" t="s">
        <v>12</v>
      </c>
      <c r="X2" s="25" t="s">
        <v>13</v>
      </c>
      <c r="Y2" s="25" t="s">
        <v>102</v>
      </c>
      <c r="Z2" s="25" t="s">
        <v>103</v>
      </c>
      <c r="AA2" s="25" t="s">
        <v>104</v>
      </c>
      <c r="AB2" s="27" t="s">
        <v>106</v>
      </c>
      <c r="AC2" s="25" t="s">
        <v>12</v>
      </c>
      <c r="AD2" s="25" t="s">
        <v>13</v>
      </c>
      <c r="AE2" s="25" t="s">
        <v>102</v>
      </c>
      <c r="AF2" s="25" t="s">
        <v>103</v>
      </c>
      <c r="AG2" s="25" t="s">
        <v>104</v>
      </c>
      <c r="AH2" s="27" t="s">
        <v>106</v>
      </c>
      <c r="AI2" s="25" t="s">
        <v>12</v>
      </c>
      <c r="AJ2" s="25" t="s">
        <v>13</v>
      </c>
      <c r="AK2" s="25" t="s">
        <v>102</v>
      </c>
      <c r="AL2" s="25" t="s">
        <v>103</v>
      </c>
      <c r="AM2" s="25" t="s">
        <v>104</v>
      </c>
      <c r="AN2" s="27" t="s">
        <v>106</v>
      </c>
      <c r="AO2" s="25" t="s">
        <v>12</v>
      </c>
      <c r="AP2" s="25" t="s">
        <v>13</v>
      </c>
      <c r="AQ2" s="25" t="s">
        <v>102</v>
      </c>
      <c r="AR2" s="25" t="s">
        <v>103</v>
      </c>
      <c r="AS2" s="25" t="s">
        <v>104</v>
      </c>
      <c r="AT2" s="27" t="s">
        <v>106</v>
      </c>
      <c r="AU2" s="25" t="s">
        <v>12</v>
      </c>
      <c r="AV2" s="25" t="s">
        <v>13</v>
      </c>
      <c r="AW2" s="25" t="s">
        <v>102</v>
      </c>
      <c r="AX2" s="25" t="s">
        <v>103</v>
      </c>
      <c r="AY2" s="25" t="s">
        <v>104</v>
      </c>
      <c r="AZ2" s="27" t="s">
        <v>106</v>
      </c>
      <c r="BA2" s="25" t="s">
        <v>12</v>
      </c>
      <c r="BB2" s="25" t="s">
        <v>13</v>
      </c>
      <c r="BC2" s="25" t="s">
        <v>102</v>
      </c>
      <c r="BD2" s="25" t="s">
        <v>103</v>
      </c>
      <c r="BE2" s="25" t="s">
        <v>104</v>
      </c>
      <c r="BF2" s="27" t="s">
        <v>106</v>
      </c>
      <c r="BG2" s="25" t="s">
        <v>12</v>
      </c>
      <c r="BH2" s="25" t="s">
        <v>13</v>
      </c>
      <c r="BI2" s="25" t="s">
        <v>102</v>
      </c>
      <c r="BJ2" s="25" t="s">
        <v>103</v>
      </c>
      <c r="BK2" s="25" t="s">
        <v>104</v>
      </c>
      <c r="BL2" s="27" t="s">
        <v>106</v>
      </c>
      <c r="BM2" s="25" t="s">
        <v>12</v>
      </c>
      <c r="BN2" s="25" t="s">
        <v>13</v>
      </c>
      <c r="BO2" s="25" t="s">
        <v>102</v>
      </c>
      <c r="BP2" s="25" t="s">
        <v>103</v>
      </c>
      <c r="BQ2" s="25" t="s">
        <v>104</v>
      </c>
      <c r="BR2" s="27" t="s">
        <v>106</v>
      </c>
      <c r="BS2" s="25" t="s">
        <v>12</v>
      </c>
      <c r="BT2" s="25" t="s">
        <v>13</v>
      </c>
      <c r="BU2" s="25" t="s">
        <v>102</v>
      </c>
      <c r="BV2" s="25" t="s">
        <v>103</v>
      </c>
      <c r="BW2" s="25" t="s">
        <v>104</v>
      </c>
      <c r="BX2" s="27" t="s">
        <v>106</v>
      </c>
    </row>
    <row r="3" spans="1:76" x14ac:dyDescent="0.35">
      <c r="A3" s="21" t="s">
        <v>25</v>
      </c>
      <c r="B3" s="21" t="s">
        <v>107</v>
      </c>
      <c r="C3" s="22" t="s">
        <v>108</v>
      </c>
      <c r="D3" s="21">
        <v>1.657</v>
      </c>
      <c r="E3" s="21"/>
      <c r="F3" s="21">
        <f t="shared" ref="F3:F26" si="0">IF(E3&gt;0,E3,D3)</f>
        <v>1.657</v>
      </c>
      <c r="G3" s="21">
        <f>1/F3</f>
        <v>0.6035003017501509</v>
      </c>
      <c r="H3" s="21">
        <f>MIN(IF(F3:F5&gt;0,F3:F5))</f>
        <v>1.657</v>
      </c>
      <c r="I3" s="21">
        <v>1.66</v>
      </c>
      <c r="J3" s="22">
        <f>1/SUM(G3:G5)</f>
        <v>0.65998615898423074</v>
      </c>
      <c r="K3" s="21">
        <v>0.108</v>
      </c>
      <c r="L3" s="21">
        <v>0.19700000000000001</v>
      </c>
      <c r="M3" s="21">
        <f t="shared" ref="M3:M26" si="1">IF(L3&gt;0,L3,K3)</f>
        <v>0.19700000000000001</v>
      </c>
      <c r="N3" s="21">
        <f>1/M3</f>
        <v>5.0761421319796955</v>
      </c>
      <c r="O3" s="21">
        <f t="array" ref="O3">MIN(IF(M3:M5&gt;0,M3:M5))</f>
        <v>0.19700000000000001</v>
      </c>
      <c r="P3" s="22">
        <f>1/SUM(N3:N5)</f>
        <v>0.19700000000000001</v>
      </c>
      <c r="Q3" s="21">
        <v>0.14099999999999999</v>
      </c>
      <c r="R3" s="21">
        <v>0.1</v>
      </c>
      <c r="S3" s="21">
        <f t="shared" ref="S3:S26" si="2">IF(R3&gt;0,R3,Q3)</f>
        <v>0.1</v>
      </c>
      <c r="T3" s="21">
        <f>1/S3</f>
        <v>10</v>
      </c>
      <c r="U3" s="21">
        <f t="array" ref="U3">MIN(IF(S3:S5&gt;0,S3:S5))</f>
        <v>0.1</v>
      </c>
      <c r="V3" s="22">
        <f>1/SUM(T3:T5)</f>
        <v>0.1</v>
      </c>
      <c r="W3" s="21">
        <v>1.8486055779999999</v>
      </c>
      <c r="X3" s="21"/>
      <c r="Y3" s="21">
        <f t="shared" ref="Y3:Y26" si="3">IF(X3&gt;0,X3,W3)</f>
        <v>1.8486055779999999</v>
      </c>
      <c r="Z3" s="21">
        <f>1/Y3</f>
        <v>0.54094827577113369</v>
      </c>
      <c r="AA3" s="21">
        <f t="array" ref="AA3">MIN(IF(Y3:Y5&gt;0,Y3:Y5))</f>
        <v>1.8486055779999999</v>
      </c>
      <c r="AB3" s="22">
        <f>1/SUM(Z3:Z5)</f>
        <v>1.8486055779999999</v>
      </c>
      <c r="AC3" s="21">
        <v>2.1284403670000001</v>
      </c>
      <c r="AD3" s="21"/>
      <c r="AE3" s="21">
        <f t="shared" ref="AE3:AE26" si="4">IF(AD3&gt;0,AD3,AC3)</f>
        <v>2.1284403670000001</v>
      </c>
      <c r="AF3" s="21">
        <f>1/AE3</f>
        <v>0.46982758620082116</v>
      </c>
      <c r="AG3" s="21">
        <f t="array" ref="AG3">MIN(IF(AE3:AE5&gt;0,AE3:AE5))</f>
        <v>2.1284403670000001</v>
      </c>
      <c r="AH3" s="22">
        <f>1/SUM(AF3:AF5)</f>
        <v>1.0642201835</v>
      </c>
      <c r="AI3" s="21">
        <v>3.2</v>
      </c>
      <c r="AJ3" s="21"/>
      <c r="AK3" s="21">
        <f t="shared" ref="AK3:AK26" si="5">IF(AJ3&gt;0,AJ3,AI3)</f>
        <v>3.2</v>
      </c>
      <c r="AL3" s="21">
        <f>1/AK3</f>
        <v>0.3125</v>
      </c>
      <c r="AM3" s="21">
        <f t="array" ref="AM3">MIN(IF(AK3:AK5&gt;0,AK3:AK5))</f>
        <v>3.2</v>
      </c>
      <c r="AN3" s="22">
        <f>1/SUM(AL3:AL5)</f>
        <v>3.2</v>
      </c>
      <c r="AO3" s="21">
        <v>0.193516099</v>
      </c>
      <c r="AP3" s="21">
        <v>0.52</v>
      </c>
      <c r="AQ3" s="21">
        <f t="shared" ref="AQ3:AQ26" si="6">IF(AP3&gt;0,AP3,AO3)</f>
        <v>0.52</v>
      </c>
      <c r="AR3" s="21">
        <f>1/AQ3</f>
        <v>1.9230769230769229</v>
      </c>
      <c r="AS3" s="21">
        <f t="array" ref="AS3">MIN(IF(AQ3:AQ5&gt;0,AQ3:AQ5))</f>
        <v>0.52</v>
      </c>
      <c r="AT3" s="22">
        <f>1/SUM(AR3:AR5)</f>
        <v>0.52</v>
      </c>
      <c r="AU3" s="21">
        <v>5.1964904999999999E-2</v>
      </c>
      <c r="AV3" s="21">
        <v>0.129</v>
      </c>
      <c r="AW3" s="21">
        <f t="shared" ref="AW3:AW26" si="7">IF(AV3&gt;0,AV3,AU3)</f>
        <v>0.129</v>
      </c>
      <c r="AX3" s="21">
        <f>1/AW3</f>
        <v>7.7519379844961236</v>
      </c>
      <c r="AY3" s="21">
        <f t="array" ref="AY3">MIN(IF(AW3:AW5&gt;0,AW3:AW5))</f>
        <v>0.129</v>
      </c>
      <c r="AZ3" s="22">
        <f>1/SUM(AX3:AX5)</f>
        <v>0.129</v>
      </c>
      <c r="BA3" s="21">
        <v>0.14902395399999999</v>
      </c>
      <c r="BB3" s="21">
        <v>0.18</v>
      </c>
      <c r="BC3" s="21">
        <f t="shared" ref="BC3:BC26" si="8">IF(BB3&gt;0,BB3,BA3)</f>
        <v>0.18</v>
      </c>
      <c r="BD3" s="21">
        <f>1/BC3</f>
        <v>5.5555555555555554</v>
      </c>
      <c r="BE3" s="21">
        <f t="array" ref="BE3">MIN(IF(BC3:BC5&gt;0,BC3:BC5))</f>
        <v>0.18</v>
      </c>
      <c r="BF3" s="22">
        <f>1/SUM(BD3:BD5)</f>
        <v>0.18</v>
      </c>
      <c r="BG3" s="21">
        <v>0.19020140399999999</v>
      </c>
      <c r="BH3" s="21">
        <v>0.18</v>
      </c>
      <c r="BI3" s="21">
        <f t="shared" ref="BI3:BI26" si="9">IF(BH3&gt;0,BH3,BG3)</f>
        <v>0.18</v>
      </c>
      <c r="BJ3" s="21">
        <f>1/BI3</f>
        <v>5.5555555555555554</v>
      </c>
      <c r="BK3" s="21">
        <f t="array" ref="BK3">MIN(IF(BI3:BI5&gt;0,BI3:BI5))</f>
        <v>0.18</v>
      </c>
      <c r="BL3" s="22">
        <f>1/SUM(BJ3:BJ5)</f>
        <v>0.18</v>
      </c>
      <c r="BM3" s="21">
        <v>0.14328358199999999</v>
      </c>
      <c r="BN3" s="21">
        <v>0.28000000000000003</v>
      </c>
      <c r="BO3" s="21">
        <f t="shared" ref="BO3:BO26" si="10">IF(BN3&gt;0,BN3,BM3)</f>
        <v>0.28000000000000003</v>
      </c>
      <c r="BP3" s="21">
        <f>1/BO3</f>
        <v>3.5714285714285712</v>
      </c>
      <c r="BQ3" s="21">
        <f t="array" ref="BQ3">MIN(IF(BO3:BO5&gt;0,BO3:BO5))</f>
        <v>0.28000000000000003</v>
      </c>
      <c r="BR3" s="22">
        <f>1/SUM(BP3:BP5)</f>
        <v>0.28000000000000003</v>
      </c>
      <c r="BS3" s="21">
        <v>8.0621099000000002E-2</v>
      </c>
      <c r="BT3" s="21">
        <v>0.1</v>
      </c>
      <c r="BU3" s="21">
        <f t="shared" ref="BU3:BU26" si="11">IF(BT3&gt;0,BT3,BS3)</f>
        <v>0.1</v>
      </c>
      <c r="BV3" s="21">
        <f>1/BU3</f>
        <v>10</v>
      </c>
      <c r="BW3" s="21">
        <f t="array" ref="BW3">MIN(IF(BU3:BU5&gt;0,BU3:BU5))</f>
        <v>0.1</v>
      </c>
      <c r="BX3" s="22">
        <f>1/SUM(BV3:BV5)</f>
        <v>0.1</v>
      </c>
    </row>
    <row r="4" spans="1:76" x14ac:dyDescent="0.35">
      <c r="A4" s="21" t="s">
        <v>58</v>
      </c>
      <c r="B4" s="21" t="s">
        <v>109</v>
      </c>
      <c r="C4" s="22" t="s">
        <v>110</v>
      </c>
      <c r="D4" s="21">
        <v>1.8919999999999999</v>
      </c>
      <c r="E4" s="21"/>
      <c r="F4" s="21">
        <f t="shared" si="0"/>
        <v>1.8919999999999999</v>
      </c>
      <c r="G4" s="21">
        <f t="shared" ref="G4:G18" si="12">1/F4</f>
        <v>0.52854122621564481</v>
      </c>
      <c r="H4" s="21"/>
      <c r="I4" s="21"/>
      <c r="J4" s="22"/>
      <c r="K4" s="21"/>
      <c r="L4" s="21"/>
      <c r="M4" s="21">
        <f t="shared" si="1"/>
        <v>0</v>
      </c>
      <c r="N4" s="21"/>
      <c r="O4" s="21"/>
      <c r="P4" s="22"/>
      <c r="Q4" s="21"/>
      <c r="R4" s="21"/>
      <c r="S4" s="21">
        <f t="shared" si="2"/>
        <v>0</v>
      </c>
      <c r="T4" s="21"/>
      <c r="U4" s="21"/>
      <c r="V4" s="22"/>
      <c r="W4" s="21"/>
      <c r="X4" s="21"/>
      <c r="Y4" s="21">
        <f t="shared" si="3"/>
        <v>0</v>
      </c>
      <c r="Z4" s="21"/>
      <c r="AA4" s="21"/>
      <c r="AB4" s="22"/>
      <c r="AC4" s="21">
        <v>2.1284403670000001</v>
      </c>
      <c r="AD4" s="21"/>
      <c r="AE4" s="21">
        <f t="shared" si="4"/>
        <v>2.1284403670000001</v>
      </c>
      <c r="AF4" s="21">
        <f t="shared" ref="AF4:AF26" si="13">1/AE4</f>
        <v>0.46982758620082116</v>
      </c>
      <c r="AG4" s="21"/>
      <c r="AH4" s="22"/>
      <c r="AI4" s="21"/>
      <c r="AJ4" s="21"/>
      <c r="AK4" s="21">
        <f t="shared" si="5"/>
        <v>0</v>
      </c>
      <c r="AL4" s="21"/>
      <c r="AM4" s="21"/>
      <c r="AN4" s="22"/>
      <c r="AO4" s="21"/>
      <c r="AP4" s="21"/>
      <c r="AQ4" s="21">
        <f t="shared" si="6"/>
        <v>0</v>
      </c>
      <c r="AR4" s="21"/>
      <c r="AS4" s="21"/>
      <c r="AT4" s="22"/>
      <c r="AU4" s="21"/>
      <c r="AV4" s="21"/>
      <c r="AW4" s="21">
        <f t="shared" si="7"/>
        <v>0</v>
      </c>
      <c r="AX4" s="21"/>
      <c r="AY4" s="21"/>
      <c r="AZ4" s="22"/>
      <c r="BA4" s="21"/>
      <c r="BB4" s="21"/>
      <c r="BC4" s="21">
        <f t="shared" si="8"/>
        <v>0</v>
      </c>
      <c r="BD4" s="21"/>
      <c r="BE4" s="21"/>
      <c r="BF4" s="22"/>
      <c r="BG4" s="21"/>
      <c r="BH4" s="21"/>
      <c r="BI4" s="21">
        <f t="shared" si="9"/>
        <v>0</v>
      </c>
      <c r="BJ4" s="21"/>
      <c r="BK4" s="21"/>
      <c r="BL4" s="22"/>
      <c r="BM4" s="21"/>
      <c r="BN4" s="21"/>
      <c r="BO4" s="21">
        <f t="shared" si="10"/>
        <v>0</v>
      </c>
      <c r="BP4" s="21"/>
      <c r="BQ4" s="21"/>
      <c r="BR4" s="22"/>
      <c r="BS4" s="21"/>
      <c r="BT4" s="21"/>
      <c r="BU4" s="21">
        <f t="shared" si="11"/>
        <v>0</v>
      </c>
      <c r="BV4" s="21"/>
      <c r="BW4" s="21"/>
      <c r="BX4" s="22"/>
    </row>
    <row r="5" spans="1:76" s="28" customFormat="1" x14ac:dyDescent="0.35">
      <c r="A5" s="25" t="s">
        <v>59</v>
      </c>
      <c r="B5" s="25"/>
      <c r="C5" s="26"/>
      <c r="D5" s="25">
        <v>2.61</v>
      </c>
      <c r="E5" s="25"/>
      <c r="F5" s="25">
        <f t="shared" si="0"/>
        <v>2.61</v>
      </c>
      <c r="G5" s="25">
        <f t="shared" si="12"/>
        <v>0.38314176245210729</v>
      </c>
      <c r="H5" s="25"/>
      <c r="I5" s="25"/>
      <c r="J5" s="26"/>
      <c r="K5" s="25"/>
      <c r="L5" s="25"/>
      <c r="M5" s="25">
        <f t="shared" si="1"/>
        <v>0</v>
      </c>
      <c r="N5" s="25"/>
      <c r="O5" s="25"/>
      <c r="P5" s="26"/>
      <c r="Q5" s="25"/>
      <c r="R5" s="25"/>
      <c r="S5" s="25">
        <f t="shared" si="2"/>
        <v>0</v>
      </c>
      <c r="T5" s="25"/>
      <c r="U5" s="25"/>
      <c r="V5" s="26"/>
      <c r="W5" s="25"/>
      <c r="X5" s="25"/>
      <c r="Y5" s="25">
        <f t="shared" si="3"/>
        <v>0</v>
      </c>
      <c r="Z5" s="25"/>
      <c r="AA5" s="25"/>
      <c r="AB5" s="26"/>
      <c r="AC5" s="25"/>
      <c r="AD5" s="25"/>
      <c r="AE5" s="25">
        <f t="shared" si="4"/>
        <v>0</v>
      </c>
      <c r="AF5" s="25"/>
      <c r="AG5" s="25"/>
      <c r="AH5" s="26"/>
      <c r="AI5" s="25"/>
      <c r="AJ5" s="25"/>
      <c r="AK5" s="25">
        <f t="shared" si="5"/>
        <v>0</v>
      </c>
      <c r="AL5" s="25"/>
      <c r="AM5" s="25"/>
      <c r="AN5" s="26"/>
      <c r="AO5" s="25"/>
      <c r="AP5" s="25"/>
      <c r="AQ5" s="25">
        <f t="shared" si="6"/>
        <v>0</v>
      </c>
      <c r="AR5" s="25"/>
      <c r="AS5" s="25"/>
      <c r="AT5" s="26"/>
      <c r="AU5" s="25"/>
      <c r="AV5" s="25"/>
      <c r="AW5" s="25">
        <f t="shared" si="7"/>
        <v>0</v>
      </c>
      <c r="AX5" s="25"/>
      <c r="AY5" s="25"/>
      <c r="AZ5" s="26"/>
      <c r="BA5" s="25"/>
      <c r="BB5" s="25"/>
      <c r="BC5" s="25">
        <f t="shared" si="8"/>
        <v>0</v>
      </c>
      <c r="BD5" s="25"/>
      <c r="BE5" s="25"/>
      <c r="BF5" s="26"/>
      <c r="BG5" s="25"/>
      <c r="BH5" s="25"/>
      <c r="BI5" s="25">
        <f t="shared" si="9"/>
        <v>0</v>
      </c>
      <c r="BJ5" s="25"/>
      <c r="BK5" s="25"/>
      <c r="BL5" s="26"/>
      <c r="BM5" s="25"/>
      <c r="BN5" s="25"/>
      <c r="BO5" s="25">
        <f t="shared" si="10"/>
        <v>0</v>
      </c>
      <c r="BP5" s="25"/>
      <c r="BQ5" s="25"/>
      <c r="BR5" s="26"/>
      <c r="BS5" s="25"/>
      <c r="BT5" s="25"/>
      <c r="BU5" s="25">
        <f t="shared" si="11"/>
        <v>0</v>
      </c>
      <c r="BV5" s="25"/>
      <c r="BW5" s="25"/>
      <c r="BX5" s="26"/>
    </row>
    <row r="6" spans="1:76" x14ac:dyDescent="0.35">
      <c r="A6" s="21" t="s">
        <v>60</v>
      </c>
      <c r="B6" s="21" t="s">
        <v>111</v>
      </c>
      <c r="C6" s="22" t="s">
        <v>112</v>
      </c>
      <c r="D6" s="21">
        <v>0.187</v>
      </c>
      <c r="E6" s="21"/>
      <c r="F6" s="21">
        <f t="shared" si="0"/>
        <v>0.187</v>
      </c>
      <c r="G6" s="21">
        <f t="shared" si="12"/>
        <v>5.3475935828877006</v>
      </c>
      <c r="H6" s="21">
        <f t="array" ref="H6">MIN(IF(F6:F17&gt;0,F6:F17))</f>
        <v>0.16200000000000001</v>
      </c>
      <c r="I6" s="21">
        <v>0.21</v>
      </c>
      <c r="J6" s="22">
        <f>1/SUM(G6:G17)</f>
        <v>2.1109553533556733E-2</v>
      </c>
      <c r="K6" s="21">
        <v>0.127</v>
      </c>
      <c r="L6" s="21"/>
      <c r="M6" s="21">
        <f t="shared" si="1"/>
        <v>0.127</v>
      </c>
      <c r="N6" s="21">
        <f t="shared" ref="N6:N25" si="14">1/M6</f>
        <v>7.8740157480314963</v>
      </c>
      <c r="O6" s="21">
        <f t="array" ref="O6">MIN(IF(M6:M17&gt;0,M6:M17))</f>
        <v>0.127</v>
      </c>
      <c r="P6" s="22">
        <f>1/SUM(N6:N17)</f>
        <v>9.2313978494623652E-2</v>
      </c>
      <c r="Q6" s="21">
        <v>0.26400000000000001</v>
      </c>
      <c r="R6" s="21"/>
      <c r="S6" s="21">
        <f t="shared" si="2"/>
        <v>0.26400000000000001</v>
      </c>
      <c r="T6" s="21">
        <f t="shared" ref="T6:T26" si="15">1/S6</f>
        <v>3.7878787878787876</v>
      </c>
      <c r="U6" s="21">
        <f t="array" ref="U6">MIN(IF(S6:S17&gt;0,S6:S17))</f>
        <v>0.19600000000000001</v>
      </c>
      <c r="V6" s="22">
        <f>1/SUM(T6:T17)</f>
        <v>0.10808041887099852</v>
      </c>
      <c r="W6" s="21">
        <v>0.22000948300000001</v>
      </c>
      <c r="X6" s="21"/>
      <c r="Y6" s="21">
        <f t="shared" si="3"/>
        <v>0.22000948300000001</v>
      </c>
      <c r="Z6" s="21">
        <f t="shared" ref="Z6:Z26" si="16">1/Y6</f>
        <v>4.5452586241475785</v>
      </c>
      <c r="AA6" s="21">
        <f t="array" ref="AA6">MIN(IF(Y6:Y17&gt;0,Y6:Y17))</f>
        <v>0.22000948300000001</v>
      </c>
      <c r="AB6" s="22">
        <f>1/SUM(Z6:Z17)</f>
        <v>0.13248017641019533</v>
      </c>
      <c r="AC6" s="21">
        <v>0.14727576100000001</v>
      </c>
      <c r="AD6" s="21"/>
      <c r="AE6" s="21">
        <f t="shared" si="4"/>
        <v>0.14727576100000001</v>
      </c>
      <c r="AF6" s="21">
        <f t="shared" ref="AF6:AF28" si="17">1/AE6</f>
        <v>6.789983587319572</v>
      </c>
      <c r="AG6" s="21">
        <f t="array" ref="AG6">MIN(IF(AE6:AE17&gt;0,AE6:AE17))</f>
        <v>0.14727576100000001</v>
      </c>
      <c r="AH6" s="22">
        <f>1/SUM(AF6:AF17)</f>
        <v>4.9891093602341313E-2</v>
      </c>
      <c r="AI6" s="21">
        <v>8.7837210999999998E-2</v>
      </c>
      <c r="AJ6" s="21"/>
      <c r="AK6" s="21">
        <f t="shared" si="5"/>
        <v>8.7837210999999998E-2</v>
      </c>
      <c r="AL6" s="21">
        <f t="shared" ref="AL6:AL26" si="18">1/AK6</f>
        <v>11.384696629313515</v>
      </c>
      <c r="AM6" s="21">
        <f t="array" ref="AM6">MIN(IF(AK6:AK17&gt;0,AK6:AK17))</f>
        <v>8.7837210999999998E-2</v>
      </c>
      <c r="AN6" s="22">
        <f>1/SUM(AL6:AL17)</f>
        <v>5.3762206186365E-2</v>
      </c>
      <c r="AO6" s="21">
        <v>0.47928027200000001</v>
      </c>
      <c r="AP6" s="21"/>
      <c r="AQ6" s="21">
        <f t="shared" si="6"/>
        <v>0.47928027200000001</v>
      </c>
      <c r="AR6" s="21">
        <f t="shared" ref="AR6:AR26" si="19">1/AQ6</f>
        <v>2.0864618437706111</v>
      </c>
      <c r="AS6" s="21">
        <f t="array" ref="AS6">MIN(IF(AQ6:AQ17&gt;0,AQ6:AQ17))</f>
        <v>0.15835229300000001</v>
      </c>
      <c r="AT6" s="22">
        <f>1/SUM(AR6:AR17)</f>
        <v>0.11902643344582581</v>
      </c>
      <c r="AU6" s="21">
        <v>0.230457884</v>
      </c>
      <c r="AV6" s="21"/>
      <c r="AW6" s="21">
        <f t="shared" si="7"/>
        <v>0.230457884</v>
      </c>
      <c r="AX6" s="21">
        <f t="shared" ref="AX6:AX26" si="20">1/AW6</f>
        <v>4.3391876322183016</v>
      </c>
      <c r="AY6" s="21">
        <f t="array" ref="AY6">MIN(IF(AW6:AW17&gt;0,AW6:AW17))</f>
        <v>0.230457884</v>
      </c>
      <c r="AZ6" s="22">
        <f>1/SUM(AX6:AX17)</f>
        <v>0.14148163690858417</v>
      </c>
      <c r="BA6" s="21">
        <v>0.19472937500000001</v>
      </c>
      <c r="BB6" s="21"/>
      <c r="BC6" s="21">
        <f t="shared" si="8"/>
        <v>0.19472937500000001</v>
      </c>
      <c r="BD6" s="21">
        <f t="shared" ref="BD6:BD25" si="21">1/BC6</f>
        <v>5.1353320473605999</v>
      </c>
      <c r="BE6" s="21">
        <f t="array" ref="BE6">MIN(IF(BC6:BC17&gt;0,BC6:BC17))</f>
        <v>0.19472937500000001</v>
      </c>
      <c r="BF6" s="22">
        <f>1/SUM(BD6:BD17)</f>
        <v>0.19472937500000001</v>
      </c>
      <c r="BG6" s="21">
        <v>0.56797819299999996</v>
      </c>
      <c r="BH6" s="21"/>
      <c r="BI6" s="21">
        <f t="shared" si="9"/>
        <v>0.56797819299999996</v>
      </c>
      <c r="BJ6" s="21">
        <f t="shared" ref="BJ6:BJ26" si="22">1/BI6</f>
        <v>1.760630975492399</v>
      </c>
      <c r="BK6" s="21">
        <f t="array" ref="BK6">MIN(IF(BI6:BI17&gt;0,BI6:BI17))</f>
        <v>0.180492615</v>
      </c>
      <c r="BL6" s="22">
        <f>1/SUM(BJ6:BJ17)</f>
        <v>0.13696709106328259</v>
      </c>
      <c r="BM6" s="21">
        <v>0.65499212500000004</v>
      </c>
      <c r="BN6" s="21"/>
      <c r="BO6" s="21">
        <f t="shared" si="10"/>
        <v>0.65499212500000004</v>
      </c>
      <c r="BP6" s="21">
        <f t="shared" ref="BP6:BP26" si="23">1/BO6</f>
        <v>1.5267359130462828</v>
      </c>
      <c r="BQ6" s="21">
        <f t="array" ref="BQ6">MIN(IF(BO6:BO17&gt;0,BO6:BO17))</f>
        <v>0.51905289700000001</v>
      </c>
      <c r="BR6" s="22">
        <f>1/SUM(BP6:BP17)</f>
        <v>0.2895762544218991</v>
      </c>
      <c r="BS6" s="21">
        <v>0.367418044</v>
      </c>
      <c r="BT6" s="21"/>
      <c r="BU6" s="21">
        <f t="shared" si="11"/>
        <v>0.367418044</v>
      </c>
      <c r="BV6" s="21">
        <f t="shared" ref="BV6:BV26" si="24">1/BU6</f>
        <v>2.7216953993691178</v>
      </c>
      <c r="BW6" s="21">
        <f t="array" ref="BW6">MIN(IF(BU6:BU17&gt;0,BU6:BU17))</f>
        <v>0.12784429</v>
      </c>
      <c r="BX6" s="22">
        <f>1/SUM(BV6:BV17)</f>
        <v>5.444924930049673E-2</v>
      </c>
    </row>
    <row r="7" spans="1:76" x14ac:dyDescent="0.35">
      <c r="A7" s="21" t="s">
        <v>61</v>
      </c>
      <c r="B7" s="21"/>
      <c r="C7" s="22"/>
      <c r="D7" s="21">
        <v>0.18099999999999999</v>
      </c>
      <c r="E7" s="21"/>
      <c r="F7" s="21">
        <f t="shared" si="0"/>
        <v>0.18099999999999999</v>
      </c>
      <c r="G7" s="21">
        <f t="shared" si="12"/>
        <v>5.5248618784530388</v>
      </c>
      <c r="H7" s="21"/>
      <c r="I7" s="21"/>
      <c r="J7" s="22"/>
      <c r="K7" s="21">
        <v>0.33800000000000002</v>
      </c>
      <c r="L7" s="21"/>
      <c r="M7" s="21">
        <f t="shared" si="1"/>
        <v>0.33800000000000002</v>
      </c>
      <c r="N7" s="21">
        <f t="shared" si="14"/>
        <v>2.9585798816568047</v>
      </c>
      <c r="O7" s="21"/>
      <c r="P7" s="22"/>
      <c r="Q7" s="21">
        <v>0.19600000000000001</v>
      </c>
      <c r="R7" s="21"/>
      <c r="S7" s="21">
        <f t="shared" si="2"/>
        <v>0.19600000000000001</v>
      </c>
      <c r="T7" s="21">
        <f t="shared" si="15"/>
        <v>5.1020408163265305</v>
      </c>
      <c r="U7" s="21"/>
      <c r="V7" s="22"/>
      <c r="W7" s="21">
        <v>0.62624952099999998</v>
      </c>
      <c r="X7" s="21"/>
      <c r="Y7" s="21">
        <f t="shared" si="3"/>
        <v>0.62624952099999998</v>
      </c>
      <c r="Z7" s="21">
        <f t="shared" si="16"/>
        <v>1.5968076085761989</v>
      </c>
      <c r="AA7" s="21"/>
      <c r="AB7" s="22"/>
      <c r="AC7" s="21">
        <v>0.14827349000000001</v>
      </c>
      <c r="AD7" s="21"/>
      <c r="AE7" s="21">
        <f t="shared" si="4"/>
        <v>0.14827349000000001</v>
      </c>
      <c r="AF7" s="21">
        <f t="shared" si="17"/>
        <v>6.7442939395302552</v>
      </c>
      <c r="AG7" s="21"/>
      <c r="AH7" s="22"/>
      <c r="AI7" s="21">
        <v>0.144859714</v>
      </c>
      <c r="AJ7" s="21"/>
      <c r="AK7" s="21">
        <f t="shared" si="5"/>
        <v>0.144859714</v>
      </c>
      <c r="AL7" s="21">
        <f t="shared" si="18"/>
        <v>6.903230528261294</v>
      </c>
      <c r="AM7" s="21"/>
      <c r="AN7" s="22"/>
      <c r="AO7" s="21">
        <v>0.15835229300000001</v>
      </c>
      <c r="AP7" s="21"/>
      <c r="AQ7" s="21">
        <f t="shared" si="6"/>
        <v>0.15835229300000001</v>
      </c>
      <c r="AR7" s="21">
        <f t="shared" si="19"/>
        <v>6.3150332783624421</v>
      </c>
      <c r="AS7" s="21"/>
      <c r="AT7" s="22"/>
      <c r="AU7" s="21">
        <v>0.36645239299999999</v>
      </c>
      <c r="AV7" s="21"/>
      <c r="AW7" s="21">
        <f t="shared" si="7"/>
        <v>0.36645239299999999</v>
      </c>
      <c r="AX7" s="21">
        <f t="shared" si="20"/>
        <v>2.7288674302639908</v>
      </c>
      <c r="AY7" s="21"/>
      <c r="AZ7" s="22"/>
      <c r="BA7" s="21"/>
      <c r="BB7" s="21"/>
      <c r="BC7" s="21">
        <f t="shared" si="8"/>
        <v>0</v>
      </c>
      <c r="BD7" s="21"/>
      <c r="BE7" s="21"/>
      <c r="BF7" s="22"/>
      <c r="BG7" s="21">
        <v>0.180492615</v>
      </c>
      <c r="BH7" s="21"/>
      <c r="BI7" s="21">
        <f t="shared" si="9"/>
        <v>0.180492615</v>
      </c>
      <c r="BJ7" s="21">
        <f t="shared" si="22"/>
        <v>5.5403928853266384</v>
      </c>
      <c r="BK7" s="21"/>
      <c r="BL7" s="22"/>
      <c r="BM7" s="21">
        <v>0.51905289700000001</v>
      </c>
      <c r="BN7" s="21"/>
      <c r="BO7" s="21">
        <f t="shared" si="10"/>
        <v>0.51905289700000001</v>
      </c>
      <c r="BP7" s="21">
        <f t="shared" si="23"/>
        <v>1.9265859140364261</v>
      </c>
      <c r="BQ7" s="21"/>
      <c r="BR7" s="22"/>
      <c r="BS7" s="21">
        <v>0.12784429</v>
      </c>
      <c r="BT7" s="21"/>
      <c r="BU7" s="21">
        <f t="shared" si="11"/>
        <v>0.12784429</v>
      </c>
      <c r="BV7" s="21">
        <f t="shared" si="24"/>
        <v>7.8220153594658006</v>
      </c>
      <c r="BW7" s="21"/>
      <c r="BX7" s="22"/>
    </row>
    <row r="8" spans="1:76" x14ac:dyDescent="0.35">
      <c r="A8" s="21" t="s">
        <v>62</v>
      </c>
      <c r="B8" s="21"/>
      <c r="C8" s="22"/>
      <c r="D8" s="21">
        <v>0.184</v>
      </c>
      <c r="E8" s="21"/>
      <c r="F8" s="21">
        <f t="shared" si="0"/>
        <v>0.184</v>
      </c>
      <c r="G8" s="21">
        <f t="shared" si="12"/>
        <v>5.4347826086956523</v>
      </c>
      <c r="H8" s="21"/>
      <c r="I8" s="21"/>
      <c r="J8" s="22"/>
      <c r="K8" s="21"/>
      <c r="L8" s="21"/>
      <c r="M8" s="21">
        <f t="shared" si="1"/>
        <v>0</v>
      </c>
      <c r="N8" s="21"/>
      <c r="O8" s="21"/>
      <c r="P8" s="22"/>
      <c r="Q8" s="21">
        <v>2.7589999999999999</v>
      </c>
      <c r="R8" s="21"/>
      <c r="S8" s="21">
        <f t="shared" si="2"/>
        <v>2.7589999999999999</v>
      </c>
      <c r="T8" s="21">
        <f t="shared" si="15"/>
        <v>0.36245016310257339</v>
      </c>
      <c r="U8" s="21"/>
      <c r="V8" s="22"/>
      <c r="W8" s="21">
        <v>0.71111976099999996</v>
      </c>
      <c r="X8" s="21"/>
      <c r="Y8" s="21">
        <f t="shared" si="3"/>
        <v>0.71111976099999996</v>
      </c>
      <c r="Z8" s="21">
        <f t="shared" si="16"/>
        <v>1.4062328947149032</v>
      </c>
      <c r="AA8" s="21"/>
      <c r="AB8" s="22"/>
      <c r="AC8" s="21">
        <v>0.15362445899999999</v>
      </c>
      <c r="AD8" s="21"/>
      <c r="AE8" s="21">
        <f t="shared" si="4"/>
        <v>0.15362445899999999</v>
      </c>
      <c r="AF8" s="21">
        <f t="shared" si="17"/>
        <v>6.5093801241636919</v>
      </c>
      <c r="AG8" s="21"/>
      <c r="AH8" s="22"/>
      <c r="AI8" s="21">
        <v>3.2</v>
      </c>
      <c r="AJ8" s="21"/>
      <c r="AK8" s="21">
        <f t="shared" si="5"/>
        <v>3.2</v>
      </c>
      <c r="AL8" s="21">
        <f t="shared" si="18"/>
        <v>0.3125</v>
      </c>
      <c r="AM8" s="21"/>
      <c r="AN8" s="22"/>
      <c r="AO8" s="21"/>
      <c r="AP8" s="21"/>
      <c r="AQ8" s="21">
        <f t="shared" si="6"/>
        <v>0</v>
      </c>
      <c r="AR8" s="21"/>
      <c r="AS8" s="21"/>
      <c r="AT8" s="22"/>
      <c r="AU8" s="21"/>
      <c r="AV8" s="21"/>
      <c r="AW8" s="21">
        <f t="shared" si="7"/>
        <v>0</v>
      </c>
      <c r="AX8" s="21"/>
      <c r="AY8" s="21"/>
      <c r="AZ8" s="22"/>
      <c r="BA8" s="21"/>
      <c r="BB8" s="21"/>
      <c r="BC8" s="21">
        <f t="shared" si="8"/>
        <v>0</v>
      </c>
      <c r="BD8" s="21"/>
      <c r="BE8" s="21"/>
      <c r="BF8" s="22"/>
      <c r="BG8" s="21"/>
      <c r="BH8" s="21"/>
      <c r="BI8" s="21">
        <f t="shared" si="9"/>
        <v>0</v>
      </c>
      <c r="BJ8" s="21"/>
      <c r="BK8" s="21"/>
      <c r="BL8" s="22"/>
      <c r="BM8" s="21"/>
      <c r="BN8" s="21"/>
      <c r="BO8" s="21">
        <f t="shared" si="10"/>
        <v>0</v>
      </c>
      <c r="BP8" s="21"/>
      <c r="BQ8" s="21"/>
      <c r="BR8" s="22"/>
      <c r="BS8" s="21">
        <v>0.12784429</v>
      </c>
      <c r="BT8" s="21"/>
      <c r="BU8" s="21">
        <f t="shared" si="11"/>
        <v>0.12784429</v>
      </c>
      <c r="BV8" s="21">
        <f t="shared" si="24"/>
        <v>7.8220153594658006</v>
      </c>
      <c r="BW8" s="21"/>
      <c r="BX8" s="22"/>
    </row>
    <row r="9" spans="1:76" x14ac:dyDescent="0.35">
      <c r="A9" s="21" t="s">
        <v>63</v>
      </c>
      <c r="B9" s="21"/>
      <c r="C9" s="22"/>
      <c r="D9" s="21">
        <v>0.16200000000000001</v>
      </c>
      <c r="E9" s="21"/>
      <c r="F9" s="21">
        <f t="shared" si="0"/>
        <v>0.16200000000000001</v>
      </c>
      <c r="G9" s="21">
        <f t="shared" si="12"/>
        <v>6.1728395061728394</v>
      </c>
      <c r="H9" s="21"/>
      <c r="I9" s="21"/>
      <c r="J9" s="22"/>
      <c r="K9" s="21"/>
      <c r="L9" s="21"/>
      <c r="M9" s="21">
        <f t="shared" si="1"/>
        <v>0</v>
      </c>
      <c r="N9" s="21"/>
      <c r="O9" s="21"/>
      <c r="P9" s="22"/>
      <c r="Q9" s="21"/>
      <c r="R9" s="21"/>
      <c r="S9" s="21">
        <f t="shared" si="2"/>
        <v>0</v>
      </c>
      <c r="T9" s="21"/>
      <c r="U9" s="21"/>
      <c r="V9" s="22"/>
      <c r="W9" s="21"/>
      <c r="X9" s="21"/>
      <c r="Y9" s="21">
        <f t="shared" si="3"/>
        <v>0</v>
      </c>
      <c r="Z9" s="21"/>
      <c r="AA9" s="21"/>
      <c r="AB9" s="22"/>
      <c r="AC9" s="21"/>
      <c r="AD9" s="21"/>
      <c r="AE9" s="21">
        <f t="shared" si="4"/>
        <v>0</v>
      </c>
      <c r="AF9" s="21"/>
      <c r="AG9" s="21"/>
      <c r="AH9" s="22"/>
      <c r="AI9" s="21"/>
      <c r="AJ9" s="21"/>
      <c r="AK9" s="21">
        <f t="shared" si="5"/>
        <v>0</v>
      </c>
      <c r="AL9" s="21"/>
      <c r="AM9" s="21"/>
      <c r="AN9" s="22"/>
      <c r="AO9" s="21"/>
      <c r="AP9" s="21"/>
      <c r="AQ9" s="21">
        <f t="shared" si="6"/>
        <v>0</v>
      </c>
      <c r="AR9" s="21"/>
      <c r="AS9" s="21"/>
      <c r="AT9" s="22"/>
      <c r="AU9" s="21"/>
      <c r="AV9" s="21"/>
      <c r="AW9" s="21">
        <f t="shared" si="7"/>
        <v>0</v>
      </c>
      <c r="AX9" s="21"/>
      <c r="AY9" s="21"/>
      <c r="AZ9" s="22"/>
      <c r="BA9" s="21"/>
      <c r="BB9" s="21"/>
      <c r="BC9" s="21">
        <f t="shared" si="8"/>
        <v>0</v>
      </c>
      <c r="BD9" s="21"/>
      <c r="BE9" s="21"/>
      <c r="BF9" s="22"/>
      <c r="BG9" s="21"/>
      <c r="BH9" s="21"/>
      <c r="BI9" s="21">
        <f t="shared" si="9"/>
        <v>0</v>
      </c>
      <c r="BJ9" s="21"/>
      <c r="BK9" s="21"/>
      <c r="BL9" s="22"/>
      <c r="BM9" s="21"/>
      <c r="BN9" s="21"/>
      <c r="BO9" s="21">
        <f t="shared" si="10"/>
        <v>0</v>
      </c>
      <c r="BP9" s="21"/>
      <c r="BQ9" s="21"/>
      <c r="BR9" s="22"/>
      <c r="BS9" s="21"/>
      <c r="BT9" s="21"/>
      <c r="BU9" s="21">
        <f t="shared" si="11"/>
        <v>0</v>
      </c>
      <c r="BV9" s="21"/>
      <c r="BW9" s="21"/>
      <c r="BX9" s="22"/>
    </row>
    <row r="10" spans="1:76" x14ac:dyDescent="0.35">
      <c r="A10" s="21" t="s">
        <v>64</v>
      </c>
      <c r="B10" s="21"/>
      <c r="C10" s="22"/>
      <c r="D10" s="21">
        <v>0.20899999999999999</v>
      </c>
      <c r="E10" s="21"/>
      <c r="F10" s="21">
        <f t="shared" si="0"/>
        <v>0.20899999999999999</v>
      </c>
      <c r="G10" s="21">
        <f t="shared" si="12"/>
        <v>4.7846889952153111</v>
      </c>
      <c r="H10" s="21"/>
      <c r="I10" s="21"/>
      <c r="J10" s="22"/>
      <c r="K10" s="21"/>
      <c r="L10" s="21"/>
      <c r="M10" s="21">
        <f t="shared" si="1"/>
        <v>0</v>
      </c>
      <c r="N10" s="21"/>
      <c r="O10" s="21"/>
      <c r="P10" s="22"/>
      <c r="Q10" s="21"/>
      <c r="R10" s="21"/>
      <c r="S10" s="21">
        <f t="shared" si="2"/>
        <v>0</v>
      </c>
      <c r="T10" s="21"/>
      <c r="U10" s="21"/>
      <c r="V10" s="22"/>
      <c r="W10" s="21"/>
      <c r="X10" s="21"/>
      <c r="Y10" s="21">
        <f t="shared" si="3"/>
        <v>0</v>
      </c>
      <c r="Z10" s="21"/>
      <c r="AA10" s="21"/>
      <c r="AB10" s="22"/>
      <c r="AC10" s="21"/>
      <c r="AD10" s="21"/>
      <c r="AE10" s="21">
        <f t="shared" si="4"/>
        <v>0</v>
      </c>
      <c r="AF10" s="21"/>
      <c r="AG10" s="21"/>
      <c r="AH10" s="22"/>
      <c r="AI10" s="21"/>
      <c r="AJ10" s="21"/>
      <c r="AK10" s="21">
        <f t="shared" si="5"/>
        <v>0</v>
      </c>
      <c r="AL10" s="21"/>
      <c r="AM10" s="21"/>
      <c r="AN10" s="22"/>
      <c r="AO10" s="21"/>
      <c r="AP10" s="21"/>
      <c r="AQ10" s="21">
        <f t="shared" si="6"/>
        <v>0</v>
      </c>
      <c r="AR10" s="21"/>
      <c r="AS10" s="21"/>
      <c r="AT10" s="22"/>
      <c r="AU10" s="21"/>
      <c r="AV10" s="21"/>
      <c r="AW10" s="21">
        <f t="shared" si="7"/>
        <v>0</v>
      </c>
      <c r="AX10" s="21"/>
      <c r="AY10" s="21"/>
      <c r="AZ10" s="22"/>
      <c r="BA10" s="21"/>
      <c r="BB10" s="21"/>
      <c r="BC10" s="21">
        <f t="shared" si="8"/>
        <v>0</v>
      </c>
      <c r="BD10" s="21"/>
      <c r="BE10" s="21"/>
      <c r="BF10" s="22"/>
      <c r="BG10" s="21"/>
      <c r="BH10" s="21"/>
      <c r="BI10" s="21">
        <f t="shared" si="9"/>
        <v>0</v>
      </c>
      <c r="BJ10" s="21"/>
      <c r="BK10" s="21"/>
      <c r="BL10" s="22"/>
      <c r="BM10" s="21"/>
      <c r="BN10" s="21"/>
      <c r="BO10" s="21">
        <f t="shared" si="10"/>
        <v>0</v>
      </c>
      <c r="BP10" s="21"/>
      <c r="BQ10" s="21"/>
      <c r="BR10" s="22"/>
      <c r="BS10" s="21"/>
      <c r="BT10" s="21"/>
      <c r="BU10" s="21">
        <f t="shared" si="11"/>
        <v>0</v>
      </c>
      <c r="BV10" s="21"/>
      <c r="BW10" s="21"/>
      <c r="BX10" s="22"/>
    </row>
    <row r="11" spans="1:76" x14ac:dyDescent="0.35">
      <c r="A11" s="21" t="s">
        <v>65</v>
      </c>
      <c r="B11" s="21"/>
      <c r="C11" s="22"/>
      <c r="D11" s="21">
        <v>0.20599999999999999</v>
      </c>
      <c r="E11" s="21"/>
      <c r="F11" s="21">
        <f t="shared" si="0"/>
        <v>0.20599999999999999</v>
      </c>
      <c r="G11" s="21">
        <f t="shared" si="12"/>
        <v>4.8543689320388355</v>
      </c>
      <c r="H11" s="21"/>
      <c r="I11" s="21"/>
      <c r="J11" s="22"/>
      <c r="K11" s="21"/>
      <c r="L11" s="21"/>
      <c r="M11" s="21">
        <f t="shared" si="1"/>
        <v>0</v>
      </c>
      <c r="N11" s="21"/>
      <c r="O11" s="21"/>
      <c r="P11" s="22"/>
      <c r="Q11" s="21"/>
      <c r="R11" s="21"/>
      <c r="S11" s="21">
        <f t="shared" si="2"/>
        <v>0</v>
      </c>
      <c r="T11" s="21"/>
      <c r="U11" s="21"/>
      <c r="V11" s="22"/>
      <c r="W11" s="21"/>
      <c r="X11" s="21"/>
      <c r="Y11" s="21">
        <f t="shared" si="3"/>
        <v>0</v>
      </c>
      <c r="Z11" s="21"/>
      <c r="AA11" s="21"/>
      <c r="AB11" s="22"/>
      <c r="AC11" s="21"/>
      <c r="AD11" s="21"/>
      <c r="AE11" s="21">
        <f t="shared" si="4"/>
        <v>0</v>
      </c>
      <c r="AF11" s="21"/>
      <c r="AG11" s="21"/>
      <c r="AH11" s="22"/>
      <c r="AI11" s="21"/>
      <c r="AJ11" s="21"/>
      <c r="AK11" s="21">
        <f t="shared" si="5"/>
        <v>0</v>
      </c>
      <c r="AL11" s="21"/>
      <c r="AM11" s="21"/>
      <c r="AN11" s="22"/>
      <c r="AO11" s="21"/>
      <c r="AP11" s="21"/>
      <c r="AQ11" s="21">
        <f t="shared" si="6"/>
        <v>0</v>
      </c>
      <c r="AR11" s="21"/>
      <c r="AS11" s="21"/>
      <c r="AT11" s="22"/>
      <c r="AU11" s="21"/>
      <c r="AV11" s="21"/>
      <c r="AW11" s="21">
        <f t="shared" si="7"/>
        <v>0</v>
      </c>
      <c r="AX11" s="21"/>
      <c r="AY11" s="21"/>
      <c r="AZ11" s="22"/>
      <c r="BA11" s="21"/>
      <c r="BB11" s="21"/>
      <c r="BC11" s="21">
        <f t="shared" si="8"/>
        <v>0</v>
      </c>
      <c r="BD11" s="21"/>
      <c r="BE11" s="21"/>
      <c r="BF11" s="22"/>
      <c r="BG11" s="21"/>
      <c r="BH11" s="21"/>
      <c r="BI11" s="21">
        <f t="shared" si="9"/>
        <v>0</v>
      </c>
      <c r="BJ11" s="21"/>
      <c r="BK11" s="21"/>
      <c r="BL11" s="22"/>
      <c r="BM11" s="21"/>
      <c r="BN11" s="21"/>
      <c r="BO11" s="21">
        <f t="shared" si="10"/>
        <v>0</v>
      </c>
      <c r="BP11" s="21"/>
      <c r="BQ11" s="21"/>
      <c r="BR11" s="22"/>
      <c r="BS11" s="21"/>
      <c r="BT11" s="21"/>
      <c r="BU11" s="21">
        <f t="shared" si="11"/>
        <v>0</v>
      </c>
      <c r="BV11" s="21"/>
      <c r="BW11" s="21"/>
      <c r="BX11" s="22"/>
    </row>
    <row r="12" spans="1:76" x14ac:dyDescent="0.35">
      <c r="A12" s="21" t="s">
        <v>66</v>
      </c>
      <c r="B12" s="21"/>
      <c r="C12" s="22"/>
      <c r="D12" s="21">
        <v>0.55000000000000004</v>
      </c>
      <c r="E12" s="21"/>
      <c r="F12" s="21">
        <f t="shared" si="0"/>
        <v>0.55000000000000004</v>
      </c>
      <c r="G12" s="21">
        <f t="shared" si="12"/>
        <v>1.8181818181818181</v>
      </c>
      <c r="H12" s="21"/>
      <c r="I12" s="21"/>
      <c r="J12" s="22"/>
      <c r="K12" s="21"/>
      <c r="L12" s="21"/>
      <c r="M12" s="21">
        <f t="shared" si="1"/>
        <v>0</v>
      </c>
      <c r="N12" s="21"/>
      <c r="O12" s="21"/>
      <c r="P12" s="22"/>
      <c r="Q12" s="21"/>
      <c r="R12" s="21"/>
      <c r="S12" s="21">
        <f t="shared" si="2"/>
        <v>0</v>
      </c>
      <c r="T12" s="21"/>
      <c r="U12" s="21"/>
      <c r="V12" s="22"/>
      <c r="W12" s="21"/>
      <c r="X12" s="21"/>
      <c r="Y12" s="21">
        <f t="shared" si="3"/>
        <v>0</v>
      </c>
      <c r="Z12" s="21"/>
      <c r="AA12" s="21"/>
      <c r="AB12" s="22"/>
      <c r="AC12" s="21"/>
      <c r="AD12" s="21"/>
      <c r="AE12" s="21">
        <f t="shared" si="4"/>
        <v>0</v>
      </c>
      <c r="AF12" s="21"/>
      <c r="AG12" s="21"/>
      <c r="AH12" s="22"/>
      <c r="AI12" s="21"/>
      <c r="AJ12" s="21"/>
      <c r="AK12" s="21">
        <f t="shared" si="5"/>
        <v>0</v>
      </c>
      <c r="AL12" s="21"/>
      <c r="AM12" s="21"/>
      <c r="AN12" s="22"/>
      <c r="AO12" s="21"/>
      <c r="AP12" s="21"/>
      <c r="AQ12" s="21">
        <f t="shared" si="6"/>
        <v>0</v>
      </c>
      <c r="AR12" s="21"/>
      <c r="AS12" s="21"/>
      <c r="AT12" s="22"/>
      <c r="AU12" s="21"/>
      <c r="AV12" s="21"/>
      <c r="AW12" s="21">
        <f t="shared" si="7"/>
        <v>0</v>
      </c>
      <c r="AX12" s="21"/>
      <c r="AY12" s="21"/>
      <c r="AZ12" s="22"/>
      <c r="BA12" s="21"/>
      <c r="BB12" s="21"/>
      <c r="BC12" s="21">
        <f t="shared" si="8"/>
        <v>0</v>
      </c>
      <c r="BD12" s="21"/>
      <c r="BE12" s="21"/>
      <c r="BF12" s="22"/>
      <c r="BG12" s="21"/>
      <c r="BH12" s="21"/>
      <c r="BI12" s="21">
        <f t="shared" si="9"/>
        <v>0</v>
      </c>
      <c r="BJ12" s="21"/>
      <c r="BK12" s="21"/>
      <c r="BL12" s="22"/>
      <c r="BM12" s="21"/>
      <c r="BN12" s="21"/>
      <c r="BO12" s="21">
        <f t="shared" si="10"/>
        <v>0</v>
      </c>
      <c r="BP12" s="21"/>
      <c r="BQ12" s="21"/>
      <c r="BR12" s="22"/>
      <c r="BS12" s="21"/>
      <c r="BT12" s="21"/>
      <c r="BU12" s="21">
        <f t="shared" si="11"/>
        <v>0</v>
      </c>
      <c r="BV12" s="21"/>
      <c r="BW12" s="21"/>
      <c r="BX12" s="22"/>
    </row>
    <row r="13" spans="1:76" x14ac:dyDescent="0.35">
      <c r="A13" s="21" t="s">
        <v>67</v>
      </c>
      <c r="B13" s="21"/>
      <c r="C13" s="22"/>
      <c r="D13" s="21">
        <v>0.501</v>
      </c>
      <c r="E13" s="21"/>
      <c r="F13" s="21">
        <f t="shared" si="0"/>
        <v>0.501</v>
      </c>
      <c r="G13" s="21">
        <f t="shared" si="12"/>
        <v>1.996007984031936</v>
      </c>
      <c r="H13" s="21"/>
      <c r="I13" s="21"/>
      <c r="J13" s="22"/>
      <c r="K13" s="21"/>
      <c r="L13" s="21"/>
      <c r="M13" s="21">
        <f t="shared" si="1"/>
        <v>0</v>
      </c>
      <c r="N13" s="21"/>
      <c r="O13" s="21"/>
      <c r="P13" s="22"/>
      <c r="Q13" s="21"/>
      <c r="R13" s="21"/>
      <c r="S13" s="21">
        <f t="shared" si="2"/>
        <v>0</v>
      </c>
      <c r="T13" s="21"/>
      <c r="U13" s="21"/>
      <c r="V13" s="22"/>
      <c r="W13" s="21"/>
      <c r="X13" s="21"/>
      <c r="Y13" s="21">
        <f t="shared" si="3"/>
        <v>0</v>
      </c>
      <c r="Z13" s="21"/>
      <c r="AA13" s="21"/>
      <c r="AB13" s="22"/>
      <c r="AC13" s="21"/>
      <c r="AD13" s="21"/>
      <c r="AE13" s="21">
        <f t="shared" si="4"/>
        <v>0</v>
      </c>
      <c r="AF13" s="21"/>
      <c r="AG13" s="21"/>
      <c r="AH13" s="22"/>
      <c r="AI13" s="21"/>
      <c r="AJ13" s="21"/>
      <c r="AK13" s="21">
        <f t="shared" si="5"/>
        <v>0</v>
      </c>
      <c r="AL13" s="21"/>
      <c r="AM13" s="21"/>
      <c r="AN13" s="22"/>
      <c r="AO13" s="21"/>
      <c r="AP13" s="21"/>
      <c r="AQ13" s="21">
        <f t="shared" si="6"/>
        <v>0</v>
      </c>
      <c r="AR13" s="21"/>
      <c r="AS13" s="21"/>
      <c r="AT13" s="22"/>
      <c r="AU13" s="21"/>
      <c r="AV13" s="21"/>
      <c r="AW13" s="21">
        <f t="shared" si="7"/>
        <v>0</v>
      </c>
      <c r="AX13" s="21"/>
      <c r="AY13" s="21"/>
      <c r="AZ13" s="22"/>
      <c r="BA13" s="21"/>
      <c r="BB13" s="21"/>
      <c r="BC13" s="21">
        <f t="shared" si="8"/>
        <v>0</v>
      </c>
      <c r="BD13" s="21"/>
      <c r="BE13" s="21"/>
      <c r="BF13" s="22"/>
      <c r="BG13" s="21"/>
      <c r="BH13" s="21"/>
      <c r="BI13" s="21">
        <f t="shared" si="9"/>
        <v>0</v>
      </c>
      <c r="BJ13" s="21"/>
      <c r="BK13" s="21"/>
      <c r="BL13" s="22"/>
      <c r="BM13" s="21"/>
      <c r="BN13" s="21"/>
      <c r="BO13" s="21">
        <f t="shared" si="10"/>
        <v>0</v>
      </c>
      <c r="BP13" s="21"/>
      <c r="BQ13" s="21"/>
      <c r="BR13" s="22"/>
      <c r="BS13" s="21"/>
      <c r="BT13" s="21"/>
      <c r="BU13" s="21">
        <f t="shared" si="11"/>
        <v>0</v>
      </c>
      <c r="BV13" s="21"/>
      <c r="BW13" s="21"/>
      <c r="BX13" s="22"/>
    </row>
    <row r="14" spans="1:76" x14ac:dyDescent="0.35">
      <c r="A14" s="21" t="s">
        <v>68</v>
      </c>
      <c r="B14" s="21"/>
      <c r="C14" s="22"/>
      <c r="D14" s="21">
        <v>0.41899999999999998</v>
      </c>
      <c r="E14" s="21"/>
      <c r="F14" s="21">
        <f t="shared" si="0"/>
        <v>0.41899999999999998</v>
      </c>
      <c r="G14" s="21">
        <f t="shared" si="12"/>
        <v>2.3866348448687353</v>
      </c>
      <c r="H14" s="21"/>
      <c r="I14" s="21"/>
      <c r="J14" s="22"/>
      <c r="K14" s="21"/>
      <c r="L14" s="21"/>
      <c r="M14" s="21">
        <f t="shared" si="1"/>
        <v>0</v>
      </c>
      <c r="N14" s="21"/>
      <c r="O14" s="21"/>
      <c r="P14" s="22"/>
      <c r="Q14" s="21"/>
      <c r="R14" s="21"/>
      <c r="S14" s="21">
        <f t="shared" si="2"/>
        <v>0</v>
      </c>
      <c r="T14" s="21"/>
      <c r="U14" s="21"/>
      <c r="V14" s="22"/>
      <c r="W14" s="21"/>
      <c r="X14" s="21"/>
      <c r="Y14" s="21">
        <f t="shared" si="3"/>
        <v>0</v>
      </c>
      <c r="Z14" s="21"/>
      <c r="AA14" s="21"/>
      <c r="AB14" s="22"/>
      <c r="AC14" s="21"/>
      <c r="AD14" s="21"/>
      <c r="AE14" s="21">
        <f t="shared" si="4"/>
        <v>0</v>
      </c>
      <c r="AF14" s="21"/>
      <c r="AG14" s="21"/>
      <c r="AH14" s="22"/>
      <c r="AI14" s="21"/>
      <c r="AJ14" s="21"/>
      <c r="AK14" s="21">
        <f t="shared" si="5"/>
        <v>0</v>
      </c>
      <c r="AL14" s="21"/>
      <c r="AM14" s="21"/>
      <c r="AN14" s="22"/>
      <c r="AO14" s="21"/>
      <c r="AP14" s="21"/>
      <c r="AQ14" s="21">
        <f t="shared" si="6"/>
        <v>0</v>
      </c>
      <c r="AR14" s="21"/>
      <c r="AS14" s="21"/>
      <c r="AT14" s="22"/>
      <c r="AU14" s="21"/>
      <c r="AV14" s="21"/>
      <c r="AW14" s="21">
        <f t="shared" si="7"/>
        <v>0</v>
      </c>
      <c r="AX14" s="21"/>
      <c r="AY14" s="21"/>
      <c r="AZ14" s="22"/>
      <c r="BA14" s="21"/>
      <c r="BB14" s="21"/>
      <c r="BC14" s="21">
        <f t="shared" si="8"/>
        <v>0</v>
      </c>
      <c r="BD14" s="21"/>
      <c r="BE14" s="21"/>
      <c r="BF14" s="22"/>
      <c r="BG14" s="21"/>
      <c r="BH14" s="21"/>
      <c r="BI14" s="21">
        <f t="shared" si="9"/>
        <v>0</v>
      </c>
      <c r="BJ14" s="21"/>
      <c r="BK14" s="21"/>
      <c r="BL14" s="22"/>
      <c r="BM14" s="21"/>
      <c r="BN14" s="21"/>
      <c r="BO14" s="21">
        <f t="shared" si="10"/>
        <v>0</v>
      </c>
      <c r="BP14" s="21"/>
      <c r="BQ14" s="21"/>
      <c r="BR14" s="22"/>
      <c r="BS14" s="21"/>
      <c r="BT14" s="21"/>
      <c r="BU14" s="21">
        <f t="shared" si="11"/>
        <v>0</v>
      </c>
      <c r="BV14" s="21"/>
      <c r="BW14" s="21"/>
      <c r="BX14" s="22"/>
    </row>
    <row r="15" spans="1:76" x14ac:dyDescent="0.35">
      <c r="A15" s="21" t="s">
        <v>69</v>
      </c>
      <c r="B15" s="21"/>
      <c r="C15" s="22"/>
      <c r="D15" s="21">
        <v>0.33800000000000002</v>
      </c>
      <c r="E15" s="21"/>
      <c r="F15" s="21">
        <f t="shared" si="0"/>
        <v>0.33800000000000002</v>
      </c>
      <c r="G15" s="21">
        <f t="shared" si="12"/>
        <v>2.9585798816568047</v>
      </c>
      <c r="H15" s="21"/>
      <c r="I15" s="21"/>
      <c r="J15" s="22"/>
      <c r="K15" s="21"/>
      <c r="L15" s="21"/>
      <c r="M15" s="21">
        <f t="shared" si="1"/>
        <v>0</v>
      </c>
      <c r="N15" s="21"/>
      <c r="O15" s="21"/>
      <c r="P15" s="22"/>
      <c r="Q15" s="21"/>
      <c r="R15" s="21"/>
      <c r="S15" s="21">
        <f t="shared" si="2"/>
        <v>0</v>
      </c>
      <c r="T15" s="21"/>
      <c r="U15" s="21"/>
      <c r="V15" s="22"/>
      <c r="W15" s="21"/>
      <c r="X15" s="21"/>
      <c r="Y15" s="21">
        <f t="shared" si="3"/>
        <v>0</v>
      </c>
      <c r="Z15" s="21"/>
      <c r="AA15" s="21"/>
      <c r="AB15" s="22"/>
      <c r="AC15" s="21"/>
      <c r="AD15" s="21"/>
      <c r="AE15" s="21">
        <f t="shared" si="4"/>
        <v>0</v>
      </c>
      <c r="AF15" s="21"/>
      <c r="AG15" s="21"/>
      <c r="AH15" s="22"/>
      <c r="AI15" s="21"/>
      <c r="AJ15" s="21"/>
      <c r="AK15" s="21">
        <f t="shared" si="5"/>
        <v>0</v>
      </c>
      <c r="AL15" s="21"/>
      <c r="AM15" s="21"/>
      <c r="AN15" s="22"/>
      <c r="AO15" s="21"/>
      <c r="AP15" s="21"/>
      <c r="AQ15" s="21">
        <f t="shared" si="6"/>
        <v>0</v>
      </c>
      <c r="AR15" s="21"/>
      <c r="AS15" s="21"/>
      <c r="AT15" s="22"/>
      <c r="AU15" s="21"/>
      <c r="AV15" s="21"/>
      <c r="AW15" s="21">
        <f t="shared" si="7"/>
        <v>0</v>
      </c>
      <c r="AX15" s="21"/>
      <c r="AY15" s="21"/>
      <c r="AZ15" s="22"/>
      <c r="BA15" s="21"/>
      <c r="BB15" s="21"/>
      <c r="BC15" s="21">
        <f t="shared" si="8"/>
        <v>0</v>
      </c>
      <c r="BD15" s="21"/>
      <c r="BE15" s="21"/>
      <c r="BF15" s="22"/>
      <c r="BG15" s="21"/>
      <c r="BH15" s="21"/>
      <c r="BI15" s="21">
        <f t="shared" si="9"/>
        <v>0</v>
      </c>
      <c r="BJ15" s="21"/>
      <c r="BK15" s="21"/>
      <c r="BL15" s="22"/>
      <c r="BM15" s="21"/>
      <c r="BN15" s="21"/>
      <c r="BO15" s="21">
        <f t="shared" si="10"/>
        <v>0</v>
      </c>
      <c r="BP15" s="21"/>
      <c r="BQ15" s="21"/>
      <c r="BR15" s="22"/>
      <c r="BS15" s="21"/>
      <c r="BT15" s="21"/>
      <c r="BU15" s="21">
        <f t="shared" si="11"/>
        <v>0</v>
      </c>
      <c r="BV15" s="21"/>
      <c r="BW15" s="21"/>
      <c r="BX15" s="22"/>
    </row>
    <row r="16" spans="1:76" x14ac:dyDescent="0.35">
      <c r="A16" s="21" t="s">
        <v>70</v>
      </c>
      <c r="B16" s="21"/>
      <c r="C16" s="22"/>
      <c r="D16" s="21">
        <v>0.31900000000000001</v>
      </c>
      <c r="E16" s="21"/>
      <c r="F16" s="21">
        <f t="shared" si="0"/>
        <v>0.31900000000000001</v>
      </c>
      <c r="G16" s="21">
        <f t="shared" si="12"/>
        <v>3.134796238244514</v>
      </c>
      <c r="H16" s="21"/>
      <c r="I16" s="21"/>
      <c r="J16" s="22"/>
      <c r="K16" s="21"/>
      <c r="L16" s="21"/>
      <c r="M16" s="21">
        <f t="shared" si="1"/>
        <v>0</v>
      </c>
      <c r="N16" s="21"/>
      <c r="O16" s="21"/>
      <c r="P16" s="22"/>
      <c r="Q16" s="21"/>
      <c r="R16" s="21"/>
      <c r="S16" s="21">
        <f t="shared" si="2"/>
        <v>0</v>
      </c>
      <c r="T16" s="21"/>
      <c r="U16" s="21"/>
      <c r="V16" s="22"/>
      <c r="W16" s="21"/>
      <c r="X16" s="21"/>
      <c r="Y16" s="21">
        <f t="shared" si="3"/>
        <v>0</v>
      </c>
      <c r="Z16" s="21"/>
      <c r="AA16" s="21"/>
      <c r="AB16" s="22"/>
      <c r="AC16" s="21"/>
      <c r="AD16" s="21"/>
      <c r="AE16" s="21">
        <f t="shared" si="4"/>
        <v>0</v>
      </c>
      <c r="AF16" s="21"/>
      <c r="AG16" s="21"/>
      <c r="AH16" s="22"/>
      <c r="AI16" s="21"/>
      <c r="AJ16" s="21"/>
      <c r="AK16" s="21">
        <f t="shared" si="5"/>
        <v>0</v>
      </c>
      <c r="AL16" s="21"/>
      <c r="AM16" s="21"/>
      <c r="AN16" s="22"/>
      <c r="AO16" s="21"/>
      <c r="AP16" s="21"/>
      <c r="AQ16" s="21">
        <f t="shared" si="6"/>
        <v>0</v>
      </c>
      <c r="AR16" s="21"/>
      <c r="AS16" s="21"/>
      <c r="AT16" s="22"/>
      <c r="AU16" s="21"/>
      <c r="AV16" s="21"/>
      <c r="AW16" s="21">
        <f t="shared" si="7"/>
        <v>0</v>
      </c>
      <c r="AX16" s="21"/>
      <c r="AY16" s="21"/>
      <c r="AZ16" s="22"/>
      <c r="BA16" s="21"/>
      <c r="BB16" s="21"/>
      <c r="BC16" s="21">
        <f t="shared" si="8"/>
        <v>0</v>
      </c>
      <c r="BD16" s="21"/>
      <c r="BE16" s="21"/>
      <c r="BF16" s="22"/>
      <c r="BG16" s="21"/>
      <c r="BH16" s="21"/>
      <c r="BI16" s="21">
        <f t="shared" si="9"/>
        <v>0</v>
      </c>
      <c r="BJ16" s="21"/>
      <c r="BK16" s="21"/>
      <c r="BL16" s="22"/>
      <c r="BM16" s="21"/>
      <c r="BN16" s="21"/>
      <c r="BO16" s="21">
        <f t="shared" si="10"/>
        <v>0</v>
      </c>
      <c r="BP16" s="21"/>
      <c r="BQ16" s="21"/>
      <c r="BR16" s="22"/>
      <c r="BS16" s="21"/>
      <c r="BT16" s="21"/>
      <c r="BU16" s="21">
        <f t="shared" si="11"/>
        <v>0</v>
      </c>
      <c r="BV16" s="21"/>
      <c r="BW16" s="21"/>
      <c r="BX16" s="22"/>
    </row>
    <row r="17" spans="1:76" s="28" customFormat="1" x14ac:dyDescent="0.35">
      <c r="A17" s="25" t="s">
        <v>71</v>
      </c>
      <c r="B17" s="25"/>
      <c r="C17" s="26"/>
      <c r="D17" s="25">
        <v>0.33800000000000002</v>
      </c>
      <c r="E17" s="25"/>
      <c r="F17" s="25">
        <f t="shared" si="0"/>
        <v>0.33800000000000002</v>
      </c>
      <c r="G17" s="25">
        <f t="shared" si="12"/>
        <v>2.9585798816568047</v>
      </c>
      <c r="H17" s="25"/>
      <c r="I17" s="25"/>
      <c r="J17" s="26"/>
      <c r="K17" s="25"/>
      <c r="L17" s="25"/>
      <c r="M17" s="25">
        <f t="shared" si="1"/>
        <v>0</v>
      </c>
      <c r="N17" s="25"/>
      <c r="O17" s="25"/>
      <c r="P17" s="26"/>
      <c r="Q17" s="25"/>
      <c r="R17" s="25"/>
      <c r="S17" s="25">
        <f t="shared" si="2"/>
        <v>0</v>
      </c>
      <c r="T17" s="25"/>
      <c r="U17" s="25"/>
      <c r="V17" s="26"/>
      <c r="W17" s="25"/>
      <c r="X17" s="25"/>
      <c r="Y17" s="25">
        <f t="shared" si="3"/>
        <v>0</v>
      </c>
      <c r="Z17" s="25"/>
      <c r="AA17" s="25"/>
      <c r="AB17" s="26"/>
      <c r="AC17" s="25"/>
      <c r="AD17" s="25"/>
      <c r="AE17" s="25">
        <f t="shared" si="4"/>
        <v>0</v>
      </c>
      <c r="AF17" s="25"/>
      <c r="AG17" s="25"/>
      <c r="AH17" s="26"/>
      <c r="AI17" s="25"/>
      <c r="AJ17" s="25"/>
      <c r="AK17" s="25">
        <f t="shared" si="5"/>
        <v>0</v>
      </c>
      <c r="AL17" s="25"/>
      <c r="AM17" s="25"/>
      <c r="AN17" s="26"/>
      <c r="AO17" s="25"/>
      <c r="AP17" s="25"/>
      <c r="AQ17" s="25">
        <f t="shared" si="6"/>
        <v>0</v>
      </c>
      <c r="AR17" s="25"/>
      <c r="AS17" s="25"/>
      <c r="AT17" s="26"/>
      <c r="AU17" s="25"/>
      <c r="AV17" s="25"/>
      <c r="AW17" s="25">
        <f t="shared" si="7"/>
        <v>0</v>
      </c>
      <c r="AX17" s="25"/>
      <c r="AY17" s="25"/>
      <c r="AZ17" s="26"/>
      <c r="BA17" s="25"/>
      <c r="BB17" s="25"/>
      <c r="BC17" s="25">
        <f t="shared" si="8"/>
        <v>0</v>
      </c>
      <c r="BD17" s="25"/>
      <c r="BE17" s="25"/>
      <c r="BF17" s="26"/>
      <c r="BG17" s="25"/>
      <c r="BH17" s="25"/>
      <c r="BI17" s="25">
        <f t="shared" si="9"/>
        <v>0</v>
      </c>
      <c r="BJ17" s="25"/>
      <c r="BK17" s="25"/>
      <c r="BL17" s="26"/>
      <c r="BM17" s="25"/>
      <c r="BN17" s="25"/>
      <c r="BO17" s="25">
        <f t="shared" si="10"/>
        <v>0</v>
      </c>
      <c r="BP17" s="25"/>
      <c r="BQ17" s="25"/>
      <c r="BR17" s="26"/>
      <c r="BS17" s="25"/>
      <c r="BT17" s="25"/>
      <c r="BU17" s="25">
        <f t="shared" si="11"/>
        <v>0</v>
      </c>
      <c r="BV17" s="25"/>
      <c r="BW17" s="25"/>
      <c r="BX17" s="26"/>
    </row>
    <row r="18" spans="1:76" x14ac:dyDescent="0.35">
      <c r="A18" s="21" t="s">
        <v>22</v>
      </c>
      <c r="B18" s="21" t="s">
        <v>113</v>
      </c>
      <c r="C18" s="22" t="s">
        <v>114</v>
      </c>
      <c r="D18" s="21">
        <v>0.20699999999999999</v>
      </c>
      <c r="E18" s="21"/>
      <c r="F18" s="21">
        <f t="shared" si="0"/>
        <v>0.20699999999999999</v>
      </c>
      <c r="G18" s="21">
        <f t="shared" si="12"/>
        <v>4.8309178743961354</v>
      </c>
      <c r="H18" s="21">
        <f t="array" ref="H18">MIN(IF(F18:F19&gt;0,F18:F19))</f>
        <v>0.20699999999999999</v>
      </c>
      <c r="I18" s="21">
        <v>0.21</v>
      </c>
      <c r="J18" s="22">
        <f>1/SUM(G18:G18)</f>
        <v>0.20699999999999999</v>
      </c>
      <c r="K18" s="21">
        <v>0.185</v>
      </c>
      <c r="L18" s="21">
        <v>0.114</v>
      </c>
      <c r="M18" s="21">
        <f t="shared" si="1"/>
        <v>0.114</v>
      </c>
      <c r="N18" s="21">
        <f t="shared" ref="N18:N37" si="25">1/M18</f>
        <v>8.7719298245614024</v>
      </c>
      <c r="O18" s="21">
        <f t="array" ref="O18">MIN(IF(M18:M19&gt;0,M18:M19))</f>
        <v>0.114</v>
      </c>
      <c r="P18" s="22">
        <f>1/SUM(N18:N18)</f>
        <v>0.11400000000000002</v>
      </c>
      <c r="Q18" s="21">
        <v>0.26200000000000001</v>
      </c>
      <c r="R18" s="21">
        <v>0.1</v>
      </c>
      <c r="S18" s="21">
        <f t="shared" si="2"/>
        <v>0.1</v>
      </c>
      <c r="T18" s="21">
        <f t="shared" ref="T18:T38" si="26">1/S18</f>
        <v>10</v>
      </c>
      <c r="U18" s="21">
        <f t="array" ref="U18">MIN(IF(S18:S19&gt;0,S18:S19))</f>
        <v>0.1</v>
      </c>
      <c r="V18" s="22">
        <f>1/SUM(T18:T18)</f>
        <v>0.1</v>
      </c>
      <c r="W18" s="21">
        <v>2.5376810170000001</v>
      </c>
      <c r="X18" s="21">
        <v>0.21</v>
      </c>
      <c r="Y18" s="21">
        <f t="shared" si="3"/>
        <v>0.21</v>
      </c>
      <c r="Z18" s="21">
        <f t="shared" ref="Z18:Z38" si="27">1/Y18</f>
        <v>4.7619047619047619</v>
      </c>
      <c r="AA18" s="21">
        <f t="array" ref="AA18">MIN(IF(Y18:Y19&gt;0,Y18:Y19))</f>
        <v>0.21</v>
      </c>
      <c r="AB18" s="22">
        <f>1/SUM(Z18:Z18)</f>
        <v>0.21</v>
      </c>
      <c r="AC18" s="21">
        <v>0.335760426</v>
      </c>
      <c r="AD18" s="21">
        <v>0.13</v>
      </c>
      <c r="AE18" s="21">
        <f t="shared" si="4"/>
        <v>0.13</v>
      </c>
      <c r="AF18" s="21">
        <f t="shared" ref="AF18:AF40" si="28">1/AE18</f>
        <v>7.6923076923076916</v>
      </c>
      <c r="AG18" s="21">
        <f t="array" ref="AG18">MIN(IF(AE18:AE19&gt;0,AE18:AE19))</f>
        <v>0.13</v>
      </c>
      <c r="AH18" s="22">
        <f>1/SUM(AF18:AF18)</f>
        <v>0.13</v>
      </c>
      <c r="AI18" s="21">
        <v>0.34090738700000001</v>
      </c>
      <c r="AJ18" s="21">
        <v>0.1</v>
      </c>
      <c r="AK18" s="21">
        <f t="shared" si="5"/>
        <v>0.1</v>
      </c>
      <c r="AL18" s="21">
        <f t="shared" ref="AL18:AL38" si="29">1/AK18</f>
        <v>10</v>
      </c>
      <c r="AM18" s="21">
        <f t="array" ref="AM18">MIN(IF(AK18:AK19&gt;0,AK18:AK19))</f>
        <v>0.1</v>
      </c>
      <c r="AN18" s="22">
        <f>1/SUM(AL18:AL18)</f>
        <v>0.1</v>
      </c>
      <c r="AO18" s="21">
        <v>0.20527859200000001</v>
      </c>
      <c r="AP18" s="21">
        <v>0.21</v>
      </c>
      <c r="AQ18" s="21">
        <f t="shared" si="6"/>
        <v>0.21</v>
      </c>
      <c r="AR18" s="21">
        <f t="shared" ref="AR18:AR38" si="30">1/AQ18</f>
        <v>4.7619047619047619</v>
      </c>
      <c r="AS18" s="21">
        <f t="array" ref="AS18">MIN(IF(AQ18:AQ19&gt;0,AQ18:AQ19))</f>
        <v>0.21</v>
      </c>
      <c r="AT18" s="22">
        <f>1/SUM(AR18:AR18)</f>
        <v>0.21</v>
      </c>
      <c r="AU18" s="21">
        <v>0.36737900899999998</v>
      </c>
      <c r="AV18" s="21">
        <v>0.10100000000000001</v>
      </c>
      <c r="AW18" s="21">
        <f t="shared" si="7"/>
        <v>0.10100000000000001</v>
      </c>
      <c r="AX18" s="21">
        <f t="shared" ref="AX18:AX38" si="31">1/AW18</f>
        <v>9.9009900990099009</v>
      </c>
      <c r="AY18" s="21">
        <f t="array" ref="AY18">MIN(IF(AW18:AW19&gt;0,AW18:AW19))</f>
        <v>0.10100000000000001</v>
      </c>
      <c r="AZ18" s="22">
        <f>1/SUM(AX18:AX18)</f>
        <v>0.10100000000000001</v>
      </c>
      <c r="BA18" s="21">
        <v>0.70839389200000002</v>
      </c>
      <c r="BB18" s="21">
        <v>0.11</v>
      </c>
      <c r="BC18" s="21">
        <f t="shared" si="8"/>
        <v>0.11</v>
      </c>
      <c r="BD18" s="21">
        <f t="shared" ref="BD18:BD37" si="32">1/BC18</f>
        <v>9.0909090909090917</v>
      </c>
      <c r="BE18" s="21">
        <f t="array" ref="BE18">MIN(IF(BC18:BC19&gt;0,BC18:BC19))</f>
        <v>0.11</v>
      </c>
      <c r="BF18" s="22">
        <f>1/SUM(BD18:BD18)</f>
        <v>0.10999999999999999</v>
      </c>
      <c r="BG18" s="21">
        <v>0.14963847699999999</v>
      </c>
      <c r="BH18" s="21">
        <v>0.17</v>
      </c>
      <c r="BI18" s="21">
        <f t="shared" si="9"/>
        <v>0.17</v>
      </c>
      <c r="BJ18" s="21">
        <f t="shared" ref="BJ18:BJ38" si="33">1/BI18</f>
        <v>5.8823529411764701</v>
      </c>
      <c r="BK18" s="21">
        <f t="array" ref="BK18">MIN(IF(BI18:BI19&gt;0,BI18:BI19))</f>
        <v>0.17</v>
      </c>
      <c r="BL18" s="22">
        <f>1/SUM(BJ18:BJ18)</f>
        <v>0.17</v>
      </c>
      <c r="BM18" s="21">
        <v>0.10654137599999999</v>
      </c>
      <c r="BN18" s="21">
        <v>0.11</v>
      </c>
      <c r="BO18" s="21">
        <f t="shared" si="10"/>
        <v>0.11</v>
      </c>
      <c r="BP18" s="21">
        <f t="shared" ref="BP18:BP38" si="34">1/BO18</f>
        <v>9.0909090909090917</v>
      </c>
      <c r="BQ18" s="21">
        <f t="array" ref="BQ18">MIN(IF(BO18:BO19&gt;0,BO18:BO19))</f>
        <v>0.11</v>
      </c>
      <c r="BR18" s="22">
        <f>1/SUM(BP18:BP18)</f>
        <v>0.10999999999999999</v>
      </c>
      <c r="BS18" s="21">
        <v>0.50045675999999994</v>
      </c>
      <c r="BT18" s="21">
        <v>0.13</v>
      </c>
      <c r="BU18" s="21">
        <f t="shared" si="11"/>
        <v>0.13</v>
      </c>
      <c r="BV18" s="21">
        <f t="shared" ref="BV18:BV38" si="35">1/BU18</f>
        <v>7.6923076923076916</v>
      </c>
      <c r="BW18" s="21">
        <f t="array" ref="BW18">MIN(IF(BU18:BU19&gt;0,BU18:BU19))</f>
        <v>0.13</v>
      </c>
      <c r="BX18" s="22">
        <f>1/SUM(BV18:BV18)</f>
        <v>0.13</v>
      </c>
    </row>
    <row r="19" spans="1:76" x14ac:dyDescent="0.35">
      <c r="A19" s="21" t="s">
        <v>72</v>
      </c>
      <c r="B19" s="21" t="s">
        <v>115</v>
      </c>
      <c r="C19" s="22" t="s">
        <v>116</v>
      </c>
      <c r="D19" s="21"/>
      <c r="E19" s="21"/>
      <c r="F19" s="21">
        <f t="shared" si="0"/>
        <v>0</v>
      </c>
      <c r="G19" s="21"/>
      <c r="H19" s="21"/>
      <c r="I19" s="21"/>
      <c r="J19" s="22"/>
      <c r="K19" s="21">
        <v>2.8570000000000002</v>
      </c>
      <c r="L19" s="21"/>
      <c r="M19" s="21">
        <f t="shared" si="1"/>
        <v>2.8570000000000002</v>
      </c>
      <c r="N19" s="21">
        <f t="shared" si="25"/>
        <v>0.35001750087504374</v>
      </c>
      <c r="O19" s="21">
        <f t="array" ref="O19">MIN(IF(M19:M24&gt;0,M19:M24))</f>
        <v>0.88700000000000001</v>
      </c>
      <c r="P19" s="22">
        <f>1/SUM(N19:N24)</f>
        <v>0.48139568375575065</v>
      </c>
      <c r="Q19" s="21">
        <v>1.2010000000000001</v>
      </c>
      <c r="R19" s="21"/>
      <c r="S19" s="21">
        <f t="shared" si="2"/>
        <v>1.2010000000000001</v>
      </c>
      <c r="T19" s="21">
        <f t="shared" si="26"/>
        <v>0.83263946711074099</v>
      </c>
      <c r="U19" s="21">
        <f t="array" ref="U19">MIN(IF(S19:S24&gt;0,S19:S24))</f>
        <v>1.2010000000000001</v>
      </c>
      <c r="V19" s="22">
        <f>1/SUM(T19:T24)</f>
        <v>0.94548166519043397</v>
      </c>
      <c r="W19" s="21">
        <v>5.0068027209999997</v>
      </c>
      <c r="X19" s="21"/>
      <c r="Y19" s="21">
        <f t="shared" si="3"/>
        <v>5.0068027209999997</v>
      </c>
      <c r="Z19" s="21">
        <f t="shared" si="27"/>
        <v>0.19972826087309303</v>
      </c>
      <c r="AA19" s="21">
        <f t="array" ref="AA19">MIN(IF(Y19:Y24&gt;0,Y19:Y24))</f>
        <v>2.5824561400000001</v>
      </c>
      <c r="AB19" s="22">
        <f>1/SUM(Z19:Z24)</f>
        <v>1.2225913620657858</v>
      </c>
      <c r="AC19" s="21">
        <v>2.769230769</v>
      </c>
      <c r="AD19" s="21"/>
      <c r="AE19" s="21">
        <f t="shared" si="4"/>
        <v>2.769230769</v>
      </c>
      <c r="AF19" s="21">
        <f t="shared" si="28"/>
        <v>0.3611111111412037</v>
      </c>
      <c r="AG19" s="21">
        <f t="array" ref="AG19">MIN(IF(AE19:AE24&gt;0,AE19:AE24))</f>
        <v>1.02232436</v>
      </c>
      <c r="AH19" s="22">
        <f>1/SUM(AF19:AF24)</f>
        <v>0.30686907807540842</v>
      </c>
      <c r="AI19" s="21">
        <v>3.5935316429999999</v>
      </c>
      <c r="AJ19" s="21"/>
      <c r="AK19" s="21">
        <f t="shared" si="5"/>
        <v>3.5935316429999999</v>
      </c>
      <c r="AL19" s="21">
        <f t="shared" si="29"/>
        <v>0.27827777778107071</v>
      </c>
      <c r="AM19" s="21">
        <f t="array" ref="AM19">MIN(IF(AK19:AK24&gt;0,AK19:AK24))</f>
        <v>2.0833333330000001</v>
      </c>
      <c r="AN19" s="22">
        <f>1/SUM(AL19:AL24)</f>
        <v>1.3187779323099682</v>
      </c>
      <c r="AO19" s="21">
        <v>2.6474820139999999</v>
      </c>
      <c r="AP19" s="21"/>
      <c r="AQ19" s="21">
        <f t="shared" si="6"/>
        <v>2.6474820139999999</v>
      </c>
      <c r="AR19" s="21">
        <f t="shared" si="30"/>
        <v>0.37771739135977378</v>
      </c>
      <c r="AS19" s="21">
        <f t="array" ref="AS19">MIN(IF(AQ19:AQ24&gt;0,AQ19:AQ24))</f>
        <v>2.6474820139999999</v>
      </c>
      <c r="AT19" s="22">
        <f>1/SUM(AR19:AR24)</f>
        <v>1.668934240165687</v>
      </c>
      <c r="AU19" s="21">
        <v>2.3896103900000001</v>
      </c>
      <c r="AV19" s="21"/>
      <c r="AW19" s="21">
        <f t="shared" si="7"/>
        <v>2.3896103900000001</v>
      </c>
      <c r="AX19" s="21">
        <f t="shared" si="31"/>
        <v>0.41847826080133504</v>
      </c>
      <c r="AY19" s="21">
        <f t="array" ref="AY19">MIN(IF(AW19:AW24&gt;0,AW19:AW24))</f>
        <v>0.89826172000000004</v>
      </c>
      <c r="AZ19" s="22">
        <f>1/SUM(AX19:AX24)</f>
        <v>0.46910045849113718</v>
      </c>
      <c r="BA19" s="21">
        <v>0.26000509799999999</v>
      </c>
      <c r="BB19" s="21"/>
      <c r="BC19" s="21">
        <f t="shared" si="8"/>
        <v>0.26000509799999999</v>
      </c>
      <c r="BD19" s="21">
        <f t="shared" si="32"/>
        <v>3.8460784334313325</v>
      </c>
      <c r="BE19" s="21">
        <f t="array" ref="BE19">MIN(IF(BC19:BC24&gt;0,BC19:BC24))</f>
        <v>0.26000509799999999</v>
      </c>
      <c r="BF19" s="22">
        <f>1/SUM(BD19:BD24)</f>
        <v>0.14780466598657002</v>
      </c>
      <c r="BG19" s="21">
        <v>1.724137931</v>
      </c>
      <c r="BH19" s="21"/>
      <c r="BI19" s="21">
        <f t="shared" si="9"/>
        <v>1.724137931</v>
      </c>
      <c r="BJ19" s="21">
        <f t="shared" si="33"/>
        <v>0.58000000001160001</v>
      </c>
      <c r="BK19" s="21">
        <f t="array" ref="BK19">MIN(IF(BI19:BI24&gt;0,BI19:BI24))</f>
        <v>1.724137931</v>
      </c>
      <c r="BL19" s="22">
        <f>1/SUM(BJ19:BJ24)</f>
        <v>1.2048192770915953</v>
      </c>
      <c r="BM19" s="21">
        <v>3.636363636</v>
      </c>
      <c r="BN19" s="21"/>
      <c r="BO19" s="21">
        <f t="shared" si="10"/>
        <v>3.636363636</v>
      </c>
      <c r="BP19" s="21">
        <f t="shared" si="34"/>
        <v>0.27500000002750002</v>
      </c>
      <c r="BQ19" s="21">
        <f t="array" ref="BQ19">MIN(IF(BO19:BO24&gt;0,BO19:BO24))</f>
        <v>3.636363636</v>
      </c>
      <c r="BR19" s="22">
        <f>1/SUM(BP19:BP24)</f>
        <v>1.559006122257711</v>
      </c>
      <c r="BS19" s="21">
        <v>3.5935316429999999</v>
      </c>
      <c r="BT19" s="21"/>
      <c r="BU19" s="21">
        <f t="shared" si="11"/>
        <v>3.5935316429999999</v>
      </c>
      <c r="BV19" s="21">
        <f t="shared" si="35"/>
        <v>0.27827777778107071</v>
      </c>
      <c r="BW19" s="21">
        <f t="array" ref="BW19">MIN(IF(BU19:BU24&gt;0,BU19:BU24))</f>
        <v>0.32010756600000001</v>
      </c>
      <c r="BX19" s="22">
        <f>1/SUM(BV19:BV24)</f>
        <v>0.27380549275526117</v>
      </c>
    </row>
    <row r="20" spans="1:76" x14ac:dyDescent="0.35">
      <c r="A20" s="21" t="s">
        <v>73</v>
      </c>
      <c r="B20" s="21"/>
      <c r="C20" s="22"/>
      <c r="D20" s="21"/>
      <c r="E20" s="21"/>
      <c r="F20" s="21">
        <f t="shared" si="0"/>
        <v>0</v>
      </c>
      <c r="G20" s="21"/>
      <c r="H20" s="21"/>
      <c r="I20" s="21"/>
      <c r="J20" s="22"/>
      <c r="K20" s="21">
        <v>1.667</v>
      </c>
      <c r="L20" s="21"/>
      <c r="M20" s="21">
        <f t="shared" si="1"/>
        <v>1.667</v>
      </c>
      <c r="N20" s="21">
        <f t="shared" si="25"/>
        <v>0.59988002399520091</v>
      </c>
      <c r="O20" s="21"/>
      <c r="P20" s="22"/>
      <c r="Q20" s="21">
        <v>4.444</v>
      </c>
      <c r="R20" s="21"/>
      <c r="S20" s="21">
        <f t="shared" si="2"/>
        <v>4.444</v>
      </c>
      <c r="T20" s="21">
        <f t="shared" si="26"/>
        <v>0.22502250225022502</v>
      </c>
      <c r="U20" s="21"/>
      <c r="V20" s="22"/>
      <c r="W20" s="21">
        <v>4.3294117649999997</v>
      </c>
      <c r="X20" s="21"/>
      <c r="Y20" s="21">
        <f t="shared" si="3"/>
        <v>4.3294117649999997</v>
      </c>
      <c r="Z20" s="21">
        <f t="shared" si="27"/>
        <v>0.23097826085387377</v>
      </c>
      <c r="AA20" s="21"/>
      <c r="AB20" s="22"/>
      <c r="AC20" s="21">
        <v>2.3606557380000002</v>
      </c>
      <c r="AD20" s="21"/>
      <c r="AE20" s="21">
        <f t="shared" si="4"/>
        <v>2.3606557380000002</v>
      </c>
      <c r="AF20" s="21">
        <f t="shared" si="28"/>
        <v>0.42361111105815968</v>
      </c>
      <c r="AG20" s="21"/>
      <c r="AH20" s="22"/>
      <c r="AI20" s="21">
        <v>2.0833333330000001</v>
      </c>
      <c r="AJ20" s="21"/>
      <c r="AK20" s="21">
        <f t="shared" si="5"/>
        <v>2.0833333330000001</v>
      </c>
      <c r="AL20" s="21">
        <f t="shared" si="29"/>
        <v>0.48000000007679999</v>
      </c>
      <c r="AM20" s="21"/>
      <c r="AN20" s="22"/>
      <c r="AO20" s="21">
        <v>4.5153374230000001</v>
      </c>
      <c r="AP20" s="21"/>
      <c r="AQ20" s="21">
        <f t="shared" si="6"/>
        <v>4.5153374230000001</v>
      </c>
      <c r="AR20" s="21">
        <f t="shared" si="30"/>
        <v>0.22146739131969406</v>
      </c>
      <c r="AS20" s="21"/>
      <c r="AT20" s="22"/>
      <c r="AU20" s="21">
        <v>1.6666666670000001</v>
      </c>
      <c r="AV20" s="21"/>
      <c r="AW20" s="21">
        <f t="shared" si="7"/>
        <v>1.6666666670000001</v>
      </c>
      <c r="AX20" s="21">
        <f t="shared" si="31"/>
        <v>0.59999999987999997</v>
      </c>
      <c r="AY20" s="21"/>
      <c r="AZ20" s="22"/>
      <c r="BA20" s="21">
        <v>0.374586853</v>
      </c>
      <c r="BB20" s="21"/>
      <c r="BC20" s="21">
        <f t="shared" si="8"/>
        <v>0.374586853</v>
      </c>
      <c r="BD20" s="21">
        <f t="shared" si="32"/>
        <v>2.6696078412554431</v>
      </c>
      <c r="BE20" s="21"/>
      <c r="BF20" s="22"/>
      <c r="BG20" s="21">
        <v>4</v>
      </c>
      <c r="BH20" s="21"/>
      <c r="BI20" s="21">
        <f t="shared" si="9"/>
        <v>4</v>
      </c>
      <c r="BJ20" s="21">
        <f t="shared" si="33"/>
        <v>0.25</v>
      </c>
      <c r="BK20" s="21"/>
      <c r="BL20" s="22"/>
      <c r="BM20" s="21">
        <v>5.4669559489999999</v>
      </c>
      <c r="BN20" s="21"/>
      <c r="BO20" s="21">
        <f t="shared" si="10"/>
        <v>5.4669559489999999</v>
      </c>
      <c r="BP20" s="21">
        <f t="shared" si="34"/>
        <v>0.1829171497500208</v>
      </c>
      <c r="BQ20" s="21"/>
      <c r="BR20" s="22"/>
      <c r="BS20" s="21">
        <v>0.32010756600000001</v>
      </c>
      <c r="BT20" s="21"/>
      <c r="BU20" s="21">
        <f t="shared" si="11"/>
        <v>0.32010756600000001</v>
      </c>
      <c r="BV20" s="21">
        <f t="shared" si="35"/>
        <v>3.1239499037645362</v>
      </c>
      <c r="BW20" s="21"/>
      <c r="BX20" s="22"/>
    </row>
    <row r="21" spans="1:76" x14ac:dyDescent="0.35">
      <c r="A21" s="21" t="s">
        <v>74</v>
      </c>
      <c r="D21" s="21"/>
      <c r="E21" s="21"/>
      <c r="F21" s="21">
        <f t="shared" si="0"/>
        <v>0</v>
      </c>
      <c r="G21" s="21"/>
      <c r="H21" s="21"/>
      <c r="I21" s="21"/>
      <c r="J21" s="22"/>
      <c r="K21" s="21">
        <v>0.88700000000000001</v>
      </c>
      <c r="L21" s="21"/>
      <c r="M21" s="21">
        <f t="shared" si="1"/>
        <v>0.88700000000000001</v>
      </c>
      <c r="N21" s="21">
        <f t="shared" si="25"/>
        <v>1.1273957158962795</v>
      </c>
      <c r="O21" s="21"/>
      <c r="P21" s="22"/>
      <c r="Q21" s="21"/>
      <c r="R21" s="21"/>
      <c r="S21" s="21">
        <f t="shared" si="2"/>
        <v>0</v>
      </c>
      <c r="T21" s="21"/>
      <c r="U21" s="21"/>
      <c r="V21" s="22"/>
      <c r="W21" s="21">
        <v>2.5824561400000001</v>
      </c>
      <c r="X21" s="21"/>
      <c r="Y21" s="21">
        <f t="shared" si="3"/>
        <v>2.5824561400000001</v>
      </c>
      <c r="Z21" s="25">
        <f t="shared" si="27"/>
        <v>0.38722826092217771</v>
      </c>
      <c r="AA21" s="21"/>
      <c r="AB21" s="22"/>
      <c r="AC21" s="21">
        <v>2.0571428570000001</v>
      </c>
      <c r="AD21" s="21"/>
      <c r="AE21" s="21">
        <f t="shared" si="4"/>
        <v>2.0571428570000001</v>
      </c>
      <c r="AF21" s="25">
        <f t="shared" si="28"/>
        <v>0.48611111114486882</v>
      </c>
      <c r="AG21" s="21"/>
      <c r="AH21" s="22"/>
      <c r="AI21" s="21"/>
      <c r="AJ21" s="21"/>
      <c r="AK21" s="21">
        <f t="shared" si="5"/>
        <v>0</v>
      </c>
      <c r="AL21" s="25"/>
      <c r="AM21" s="21"/>
      <c r="AN21" s="22"/>
      <c r="AO21" s="21"/>
      <c r="AP21" s="21"/>
      <c r="AQ21" s="21">
        <f t="shared" si="6"/>
        <v>0</v>
      </c>
      <c r="AR21" s="25"/>
      <c r="AS21" s="21"/>
      <c r="AT21" s="22"/>
      <c r="AU21" s="21">
        <v>0.89826172000000004</v>
      </c>
      <c r="AV21" s="21"/>
      <c r="AW21" s="21">
        <f t="shared" si="7"/>
        <v>0.89826172000000004</v>
      </c>
      <c r="AX21" s="25">
        <f t="shared" si="31"/>
        <v>1.1132612887032522</v>
      </c>
      <c r="AY21" s="21"/>
      <c r="AZ21" s="22"/>
      <c r="BA21" s="21">
        <v>4</v>
      </c>
      <c r="BB21" s="21"/>
      <c r="BC21" s="21">
        <f t="shared" si="8"/>
        <v>4</v>
      </c>
      <c r="BD21" s="25">
        <f t="shared" si="32"/>
        <v>0.25</v>
      </c>
      <c r="BE21" s="21"/>
      <c r="BF21" s="22"/>
      <c r="BG21" s="21"/>
      <c r="BH21" s="21"/>
      <c r="BI21" s="21">
        <f t="shared" si="9"/>
        <v>0</v>
      </c>
      <c r="BJ21" s="25"/>
      <c r="BK21" s="21"/>
      <c r="BL21" s="22"/>
      <c r="BM21" s="21">
        <v>5.449082014</v>
      </c>
      <c r="BN21" s="21"/>
      <c r="BO21" s="21">
        <f t="shared" si="10"/>
        <v>5.449082014</v>
      </c>
      <c r="BP21" s="25">
        <f t="shared" si="34"/>
        <v>0.18351714975674066</v>
      </c>
      <c r="BQ21" s="21"/>
      <c r="BR21" s="22"/>
      <c r="BS21" s="21">
        <v>4</v>
      </c>
      <c r="BT21" s="21"/>
      <c r="BU21" s="21">
        <f t="shared" si="11"/>
        <v>4</v>
      </c>
      <c r="BV21" s="25">
        <f t="shared" si="35"/>
        <v>0.25</v>
      </c>
      <c r="BW21" s="21"/>
      <c r="BX21" s="22"/>
    </row>
    <row r="22" spans="1:76" x14ac:dyDescent="0.35">
      <c r="A22" s="21" t="s">
        <v>77</v>
      </c>
      <c r="B22" s="21"/>
      <c r="C22" s="22"/>
      <c r="D22" s="21"/>
      <c r="E22" s="21"/>
      <c r="F22" s="21">
        <f t="shared" si="0"/>
        <v>0</v>
      </c>
      <c r="G22" s="21"/>
      <c r="H22" s="21"/>
      <c r="I22" s="21"/>
      <c r="J22" s="22"/>
      <c r="K22" s="21"/>
      <c r="L22" s="21"/>
      <c r="M22" s="21">
        <f t="shared" si="1"/>
        <v>0</v>
      </c>
      <c r="N22" s="21"/>
      <c r="O22" s="21"/>
      <c r="P22" s="22"/>
      <c r="Q22" s="21"/>
      <c r="R22" s="21"/>
      <c r="S22" s="21">
        <f t="shared" si="2"/>
        <v>0</v>
      </c>
      <c r="T22" s="21"/>
      <c r="U22" s="21"/>
      <c r="V22" s="22"/>
      <c r="W22" s="21"/>
      <c r="X22" s="21"/>
      <c r="Y22" s="21">
        <f t="shared" si="3"/>
        <v>0</v>
      </c>
      <c r="Z22" s="21"/>
      <c r="AA22" s="21"/>
      <c r="AB22" s="22"/>
      <c r="AC22" s="21">
        <v>3.348837209</v>
      </c>
      <c r="AD22" s="21"/>
      <c r="AE22" s="21">
        <f t="shared" si="4"/>
        <v>3.348837209</v>
      </c>
      <c r="AF22" s="21">
        <f t="shared" si="28"/>
        <v>0.29861111113806904</v>
      </c>
      <c r="AG22" s="21"/>
      <c r="AH22" s="22"/>
      <c r="AI22" s="21"/>
      <c r="AJ22" s="21"/>
      <c r="AK22" s="21">
        <f t="shared" si="5"/>
        <v>0</v>
      </c>
      <c r="AL22" s="21"/>
      <c r="AM22" s="21"/>
      <c r="AN22" s="22"/>
      <c r="AO22" s="21"/>
      <c r="AP22" s="21"/>
      <c r="AQ22" s="21">
        <f t="shared" si="6"/>
        <v>0</v>
      </c>
      <c r="AR22" s="21"/>
      <c r="AS22" s="21"/>
      <c r="AT22" s="22"/>
      <c r="AU22" s="21"/>
      <c r="AV22" s="21"/>
      <c r="AW22" s="21">
        <f t="shared" si="7"/>
        <v>0</v>
      </c>
      <c r="AX22" s="21"/>
      <c r="AY22" s="21"/>
      <c r="AZ22" s="22"/>
      <c r="BA22" s="21"/>
      <c r="BB22" s="21"/>
      <c r="BC22" s="21">
        <f t="shared" si="8"/>
        <v>0</v>
      </c>
      <c r="BD22" s="21"/>
      <c r="BE22" s="21"/>
      <c r="BF22" s="22"/>
      <c r="BG22" s="21"/>
      <c r="BH22" s="21"/>
      <c r="BI22" s="21">
        <f t="shared" si="9"/>
        <v>0</v>
      </c>
      <c r="BJ22" s="21"/>
      <c r="BK22" s="21"/>
      <c r="BL22" s="22"/>
      <c r="BM22" s="21"/>
      <c r="BN22" s="21"/>
      <c r="BO22" s="21">
        <f t="shared" si="10"/>
        <v>0</v>
      </c>
      <c r="BP22" s="21"/>
      <c r="BQ22" s="21"/>
      <c r="BR22" s="22"/>
      <c r="BS22" s="21"/>
      <c r="BT22" s="21"/>
      <c r="BU22" s="21">
        <f t="shared" si="11"/>
        <v>0</v>
      </c>
      <c r="BV22" s="21"/>
      <c r="BW22" s="21"/>
      <c r="BX22" s="22"/>
    </row>
    <row r="23" spans="1:76" x14ac:dyDescent="0.35">
      <c r="A23" s="21" t="s">
        <v>78</v>
      </c>
      <c r="B23" s="21"/>
      <c r="C23" s="22"/>
      <c r="D23" s="21"/>
      <c r="E23" s="21"/>
      <c r="F23" s="21">
        <f t="shared" si="0"/>
        <v>0</v>
      </c>
      <c r="G23" s="21"/>
      <c r="H23" s="21"/>
      <c r="I23" s="21"/>
      <c r="J23" s="22"/>
      <c r="K23" s="21"/>
      <c r="L23" s="21"/>
      <c r="M23" s="21">
        <f t="shared" si="1"/>
        <v>0</v>
      </c>
      <c r="N23" s="21"/>
      <c r="O23" s="21"/>
      <c r="P23" s="22"/>
      <c r="Q23" s="21"/>
      <c r="R23" s="21"/>
      <c r="S23" s="21">
        <f t="shared" si="2"/>
        <v>0</v>
      </c>
      <c r="T23" s="21"/>
      <c r="U23" s="21"/>
      <c r="V23" s="22"/>
      <c r="W23" s="21"/>
      <c r="X23" s="21"/>
      <c r="Y23" s="21">
        <f t="shared" si="3"/>
        <v>0</v>
      </c>
      <c r="Z23" s="21"/>
      <c r="AA23" s="21"/>
      <c r="AB23" s="22"/>
      <c r="AC23" s="21">
        <v>1.40625</v>
      </c>
      <c r="AD23" s="21"/>
      <c r="AE23" s="21">
        <f t="shared" si="4"/>
        <v>1.40625</v>
      </c>
      <c r="AF23" s="21">
        <f t="shared" si="28"/>
        <v>0.71111111111111114</v>
      </c>
      <c r="AG23" s="21"/>
      <c r="AH23" s="22"/>
      <c r="AI23" s="21"/>
      <c r="AJ23" s="21"/>
      <c r="AK23" s="21">
        <f t="shared" si="5"/>
        <v>0</v>
      </c>
      <c r="AL23" s="21"/>
      <c r="AM23" s="21"/>
      <c r="AN23" s="22"/>
      <c r="AO23" s="21"/>
      <c r="AP23" s="21"/>
      <c r="AQ23" s="21">
        <f t="shared" si="6"/>
        <v>0</v>
      </c>
      <c r="AR23" s="21"/>
      <c r="AS23" s="21"/>
      <c r="AT23" s="22"/>
      <c r="AU23" s="21"/>
      <c r="AV23" s="21"/>
      <c r="AW23" s="21">
        <f t="shared" si="7"/>
        <v>0</v>
      </c>
      <c r="AX23" s="21"/>
      <c r="AY23" s="21"/>
      <c r="AZ23" s="22"/>
      <c r="BA23" s="21"/>
      <c r="BB23" s="21"/>
      <c r="BC23" s="21">
        <f t="shared" si="8"/>
        <v>0</v>
      </c>
      <c r="BD23" s="21"/>
      <c r="BE23" s="21"/>
      <c r="BF23" s="22"/>
      <c r="BG23" s="21"/>
      <c r="BH23" s="21"/>
      <c r="BI23" s="21">
        <f t="shared" si="9"/>
        <v>0</v>
      </c>
      <c r="BJ23" s="21"/>
      <c r="BK23" s="21"/>
      <c r="BL23" s="22"/>
      <c r="BM23" s="21"/>
      <c r="BN23" s="21"/>
      <c r="BO23" s="21">
        <f t="shared" si="10"/>
        <v>0</v>
      </c>
      <c r="BP23" s="21"/>
      <c r="BQ23" s="21"/>
      <c r="BR23" s="22"/>
      <c r="BS23" s="21"/>
      <c r="BT23" s="21"/>
      <c r="BU23" s="21">
        <f t="shared" si="11"/>
        <v>0</v>
      </c>
      <c r="BV23" s="21"/>
      <c r="BW23" s="21"/>
      <c r="BX23" s="22"/>
    </row>
    <row r="24" spans="1:76" s="28" customFormat="1" x14ac:dyDescent="0.35">
      <c r="A24" s="25" t="s">
        <v>79</v>
      </c>
      <c r="B24" s="25"/>
      <c r="C24" s="26"/>
      <c r="D24" s="25"/>
      <c r="E24" s="25"/>
      <c r="F24" s="25">
        <f t="shared" si="0"/>
        <v>0</v>
      </c>
      <c r="G24" s="25"/>
      <c r="H24" s="25"/>
      <c r="I24" s="25"/>
      <c r="J24" s="26"/>
      <c r="K24" s="25"/>
      <c r="L24" s="25"/>
      <c r="M24" s="25">
        <f t="shared" si="1"/>
        <v>0</v>
      </c>
      <c r="N24" s="25"/>
      <c r="O24" s="25"/>
      <c r="P24" s="26"/>
      <c r="Q24" s="25"/>
      <c r="R24" s="25"/>
      <c r="S24" s="25">
        <f t="shared" si="2"/>
        <v>0</v>
      </c>
      <c r="T24" s="25"/>
      <c r="U24" s="25"/>
      <c r="V24" s="26"/>
      <c r="W24" s="25"/>
      <c r="X24" s="25"/>
      <c r="Y24" s="25">
        <f t="shared" si="3"/>
        <v>0</v>
      </c>
      <c r="Z24" s="25"/>
      <c r="AA24" s="25"/>
      <c r="AB24" s="26"/>
      <c r="AC24" s="25">
        <v>1.02232436</v>
      </c>
      <c r="AD24" s="25"/>
      <c r="AE24" s="25">
        <f t="shared" si="4"/>
        <v>1.02232436</v>
      </c>
      <c r="AF24" s="25">
        <f t="shared" si="28"/>
        <v>0.97816313405659228</v>
      </c>
      <c r="AG24" s="25"/>
      <c r="AH24" s="26"/>
      <c r="AI24" s="25"/>
      <c r="AJ24" s="25"/>
      <c r="AK24" s="25">
        <f t="shared" si="5"/>
        <v>0</v>
      </c>
      <c r="AL24" s="25"/>
      <c r="AM24" s="25"/>
      <c r="AN24" s="26"/>
      <c r="AO24" s="25"/>
      <c r="AP24" s="25"/>
      <c r="AQ24" s="25">
        <f t="shared" si="6"/>
        <v>0</v>
      </c>
      <c r="AR24" s="25"/>
      <c r="AS24" s="25"/>
      <c r="AT24" s="26"/>
      <c r="AU24" s="25"/>
      <c r="AV24" s="25"/>
      <c r="AW24" s="25">
        <f t="shared" si="7"/>
        <v>0</v>
      </c>
      <c r="AX24" s="25"/>
      <c r="AY24" s="25"/>
      <c r="AZ24" s="26"/>
      <c r="BA24" s="25"/>
      <c r="BB24" s="25"/>
      <c r="BC24" s="25">
        <f t="shared" si="8"/>
        <v>0</v>
      </c>
      <c r="BD24" s="25"/>
      <c r="BE24" s="25"/>
      <c r="BF24" s="26"/>
      <c r="BG24" s="25"/>
      <c r="BH24" s="25"/>
      <c r="BI24" s="25">
        <f t="shared" si="9"/>
        <v>0</v>
      </c>
      <c r="BJ24" s="25"/>
      <c r="BK24" s="25"/>
      <c r="BL24" s="26"/>
      <c r="BM24" s="25"/>
      <c r="BN24" s="25"/>
      <c r="BO24" s="25">
        <f t="shared" si="10"/>
        <v>0</v>
      </c>
      <c r="BP24" s="25"/>
      <c r="BQ24" s="25"/>
      <c r="BR24" s="26"/>
      <c r="BS24" s="25"/>
      <c r="BT24" s="25"/>
      <c r="BU24" s="25">
        <f t="shared" si="11"/>
        <v>0</v>
      </c>
      <c r="BV24" s="25"/>
      <c r="BW24" s="25"/>
      <c r="BX24" s="26"/>
    </row>
    <row r="25" spans="1:76" x14ac:dyDescent="0.35">
      <c r="A25" s="21" t="s">
        <v>27</v>
      </c>
      <c r="B25" s="21" t="s">
        <v>117</v>
      </c>
      <c r="C25" s="22" t="s">
        <v>118</v>
      </c>
      <c r="D25" s="21"/>
      <c r="E25" s="21"/>
      <c r="F25" s="21">
        <f t="shared" si="0"/>
        <v>0</v>
      </c>
      <c r="G25" s="21"/>
      <c r="H25" s="21"/>
      <c r="I25" s="21"/>
      <c r="J25" s="22"/>
      <c r="K25" s="21">
        <v>0.30099999999999999</v>
      </c>
      <c r="L25" s="21">
        <v>0.105</v>
      </c>
      <c r="M25" s="21">
        <f t="shared" si="1"/>
        <v>0.105</v>
      </c>
      <c r="N25" s="21">
        <f t="shared" si="25"/>
        <v>9.5238095238095237</v>
      </c>
      <c r="O25" s="21">
        <f t="array" ref="O25">MIN(IF(M25:M26&gt;0,M25:M26))</f>
        <v>0.105</v>
      </c>
      <c r="P25" s="22">
        <f>1/SUM(N25:N26)</f>
        <v>0.105</v>
      </c>
      <c r="Q25" s="21">
        <v>0.17</v>
      </c>
      <c r="R25" s="21">
        <v>0.11</v>
      </c>
      <c r="S25" s="21">
        <f t="shared" si="2"/>
        <v>0.11</v>
      </c>
      <c r="T25" s="21">
        <f t="shared" ref="T25:T45" si="36">1/S25</f>
        <v>9.0909090909090917</v>
      </c>
      <c r="U25" s="21">
        <f t="array" ref="U25">MIN(IF(S25:S26&gt;0,S25:S26))</f>
        <v>0.11</v>
      </c>
      <c r="V25" s="22">
        <f>1/SUM(T25:T26)</f>
        <v>0.10687015002586653</v>
      </c>
      <c r="W25" s="21">
        <v>0.148981581</v>
      </c>
      <c r="X25" s="21">
        <v>0.13</v>
      </c>
      <c r="Y25" s="21">
        <f t="shared" si="3"/>
        <v>0.13</v>
      </c>
      <c r="Z25" s="21">
        <f t="shared" ref="Z25:Z45" si="37">1/Y25</f>
        <v>7.6923076923076916</v>
      </c>
      <c r="AA25" s="21">
        <f t="array" ref="AA25">MIN(IF(Y25:Y26&gt;0,Y25:Y26))</f>
        <v>0.13</v>
      </c>
      <c r="AB25" s="22">
        <f>1/SUM(Z25:Z26)</f>
        <v>7.7187500000000006E-2</v>
      </c>
      <c r="AC25" s="21">
        <v>9.4086022000000005E-2</v>
      </c>
      <c r="AD25" s="21"/>
      <c r="AE25" s="21">
        <f t="shared" si="4"/>
        <v>9.4086022000000005E-2</v>
      </c>
      <c r="AF25" s="21">
        <f t="shared" si="28"/>
        <v>10.628571372695509</v>
      </c>
      <c r="AG25" s="21">
        <f t="array" ref="AG25">MIN(IF(AE25:AE26&gt;0,AE25:AE26))</f>
        <v>9.2584147000000006E-2</v>
      </c>
      <c r="AH25" s="22">
        <f>1/SUM(AF25:AF26)</f>
        <v>4.666452137563145E-2</v>
      </c>
      <c r="AI25" s="21">
        <v>2</v>
      </c>
      <c r="AJ25" s="21">
        <v>0.1</v>
      </c>
      <c r="AK25" s="21">
        <f t="shared" si="5"/>
        <v>0.1</v>
      </c>
      <c r="AL25" s="21">
        <f t="shared" ref="AL25:AL45" si="38">1/AK25</f>
        <v>10</v>
      </c>
      <c r="AM25" s="21">
        <f t="array" ref="AM25">MIN(IF(AK25:AK26&gt;0,AK25:AK26))</f>
        <v>0.1</v>
      </c>
      <c r="AN25" s="22">
        <f>1/SUM(AL25:AL26)</f>
        <v>0.05</v>
      </c>
      <c r="AO25" s="21">
        <v>0.10109498</v>
      </c>
      <c r="AP25" s="21">
        <v>0.11</v>
      </c>
      <c r="AQ25" s="21">
        <f t="shared" si="6"/>
        <v>0.11</v>
      </c>
      <c r="AR25" s="21">
        <f t="shared" ref="AR25:AR45" si="39">1/AQ25</f>
        <v>9.0909090909090917</v>
      </c>
      <c r="AS25" s="21">
        <f t="array" ref="AS25">MIN(IF(AQ25:AQ26&gt;0,AQ25:AQ26))</f>
        <v>0.11</v>
      </c>
      <c r="AT25" s="22">
        <f>1/SUM(AR25:AR26)</f>
        <v>0.10939830929885627</v>
      </c>
      <c r="AU25" s="21">
        <v>0.103439356</v>
      </c>
      <c r="AV25" s="21">
        <v>0.10299999999999999</v>
      </c>
      <c r="AW25" s="21">
        <f t="shared" si="7"/>
        <v>0.10299999999999999</v>
      </c>
      <c r="AX25" s="21">
        <f t="shared" ref="AX25:AX45" si="40">1/AW25</f>
        <v>9.7087378640776709</v>
      </c>
      <c r="AY25" s="21">
        <f t="array" ref="AY25">MIN(IF(AW25:AW26&gt;0,AW25:AW26))</f>
        <v>0.10299999999999999</v>
      </c>
      <c r="AZ25" s="22">
        <f>1/SUM(AX25:AX26)</f>
        <v>5.1499999999999997E-2</v>
      </c>
      <c r="BA25" s="21">
        <v>0.108675442</v>
      </c>
      <c r="BB25" s="21">
        <v>0.1</v>
      </c>
      <c r="BC25" s="21">
        <f t="shared" si="8"/>
        <v>0.1</v>
      </c>
      <c r="BD25" s="21">
        <f t="shared" ref="BD25:BD44" si="41">1/BC25</f>
        <v>10</v>
      </c>
      <c r="BE25" s="21">
        <f t="array" ref="BE25">MIN(IF(BC25:BC26&gt;0,BC25:BC26))</f>
        <v>0.1</v>
      </c>
      <c r="BF25" s="22">
        <f>1/SUM(BD25:BD26)</f>
        <v>0.1</v>
      </c>
      <c r="BG25" s="21">
        <v>0.134316247</v>
      </c>
      <c r="BH25" s="21">
        <v>0.17</v>
      </c>
      <c r="BI25" s="21">
        <f t="shared" si="9"/>
        <v>0.17</v>
      </c>
      <c r="BJ25" s="21">
        <f t="shared" ref="BJ25:BJ45" si="42">1/BI25</f>
        <v>5.8823529411764701</v>
      </c>
      <c r="BK25" s="21">
        <f t="array" ref="BK25">MIN(IF(BI25:BI26&gt;0,BI25:BI26))</f>
        <v>0.17</v>
      </c>
      <c r="BL25" s="22">
        <f>1/SUM(BJ25:BJ26)</f>
        <v>0.11445006713987854</v>
      </c>
      <c r="BM25" s="21">
        <v>0.14320962500000001</v>
      </c>
      <c r="BN25" s="21">
        <v>0.16</v>
      </c>
      <c r="BO25" s="21">
        <f t="shared" si="10"/>
        <v>0.16</v>
      </c>
      <c r="BP25" s="21">
        <f t="shared" ref="BP25:BP45" si="43">1/BO25</f>
        <v>6.25</v>
      </c>
      <c r="BQ25" s="21">
        <f t="array" ref="BQ25">MIN(IF(BO25:BO26&gt;0,BO25:BO26))</f>
        <v>0.1</v>
      </c>
      <c r="BR25" s="22">
        <f>1/SUM(BP25:BP26)</f>
        <v>6.1538461538461542E-2</v>
      </c>
      <c r="BS25" s="21">
        <v>0.12065382199999999</v>
      </c>
      <c r="BT25" s="21">
        <v>0.09</v>
      </c>
      <c r="BU25" s="21">
        <f t="shared" si="11"/>
        <v>0.09</v>
      </c>
      <c r="BV25" s="21">
        <f t="shared" ref="BV25:BV45" si="44">1/BU25</f>
        <v>11.111111111111111</v>
      </c>
      <c r="BW25" s="21">
        <f t="array" ref="BW25">MIN(IF(BU25:BU26&gt;0,BU25:BU26))</f>
        <v>0.08</v>
      </c>
      <c r="BX25" s="22">
        <f>1/SUM(BV25:BV26)</f>
        <v>4.2352941176470586E-2</v>
      </c>
    </row>
    <row r="26" spans="1:76" x14ac:dyDescent="0.35">
      <c r="A26" s="21" t="s">
        <v>29</v>
      </c>
      <c r="B26" s="21" t="s">
        <v>111</v>
      </c>
      <c r="C26" s="22"/>
      <c r="D26" s="21"/>
      <c r="E26" s="21"/>
      <c r="F26" s="21">
        <f t="shared" si="0"/>
        <v>0</v>
      </c>
      <c r="G26" s="21"/>
      <c r="H26" s="21"/>
      <c r="I26" s="21"/>
      <c r="K26" s="21"/>
      <c r="L26" s="21"/>
      <c r="M26" s="21">
        <f t="shared" si="1"/>
        <v>0</v>
      </c>
      <c r="N26" s="21"/>
      <c r="O26" s="21"/>
      <c r="Q26" s="21">
        <v>3.7559999999999998</v>
      </c>
      <c r="R26" s="21"/>
      <c r="S26" s="21">
        <f t="shared" si="2"/>
        <v>3.7559999999999998</v>
      </c>
      <c r="T26" s="21">
        <f t="shared" si="36"/>
        <v>0.26624068157614483</v>
      </c>
      <c r="U26" s="21"/>
      <c r="W26" s="21">
        <v>0.15009890400000001</v>
      </c>
      <c r="X26" s="21">
        <v>0.19</v>
      </c>
      <c r="Y26" s="21">
        <f t="shared" si="3"/>
        <v>0.19</v>
      </c>
      <c r="Z26" s="21">
        <f t="shared" si="37"/>
        <v>5.2631578947368425</v>
      </c>
      <c r="AA26" s="21"/>
      <c r="AC26" s="21">
        <v>9.2584147000000006E-2</v>
      </c>
      <c r="AD26" s="21"/>
      <c r="AE26" s="21">
        <f t="shared" si="4"/>
        <v>9.2584147000000006E-2</v>
      </c>
      <c r="AF26" s="21">
        <f t="shared" si="28"/>
        <v>10.800985183780977</v>
      </c>
      <c r="AG26" s="21"/>
      <c r="AI26" s="21">
        <v>0.164660793</v>
      </c>
      <c r="AJ26" s="21">
        <v>0.1</v>
      </c>
      <c r="AK26" s="21">
        <f t="shared" si="5"/>
        <v>0.1</v>
      </c>
      <c r="AL26" s="21">
        <f t="shared" si="38"/>
        <v>10</v>
      </c>
      <c r="AM26" s="21"/>
      <c r="AO26" s="21">
        <v>20</v>
      </c>
      <c r="AP26" s="21"/>
      <c r="AQ26" s="21">
        <f t="shared" si="6"/>
        <v>20</v>
      </c>
      <c r="AR26" s="21">
        <f t="shared" si="39"/>
        <v>0.05</v>
      </c>
      <c r="AS26" s="21"/>
      <c r="AU26" s="21">
        <v>6.7012365000000004E-2</v>
      </c>
      <c r="AV26" s="21">
        <v>0.10299999999999999</v>
      </c>
      <c r="AW26" s="21">
        <f t="shared" si="7"/>
        <v>0.10299999999999999</v>
      </c>
      <c r="AX26" s="21">
        <f t="shared" si="40"/>
        <v>9.7087378640776709</v>
      </c>
      <c r="AY26" s="21"/>
      <c r="BA26" s="21"/>
      <c r="BB26" s="21"/>
      <c r="BC26" s="21">
        <f t="shared" si="8"/>
        <v>0</v>
      </c>
      <c r="BD26" s="21"/>
      <c r="BE26" s="21"/>
      <c r="BG26" s="21">
        <v>0.350252654</v>
      </c>
      <c r="BH26" s="21"/>
      <c r="BI26" s="21">
        <f t="shared" si="9"/>
        <v>0.350252654</v>
      </c>
      <c r="BJ26" s="21">
        <f t="shared" si="42"/>
        <v>2.8550818632769017</v>
      </c>
      <c r="BK26" s="21"/>
      <c r="BM26" s="21">
        <v>7.5035323000000001E-2</v>
      </c>
      <c r="BN26" s="21">
        <v>0.1</v>
      </c>
      <c r="BO26" s="21">
        <f t="shared" si="10"/>
        <v>0.1</v>
      </c>
      <c r="BP26" s="21">
        <f t="shared" si="43"/>
        <v>10</v>
      </c>
      <c r="BQ26" s="21"/>
      <c r="BS26" s="21">
        <v>9.7818759000000005E-2</v>
      </c>
      <c r="BT26" s="21">
        <v>0.08</v>
      </c>
      <c r="BU26" s="21">
        <f t="shared" si="11"/>
        <v>0.08</v>
      </c>
      <c r="BV26" s="21">
        <f t="shared" si="44"/>
        <v>12.5</v>
      </c>
      <c r="BW26" s="21"/>
    </row>
    <row r="27" spans="1:76" x14ac:dyDescent="0.35">
      <c r="A27" s="21" t="s">
        <v>75</v>
      </c>
      <c r="B27" s="21"/>
      <c r="C27" s="22"/>
      <c r="D27" s="21"/>
      <c r="E27" s="21"/>
      <c r="F27" s="21"/>
      <c r="G27" s="21"/>
      <c r="H27" s="21"/>
      <c r="I27" s="21"/>
      <c r="J27" s="22">
        <f t="shared" ref="J27:J28" si="45">IF(E27&gt;0,E27,D27)</f>
        <v>0</v>
      </c>
      <c r="K27" s="21"/>
      <c r="L27" s="21"/>
      <c r="M27" s="21"/>
      <c r="N27" s="21"/>
      <c r="O27" s="21"/>
      <c r="P27" s="22">
        <f t="shared" ref="P27:P28" si="46">IF(L27&gt;0,L27,K27)</f>
        <v>0</v>
      </c>
      <c r="Q27" s="21">
        <v>1004</v>
      </c>
      <c r="R27" s="21"/>
      <c r="S27" s="21"/>
      <c r="T27" s="21"/>
      <c r="U27" s="21"/>
      <c r="V27" s="22">
        <f t="shared" ref="V27:V28" si="47">IF(R27&gt;0,R27,Q27)</f>
        <v>1004</v>
      </c>
      <c r="W27" s="21"/>
      <c r="X27" s="21"/>
      <c r="Y27" s="21"/>
      <c r="Z27" s="21"/>
      <c r="AA27" s="21"/>
      <c r="AB27" s="22">
        <f t="shared" ref="AB27:AB28" si="48">IF(X27&gt;0,X27,W27)</f>
        <v>0</v>
      </c>
      <c r="AC27" s="21"/>
      <c r="AD27" s="21"/>
      <c r="AE27" s="21"/>
      <c r="AF27" s="21"/>
      <c r="AG27" s="21"/>
      <c r="AH27" s="22">
        <f t="shared" ref="AH27:AH28" si="49">IF(AD27&gt;0,AD27,AC27)</f>
        <v>0</v>
      </c>
      <c r="AI27" s="21">
        <v>3.3918918919999999</v>
      </c>
      <c r="AJ27" s="21"/>
      <c r="AK27" s="21"/>
      <c r="AL27" s="21"/>
      <c r="AM27" s="21"/>
      <c r="AN27" s="22">
        <f t="shared" ref="AN27:AN28" si="50">IF(AJ27&gt;0,AJ27,AI27)</f>
        <v>3.3918918919999999</v>
      </c>
      <c r="AO27" s="21">
        <v>4.7619047999999997E-2</v>
      </c>
      <c r="AP27" s="21"/>
      <c r="AQ27" s="21"/>
      <c r="AR27" s="21"/>
      <c r="AS27" s="21"/>
      <c r="AT27" s="22">
        <f t="shared" ref="AT27:AT28" si="51">IF(AP27&gt;0,AP27,AO27)</f>
        <v>4.7619047999999997E-2</v>
      </c>
      <c r="AU27" s="21">
        <v>3.076923077</v>
      </c>
      <c r="AV27" s="21"/>
      <c r="AW27" s="21"/>
      <c r="AX27" s="21"/>
      <c r="AY27" s="21"/>
      <c r="AZ27" s="22">
        <f t="shared" ref="AZ27:AZ28" si="52">IF(AV27&gt;0,AV27,AU27)</f>
        <v>3.076923077</v>
      </c>
      <c r="BA27" s="21"/>
      <c r="BB27" s="21"/>
      <c r="BC27" s="21"/>
      <c r="BD27" s="21"/>
      <c r="BE27" s="21"/>
      <c r="BF27" s="22">
        <f t="shared" ref="BF27:BF28" si="53">IF(BB27&gt;0,BB27,BA27)</f>
        <v>0</v>
      </c>
      <c r="BG27" s="21">
        <v>0.21978022</v>
      </c>
      <c r="BH27" s="21"/>
      <c r="BI27" s="21"/>
      <c r="BJ27" s="21"/>
      <c r="BK27" s="21"/>
      <c r="BL27" s="22">
        <f t="shared" ref="BL27:BL28" si="54">IF(BH27&gt;0,BH27,BG27)</f>
        <v>0.21978022</v>
      </c>
      <c r="BM27" s="21"/>
      <c r="BN27" s="21"/>
      <c r="BO27" s="21"/>
      <c r="BP27" s="21"/>
      <c r="BQ27" s="21"/>
      <c r="BR27" s="22">
        <f t="shared" ref="BR27:BR28" si="55">IF(BN27&gt;0,BN27,BM27)</f>
        <v>0</v>
      </c>
      <c r="BS27" s="21"/>
      <c r="BT27" s="21"/>
      <c r="BU27" s="21"/>
      <c r="BV27" s="21"/>
      <c r="BW27" s="21"/>
      <c r="BX27" s="22">
        <f t="shared" ref="BX27:BX28" si="56">IF(BT27&gt;0,BT27,BS27)</f>
        <v>0</v>
      </c>
    </row>
    <row r="28" spans="1:76" s="28" customFormat="1" x14ac:dyDescent="0.35">
      <c r="A28" s="21" t="s">
        <v>76</v>
      </c>
      <c r="B28" s="21"/>
      <c r="C28" s="22"/>
      <c r="D28" s="21"/>
      <c r="E28" s="21"/>
      <c r="F28" s="21"/>
      <c r="G28" s="21"/>
      <c r="H28" s="21"/>
      <c r="I28" s="21"/>
      <c r="J28" s="22">
        <f t="shared" si="45"/>
        <v>0</v>
      </c>
      <c r="K28" s="21"/>
      <c r="L28" s="21"/>
      <c r="M28" s="21"/>
      <c r="N28" s="21"/>
      <c r="O28" s="21"/>
      <c r="P28" s="22">
        <f t="shared" si="46"/>
        <v>0</v>
      </c>
      <c r="Q28" s="21">
        <v>502</v>
      </c>
      <c r="R28" s="21"/>
      <c r="S28" s="21"/>
      <c r="T28" s="21"/>
      <c r="U28" s="21"/>
      <c r="V28" s="22">
        <f t="shared" si="47"/>
        <v>502</v>
      </c>
      <c r="W28" s="21"/>
      <c r="X28" s="21"/>
      <c r="Y28" s="21"/>
      <c r="Z28" s="21"/>
      <c r="AA28" s="21"/>
      <c r="AB28" s="22">
        <f t="shared" si="48"/>
        <v>0</v>
      </c>
      <c r="AC28" s="21"/>
      <c r="AD28" s="21"/>
      <c r="AE28" s="21"/>
      <c r="AF28" s="21"/>
      <c r="AG28" s="21"/>
      <c r="AH28" s="22">
        <f t="shared" si="49"/>
        <v>0</v>
      </c>
      <c r="AI28" s="21"/>
      <c r="AJ28" s="21"/>
      <c r="AK28" s="21"/>
      <c r="AL28" s="21"/>
      <c r="AM28" s="21"/>
      <c r="AN28" s="22">
        <f t="shared" si="50"/>
        <v>0</v>
      </c>
      <c r="AO28" s="21"/>
      <c r="AP28" s="21"/>
      <c r="AQ28" s="21"/>
      <c r="AR28" s="21"/>
      <c r="AS28" s="21"/>
      <c r="AT28" s="22">
        <f t="shared" si="51"/>
        <v>0</v>
      </c>
      <c r="AU28" s="21">
        <v>7573887</v>
      </c>
      <c r="AV28" s="21"/>
      <c r="AW28" s="21"/>
      <c r="AX28" s="21"/>
      <c r="AY28" s="21"/>
      <c r="AZ28" s="22">
        <f t="shared" si="52"/>
        <v>7573887</v>
      </c>
      <c r="BA28" s="21"/>
      <c r="BB28" s="21"/>
      <c r="BC28" s="21"/>
      <c r="BD28" s="21"/>
      <c r="BE28" s="21"/>
      <c r="BF28" s="22">
        <f t="shared" si="53"/>
        <v>0</v>
      </c>
      <c r="BG28" s="21"/>
      <c r="BH28" s="21"/>
      <c r="BI28" s="21"/>
      <c r="BJ28" s="21"/>
      <c r="BK28" s="21"/>
      <c r="BL28" s="22">
        <f t="shared" si="54"/>
        <v>0</v>
      </c>
      <c r="BM28" s="21"/>
      <c r="BN28" s="21"/>
      <c r="BO28" s="21"/>
      <c r="BP28" s="21"/>
      <c r="BQ28" s="21"/>
      <c r="BR28" s="22">
        <f t="shared" si="55"/>
        <v>0</v>
      </c>
      <c r="BS28" s="21"/>
      <c r="BT28" s="21"/>
      <c r="BU28" s="21"/>
      <c r="BV28" s="21"/>
      <c r="BW28" s="21"/>
      <c r="BX28" s="22">
        <f t="shared" si="56"/>
        <v>0</v>
      </c>
    </row>
  </sheetData>
  <mergeCells count="12">
    <mergeCell ref="AO1:AT1"/>
    <mergeCell ref="AU1:AZ1"/>
    <mergeCell ref="BA1:BF1"/>
    <mergeCell ref="BG1:BL1"/>
    <mergeCell ref="BM1:BR1"/>
    <mergeCell ref="BS1:BX1"/>
    <mergeCell ref="D1:J1"/>
    <mergeCell ref="K1:P1"/>
    <mergeCell ref="Q1:V1"/>
    <mergeCell ref="W1:AB1"/>
    <mergeCell ref="AC1:AH1"/>
    <mergeCell ref="AI1:AN1"/>
  </mergeCells>
  <conditionalFormatting sqref="J1 J27:J1048576 M3:N26 S3:T26 Y3:Z26 AE3:AF26 AK3:AL26 AQ3:AR26 AW3:AX26 BC3:BD26 BI3:BJ26 BO3:BP26 BU3:BV26 F3:I26 O4:O26 U4:U26 AA4:AA26 AG4:AG26 AM4:AM26 AS4:AS26 AY4:AY26 BE4:BE26 BK4:BK26 BQ4:BQ26 BW4:BW26">
    <cfRule type="cellIs" dxfId="22" priority="23" operator="greaterThan">
      <formula>0</formula>
    </cfRule>
  </conditionalFormatting>
  <conditionalFormatting sqref="P1 P27:P1048576">
    <cfRule type="cellIs" dxfId="21" priority="22" operator="greaterThan">
      <formula>0</formula>
    </cfRule>
  </conditionalFormatting>
  <conditionalFormatting sqref="V1 V27:V1048576">
    <cfRule type="cellIs" dxfId="20" priority="21" operator="greaterThan">
      <formula>0</formula>
    </cfRule>
  </conditionalFormatting>
  <conditionalFormatting sqref="AB1 AB27:AB1048576">
    <cfRule type="cellIs" dxfId="19" priority="20" operator="greaterThan">
      <formula>0</formula>
    </cfRule>
  </conditionalFormatting>
  <conditionalFormatting sqref="AH1 AH27:AH1048576">
    <cfRule type="cellIs" dxfId="18" priority="19" operator="greaterThan">
      <formula>0</formula>
    </cfRule>
  </conditionalFormatting>
  <conditionalFormatting sqref="AN1 AN27:AN1048576">
    <cfRule type="cellIs" dxfId="17" priority="18" operator="greaterThan">
      <formula>0</formula>
    </cfRule>
  </conditionalFormatting>
  <conditionalFormatting sqref="AT1 AT27:AT1048576">
    <cfRule type="cellIs" dxfId="16" priority="17" operator="greaterThan">
      <formula>0</formula>
    </cfRule>
  </conditionalFormatting>
  <conditionalFormatting sqref="AZ1 AZ27:AZ1048576">
    <cfRule type="cellIs" dxfId="15" priority="16" operator="greaterThan">
      <formula>0</formula>
    </cfRule>
  </conditionalFormatting>
  <conditionalFormatting sqref="BF1 BF27:BF1048576">
    <cfRule type="cellIs" dxfId="14" priority="15" operator="greaterThan">
      <formula>0</formula>
    </cfRule>
  </conditionalFormatting>
  <conditionalFormatting sqref="BL1 BL27:BL1048576">
    <cfRule type="cellIs" dxfId="13" priority="14" operator="greaterThan">
      <formula>0</formula>
    </cfRule>
  </conditionalFormatting>
  <conditionalFormatting sqref="BR1 BR27:BR1048576">
    <cfRule type="cellIs" dxfId="12" priority="13" operator="greaterThan">
      <formula>0</formula>
    </cfRule>
  </conditionalFormatting>
  <conditionalFormatting sqref="BX1 BX27:BX1048576">
    <cfRule type="cellIs" dxfId="11" priority="12" operator="greaterThan">
      <formula>0</formula>
    </cfRule>
  </conditionalFormatting>
  <conditionalFormatting sqref="O3">
    <cfRule type="cellIs" dxfId="10" priority="11" operator="greaterThan">
      <formula>0</formula>
    </cfRule>
  </conditionalFormatting>
  <conditionalFormatting sqref="U3">
    <cfRule type="cellIs" dxfId="9" priority="10" operator="greaterThan">
      <formula>0</formula>
    </cfRule>
  </conditionalFormatting>
  <conditionalFormatting sqref="AA3">
    <cfRule type="cellIs" dxfId="8" priority="9" operator="greaterThan">
      <formula>0</formula>
    </cfRule>
  </conditionalFormatting>
  <conditionalFormatting sqref="AG3">
    <cfRule type="cellIs" dxfId="7" priority="8" operator="greaterThan">
      <formula>0</formula>
    </cfRule>
  </conditionalFormatting>
  <conditionalFormatting sqref="AM3">
    <cfRule type="cellIs" dxfId="6" priority="7" operator="greaterThan">
      <formula>0</formula>
    </cfRule>
  </conditionalFormatting>
  <conditionalFormatting sqref="AS3">
    <cfRule type="cellIs" dxfId="5" priority="6" operator="greaterThan">
      <formula>0</formula>
    </cfRule>
  </conditionalFormatting>
  <conditionalFormatting sqref="AY3">
    <cfRule type="cellIs" dxfId="4" priority="5" operator="greaterThan">
      <formula>0</formula>
    </cfRule>
  </conditionalFormatting>
  <conditionalFormatting sqref="BE3">
    <cfRule type="cellIs" dxfId="3" priority="4" operator="greaterThan">
      <formula>0</formula>
    </cfRule>
  </conditionalFormatting>
  <conditionalFormatting sqref="BK3">
    <cfRule type="cellIs" dxfId="2" priority="3" operator="greaterThan">
      <formula>0</formula>
    </cfRule>
  </conditionalFormatting>
  <conditionalFormatting sqref="BQ3">
    <cfRule type="cellIs" dxfId="1" priority="2" operator="greaterThan">
      <formula>0</formula>
    </cfRule>
  </conditionalFormatting>
  <conditionalFormatting sqref="BW3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1" sqref="F21"/>
    </sheetView>
  </sheetViews>
  <sheetFormatPr defaultRowHeight="14.5" x14ac:dyDescent="0.35"/>
  <sheetData>
    <row r="1" spans="1:6" x14ac:dyDescent="0.35">
      <c r="B1" s="21" t="s">
        <v>117</v>
      </c>
      <c r="C1" s="21" t="s">
        <v>111</v>
      </c>
      <c r="D1" s="21" t="s">
        <v>113</v>
      </c>
      <c r="E1" s="21" t="s">
        <v>115</v>
      </c>
      <c r="F1" s="21" t="s">
        <v>107</v>
      </c>
    </row>
    <row r="2" spans="1:6" x14ac:dyDescent="0.35">
      <c r="A2" s="30" t="s">
        <v>87</v>
      </c>
      <c r="B2" s="21"/>
      <c r="C2" s="21"/>
      <c r="D2" s="21"/>
      <c r="E2" s="21"/>
      <c r="F2" s="21"/>
    </row>
    <row r="3" spans="1:6" x14ac:dyDescent="0.35">
      <c r="A3" s="30" t="s">
        <v>88</v>
      </c>
      <c r="B3">
        <v>0.105</v>
      </c>
      <c r="D3">
        <v>0.114</v>
      </c>
      <c r="F3">
        <v>0.19700000000000001</v>
      </c>
    </row>
    <row r="4" spans="1:6" x14ac:dyDescent="0.35">
      <c r="A4" s="30" t="s">
        <v>89</v>
      </c>
      <c r="B4">
        <v>0.11</v>
      </c>
      <c r="D4">
        <v>0.1</v>
      </c>
      <c r="F4">
        <v>0.1</v>
      </c>
    </row>
    <row r="5" spans="1:6" x14ac:dyDescent="0.35">
      <c r="A5" s="30" t="s">
        <v>90</v>
      </c>
      <c r="B5">
        <v>0.13</v>
      </c>
      <c r="C5">
        <v>0.19</v>
      </c>
      <c r="D5">
        <v>0.21</v>
      </c>
    </row>
    <row r="6" spans="1:6" x14ac:dyDescent="0.35">
      <c r="A6" s="30" t="s">
        <v>91</v>
      </c>
      <c r="D6">
        <v>0.13</v>
      </c>
    </row>
    <row r="7" spans="1:6" x14ac:dyDescent="0.35">
      <c r="A7" s="30" t="s">
        <v>92</v>
      </c>
      <c r="B7">
        <v>0.1</v>
      </c>
      <c r="C7">
        <v>0.1</v>
      </c>
      <c r="D7">
        <v>0.1</v>
      </c>
    </row>
    <row r="8" spans="1:6" x14ac:dyDescent="0.35">
      <c r="A8" s="30" t="s">
        <v>93</v>
      </c>
      <c r="B8">
        <v>0.11</v>
      </c>
      <c r="D8">
        <v>0.21</v>
      </c>
      <c r="F8">
        <v>0.52</v>
      </c>
    </row>
    <row r="9" spans="1:6" x14ac:dyDescent="0.35">
      <c r="A9" s="30" t="s">
        <v>94</v>
      </c>
      <c r="B9">
        <v>0.10299999999999999</v>
      </c>
      <c r="C9">
        <v>0.10299999999999999</v>
      </c>
      <c r="D9">
        <v>0.10100000000000001</v>
      </c>
      <c r="F9">
        <v>0.129</v>
      </c>
    </row>
    <row r="10" spans="1:6" x14ac:dyDescent="0.35">
      <c r="A10" s="30" t="s">
        <v>95</v>
      </c>
      <c r="B10">
        <v>0.1</v>
      </c>
      <c r="D10">
        <v>0.11</v>
      </c>
      <c r="F10">
        <v>0.18</v>
      </c>
    </row>
    <row r="11" spans="1:6" x14ac:dyDescent="0.35">
      <c r="A11" s="30" t="s">
        <v>96</v>
      </c>
      <c r="B11">
        <v>0.17</v>
      </c>
      <c r="D11">
        <v>0.17</v>
      </c>
      <c r="F11">
        <v>0.18</v>
      </c>
    </row>
    <row r="12" spans="1:6" x14ac:dyDescent="0.35">
      <c r="A12" s="30" t="s">
        <v>97</v>
      </c>
      <c r="B12">
        <v>0.16</v>
      </c>
      <c r="C12">
        <v>0.1</v>
      </c>
      <c r="D12">
        <v>0.11</v>
      </c>
      <c r="F12">
        <v>0.28000000000000003</v>
      </c>
    </row>
    <row r="13" spans="1:6" x14ac:dyDescent="0.35">
      <c r="A13" s="30" t="s">
        <v>98</v>
      </c>
      <c r="B13">
        <v>0.09</v>
      </c>
      <c r="C13">
        <v>0.08</v>
      </c>
      <c r="D13">
        <v>0.13</v>
      </c>
      <c r="F1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K4" activeCellId="1" sqref="K4"/>
    </sheetView>
  </sheetViews>
  <sheetFormatPr defaultRowHeight="14.5" x14ac:dyDescent="0.35"/>
  <cols>
    <col min="5" max="5" width="12.36328125" bestFit="1" customWidth="1"/>
    <col min="6" max="6" width="18.81640625" bestFit="1" customWidth="1"/>
    <col min="7" max="7" width="14.6328125" bestFit="1" customWidth="1"/>
  </cols>
  <sheetData>
    <row r="1" spans="1:11" x14ac:dyDescent="0.35">
      <c r="A1" t="s">
        <v>11</v>
      </c>
      <c r="B1" t="s">
        <v>12</v>
      </c>
      <c r="C1" t="s">
        <v>13</v>
      </c>
      <c r="E1" s="1" t="s">
        <v>14</v>
      </c>
      <c r="F1" t="s">
        <v>17</v>
      </c>
      <c r="G1" t="s">
        <v>18</v>
      </c>
      <c r="I1" t="s">
        <v>14</v>
      </c>
      <c r="J1" t="s">
        <v>17</v>
      </c>
      <c r="K1" t="s">
        <v>18</v>
      </c>
    </row>
    <row r="2" spans="1:11" x14ac:dyDescent="0.35">
      <c r="A2" t="s">
        <v>7</v>
      </c>
      <c r="B2">
        <v>0.18454716615931446</v>
      </c>
      <c r="C2">
        <v>0.114</v>
      </c>
      <c r="E2" s="2" t="s">
        <v>7</v>
      </c>
      <c r="F2" s="3">
        <v>0.15634113637168584</v>
      </c>
      <c r="G2" s="3">
        <v>0.1205</v>
      </c>
      <c r="I2" t="s">
        <v>7</v>
      </c>
      <c r="J2">
        <v>0.15634113637168584</v>
      </c>
      <c r="K2">
        <v>0.1205</v>
      </c>
    </row>
    <row r="3" spans="1:11" x14ac:dyDescent="0.35">
      <c r="A3" t="s">
        <v>7</v>
      </c>
      <c r="B3">
        <v>0.12813510658405722</v>
      </c>
      <c r="C3">
        <v>0.127</v>
      </c>
      <c r="E3" s="2" t="s">
        <v>5</v>
      </c>
      <c r="F3" s="3">
        <v>0.1882102916014704</v>
      </c>
      <c r="G3" s="3">
        <v>0.1</v>
      </c>
      <c r="I3" t="s">
        <v>5</v>
      </c>
      <c r="J3">
        <v>0.1882102916014704</v>
      </c>
      <c r="K3">
        <v>0.1</v>
      </c>
    </row>
    <row r="4" spans="1:11" x14ac:dyDescent="0.35">
      <c r="A4" t="s">
        <v>5</v>
      </c>
      <c r="B4">
        <v>0.26187512865748624</v>
      </c>
      <c r="C4">
        <v>0.1</v>
      </c>
      <c r="E4" s="2" t="s">
        <v>0</v>
      </c>
      <c r="F4" s="3">
        <v>2.5376810166486061</v>
      </c>
      <c r="G4" s="3">
        <v>0.21</v>
      </c>
      <c r="I4" t="s">
        <v>0</v>
      </c>
      <c r="J4">
        <v>2.5376810166486061</v>
      </c>
      <c r="K4">
        <v>0.21</v>
      </c>
    </row>
    <row r="5" spans="1:11" x14ac:dyDescent="0.35">
      <c r="A5" t="s">
        <v>5</v>
      </c>
      <c r="B5">
        <v>0.11454545454545453</v>
      </c>
      <c r="C5">
        <v>0.1</v>
      </c>
      <c r="E5" s="2" t="s">
        <v>6</v>
      </c>
      <c r="F5" s="3">
        <v>0.27375789625378044</v>
      </c>
      <c r="G5" s="3">
        <v>0.12</v>
      </c>
      <c r="I5" t="s">
        <v>6</v>
      </c>
      <c r="J5">
        <v>0.27375789625378044</v>
      </c>
      <c r="K5">
        <v>0.12</v>
      </c>
    </row>
    <row r="6" spans="1:11" x14ac:dyDescent="0.35">
      <c r="A6" t="s">
        <v>0</v>
      </c>
      <c r="B6">
        <v>2.5376810166486061</v>
      </c>
      <c r="C6">
        <v>0.21</v>
      </c>
      <c r="E6" s="2" t="s">
        <v>4</v>
      </c>
      <c r="F6" s="3">
        <v>0.34090738711209007</v>
      </c>
      <c r="G6" s="3">
        <v>0.1</v>
      </c>
      <c r="I6" t="s">
        <v>4</v>
      </c>
      <c r="J6">
        <v>0.34090738711209007</v>
      </c>
      <c r="K6">
        <v>0.1</v>
      </c>
    </row>
    <row r="7" spans="1:11" x14ac:dyDescent="0.35">
      <c r="A7" t="s">
        <v>6</v>
      </c>
      <c r="B7">
        <v>0.33576042620225194</v>
      </c>
      <c r="C7">
        <v>0.13</v>
      </c>
      <c r="E7" s="2" t="s">
        <v>10</v>
      </c>
      <c r="F7" s="3">
        <v>0.22748923616367372</v>
      </c>
      <c r="G7" s="3">
        <v>0.24</v>
      </c>
      <c r="I7" t="s">
        <v>10</v>
      </c>
      <c r="J7">
        <v>0.22748923616367372</v>
      </c>
      <c r="K7">
        <v>0.24</v>
      </c>
    </row>
    <row r="8" spans="1:11" x14ac:dyDescent="0.35">
      <c r="A8" t="s">
        <v>6</v>
      </c>
      <c r="B8">
        <v>0.21175536630530892</v>
      </c>
      <c r="C8">
        <v>0.11</v>
      </c>
      <c r="E8" s="2" t="s">
        <v>3</v>
      </c>
      <c r="F8" s="3">
        <v>0.18766906752952964</v>
      </c>
      <c r="G8" s="3">
        <v>0.10100000000000002</v>
      </c>
      <c r="I8" t="s">
        <v>3</v>
      </c>
      <c r="J8">
        <v>0.18766906752952964</v>
      </c>
      <c r="K8">
        <v>0.10100000000000002</v>
      </c>
    </row>
    <row r="9" spans="1:11" x14ac:dyDescent="0.35">
      <c r="A9" t="s">
        <v>4</v>
      </c>
      <c r="B9">
        <v>0.34090738711209007</v>
      </c>
      <c r="C9">
        <v>0.1</v>
      </c>
      <c r="E9" s="2" t="s">
        <v>1</v>
      </c>
      <c r="F9" s="3">
        <v>0.70839389171604428</v>
      </c>
      <c r="G9" s="3">
        <v>0.11</v>
      </c>
      <c r="I9" t="s">
        <v>1</v>
      </c>
      <c r="J9">
        <v>0.70839389171604428</v>
      </c>
      <c r="K9">
        <v>0.11</v>
      </c>
    </row>
    <row r="10" spans="1:11" x14ac:dyDescent="0.35">
      <c r="A10" t="s">
        <v>10</v>
      </c>
      <c r="B10">
        <v>0.20527859237536658</v>
      </c>
      <c r="C10">
        <v>0.21</v>
      </c>
      <c r="E10" s="2" t="s">
        <v>8</v>
      </c>
      <c r="F10" s="3">
        <v>0.1664792033258308</v>
      </c>
      <c r="G10" s="3">
        <v>0.17666666666666667</v>
      </c>
      <c r="I10" t="s">
        <v>8</v>
      </c>
      <c r="J10">
        <v>0.1664792033258308</v>
      </c>
      <c r="K10">
        <v>0.17666666666666667</v>
      </c>
    </row>
    <row r="11" spans="1:11" x14ac:dyDescent="0.35">
      <c r="A11" t="s">
        <v>10</v>
      </c>
      <c r="B11">
        <v>0.24969987995198084</v>
      </c>
      <c r="C11">
        <v>0.27</v>
      </c>
      <c r="E11" s="2" t="s">
        <v>9</v>
      </c>
      <c r="F11" s="3">
        <v>0.12989704770121058</v>
      </c>
      <c r="G11" s="3">
        <v>0.10550000000000001</v>
      </c>
      <c r="I11" t="s">
        <v>9</v>
      </c>
      <c r="J11">
        <v>0.12989704770121058</v>
      </c>
      <c r="K11">
        <v>0.10550000000000001</v>
      </c>
    </row>
    <row r="12" spans="1:11" x14ac:dyDescent="0.35">
      <c r="A12" t="s">
        <v>3</v>
      </c>
      <c r="B12">
        <v>0.36737900913846433</v>
      </c>
      <c r="C12">
        <v>0.10100000000000001</v>
      </c>
      <c r="E12" s="2" t="s">
        <v>2</v>
      </c>
      <c r="F12" s="3">
        <v>0.32330771504261641</v>
      </c>
      <c r="G12" s="3">
        <v>0.12333333333333334</v>
      </c>
      <c r="I12" t="s">
        <v>2</v>
      </c>
      <c r="J12">
        <v>0.32330771504261641</v>
      </c>
      <c r="K12">
        <v>0.12333333333333334</v>
      </c>
    </row>
    <row r="13" spans="1:11" x14ac:dyDescent="0.35">
      <c r="A13" t="s">
        <v>3</v>
      </c>
      <c r="B13">
        <v>6.2395543175487463E-2</v>
      </c>
      <c r="C13">
        <v>0.10100000000000001</v>
      </c>
      <c r="E13" s="2" t="s">
        <v>15</v>
      </c>
      <c r="F13" s="3"/>
      <c r="G13" s="3"/>
    </row>
    <row r="14" spans="1:11" x14ac:dyDescent="0.35">
      <c r="A14" t="s">
        <v>3</v>
      </c>
      <c r="B14">
        <v>0.13323265027463718</v>
      </c>
      <c r="C14">
        <v>0.10100000000000001</v>
      </c>
      <c r="E14" s="2" t="s">
        <v>16</v>
      </c>
      <c r="F14" s="3">
        <v>0.34412461224337787</v>
      </c>
      <c r="G14" s="3">
        <v>0.13613636363636361</v>
      </c>
    </row>
    <row r="15" spans="1:11" x14ac:dyDescent="0.35">
      <c r="A15" t="s">
        <v>1</v>
      </c>
      <c r="B15">
        <v>0.70839389171604428</v>
      </c>
      <c r="C15">
        <v>0.11</v>
      </c>
    </row>
    <row r="16" spans="1:11" x14ac:dyDescent="0.35">
      <c r="A16" t="s">
        <v>8</v>
      </c>
      <c r="B16">
        <v>0.14963847665312313</v>
      </c>
      <c r="C16">
        <v>0.17</v>
      </c>
    </row>
    <row r="17" spans="1:3" x14ac:dyDescent="0.35">
      <c r="A17" t="s">
        <v>8</v>
      </c>
      <c r="B17">
        <v>0.13144717075613419</v>
      </c>
      <c r="C17">
        <v>0.15</v>
      </c>
    </row>
    <row r="18" spans="1:3" x14ac:dyDescent="0.35">
      <c r="A18" t="s">
        <v>8</v>
      </c>
      <c r="B18">
        <v>0.21835196256823503</v>
      </c>
      <c r="C18">
        <v>0.21</v>
      </c>
    </row>
    <row r="19" spans="1:3" x14ac:dyDescent="0.35">
      <c r="A19" t="s">
        <v>9</v>
      </c>
      <c r="B19">
        <v>0.10654137577341759</v>
      </c>
      <c r="C19">
        <v>0.11</v>
      </c>
    </row>
    <row r="20" spans="1:3" x14ac:dyDescent="0.35">
      <c r="A20" t="s">
        <v>9</v>
      </c>
      <c r="B20">
        <v>0.15325271962900358</v>
      </c>
      <c r="C20">
        <v>0.10100000000000001</v>
      </c>
    </row>
    <row r="21" spans="1:3" x14ac:dyDescent="0.35">
      <c r="A21" t="s">
        <v>2</v>
      </c>
      <c r="B21">
        <v>0.50045676004872097</v>
      </c>
      <c r="C21">
        <v>0.13</v>
      </c>
    </row>
    <row r="22" spans="1:3" x14ac:dyDescent="0.35">
      <c r="A22" t="s">
        <v>2</v>
      </c>
      <c r="B22">
        <v>0.2762544701200576</v>
      </c>
      <c r="C22">
        <v>0.13</v>
      </c>
    </row>
    <row r="23" spans="1:3" x14ac:dyDescent="0.35">
      <c r="A23" t="s">
        <v>2</v>
      </c>
      <c r="B23">
        <v>0.19321191495907056</v>
      </c>
      <c r="C23">
        <v>0.11</v>
      </c>
    </row>
  </sheetData>
  <sortState ref="A2:D23">
    <sortCondition ref="A1"/>
  </sortState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C1"/>
    </sheetView>
  </sheetViews>
  <sheetFormatPr defaultRowHeight="14.5" x14ac:dyDescent="0.35"/>
  <cols>
    <col min="5" max="5" width="12.36328125" bestFit="1" customWidth="1"/>
    <col min="6" max="6" width="18.81640625" bestFit="1" customWidth="1"/>
    <col min="7" max="7" width="14.6328125" bestFit="1" customWidth="1"/>
  </cols>
  <sheetData>
    <row r="1" spans="1:7" x14ac:dyDescent="0.35">
      <c r="A1" t="s">
        <v>11</v>
      </c>
      <c r="B1" t="s">
        <v>12</v>
      </c>
      <c r="C1" t="s">
        <v>13</v>
      </c>
      <c r="E1" s="1" t="s">
        <v>14</v>
      </c>
      <c r="F1" t="s">
        <v>17</v>
      </c>
      <c r="G1" t="s">
        <v>18</v>
      </c>
    </row>
    <row r="2" spans="1:7" x14ac:dyDescent="0.35">
      <c r="A2" t="s">
        <v>7</v>
      </c>
      <c r="B2">
        <v>0.1075058438281966</v>
      </c>
      <c r="C2">
        <v>0.19700000000000001</v>
      </c>
      <c r="E2" s="2" t="s">
        <v>7</v>
      </c>
      <c r="F2" s="3">
        <v>0.1075058438281966</v>
      </c>
      <c r="G2" s="3">
        <v>0.19700000000000001</v>
      </c>
    </row>
    <row r="3" spans="1:7" x14ac:dyDescent="0.35">
      <c r="A3" t="s">
        <v>2</v>
      </c>
      <c r="B3">
        <v>8.0621099163850143E-2</v>
      </c>
      <c r="C3">
        <v>0.1</v>
      </c>
      <c r="E3" s="2" t="s">
        <v>5</v>
      </c>
      <c r="F3" s="3">
        <v>0.14144591591339539</v>
      </c>
      <c r="G3" s="3">
        <v>0.1</v>
      </c>
    </row>
    <row r="4" spans="1:7" x14ac:dyDescent="0.35">
      <c r="A4" t="s">
        <v>1</v>
      </c>
      <c r="B4">
        <v>0.1490239538076566</v>
      </c>
      <c r="C4">
        <v>0.18</v>
      </c>
      <c r="E4" s="2" t="s">
        <v>10</v>
      </c>
      <c r="F4" s="3">
        <v>0.19351609853750767</v>
      </c>
      <c r="G4" s="3">
        <v>0.52</v>
      </c>
    </row>
    <row r="5" spans="1:7" x14ac:dyDescent="0.35">
      <c r="A5" t="s">
        <v>10</v>
      </c>
      <c r="B5">
        <v>0.19351609853750767</v>
      </c>
      <c r="C5">
        <v>0.52</v>
      </c>
      <c r="E5" s="2" t="s">
        <v>3</v>
      </c>
      <c r="F5" s="3">
        <v>7.8196913747118457E-2</v>
      </c>
      <c r="G5" s="3">
        <v>0.11599999999999999</v>
      </c>
    </row>
    <row r="6" spans="1:7" x14ac:dyDescent="0.35">
      <c r="A6" t="s">
        <v>3</v>
      </c>
      <c r="B6">
        <v>5.1964905393894326E-2</v>
      </c>
      <c r="C6">
        <v>0.129</v>
      </c>
      <c r="E6" s="2" t="s">
        <v>1</v>
      </c>
      <c r="F6" s="3">
        <v>0.1490239538076566</v>
      </c>
      <c r="G6" s="3">
        <v>0.18</v>
      </c>
    </row>
    <row r="7" spans="1:7" x14ac:dyDescent="0.35">
      <c r="A7" t="s">
        <v>9</v>
      </c>
      <c r="B7">
        <v>0.14328358208955222</v>
      </c>
      <c r="C7">
        <v>0.28000000000000003</v>
      </c>
      <c r="E7" s="2" t="s">
        <v>8</v>
      </c>
      <c r="F7" s="3">
        <v>0.19020140350006959</v>
      </c>
      <c r="G7" s="3">
        <v>0.18</v>
      </c>
    </row>
    <row r="8" spans="1:7" x14ac:dyDescent="0.35">
      <c r="A8" t="s">
        <v>8</v>
      </c>
      <c r="B8">
        <v>0.19020140350006959</v>
      </c>
      <c r="C8">
        <v>0.18</v>
      </c>
      <c r="E8" s="2" t="s">
        <v>9</v>
      </c>
      <c r="F8" s="3">
        <v>0.11953723447835148</v>
      </c>
      <c r="G8" s="3">
        <v>0.22000000000000003</v>
      </c>
    </row>
    <row r="9" spans="1:7" x14ac:dyDescent="0.35">
      <c r="A9" t="s">
        <v>5</v>
      </c>
      <c r="B9">
        <v>0.14144591591339539</v>
      </c>
      <c r="C9">
        <v>0.1</v>
      </c>
      <c r="E9" s="2" t="s">
        <v>2</v>
      </c>
      <c r="F9" s="3">
        <v>8.0621099163850143E-2</v>
      </c>
      <c r="G9" s="3">
        <v>0.1</v>
      </c>
    </row>
    <row r="10" spans="1:7" x14ac:dyDescent="0.35">
      <c r="A10" t="s">
        <v>9</v>
      </c>
      <c r="B10">
        <v>9.5790886867150732E-2</v>
      </c>
      <c r="C10">
        <v>0.16</v>
      </c>
      <c r="E10" s="2" t="s">
        <v>15</v>
      </c>
      <c r="F10" s="3"/>
      <c r="G10" s="3"/>
    </row>
    <row r="11" spans="1:7" x14ac:dyDescent="0.35">
      <c r="A11" t="s">
        <v>3</v>
      </c>
      <c r="B11">
        <v>0.10442892210034259</v>
      </c>
      <c r="C11">
        <v>0.10299999999999999</v>
      </c>
      <c r="E11" s="2" t="s">
        <v>16</v>
      </c>
      <c r="F11" s="3">
        <v>0.12577826112016158</v>
      </c>
      <c r="G11" s="3">
        <v>0.19490000000000002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31" sqref="G31"/>
    </sheetView>
  </sheetViews>
  <sheetFormatPr defaultRowHeight="14.5" x14ac:dyDescent="0.35"/>
  <cols>
    <col min="5" max="5" width="12.36328125" bestFit="1" customWidth="1"/>
    <col min="6" max="6" width="18.81640625" bestFit="1" customWidth="1"/>
    <col min="7" max="7" width="14.6328125" bestFit="1" customWidth="1"/>
  </cols>
  <sheetData>
    <row r="1" spans="1:7" x14ac:dyDescent="0.35">
      <c r="A1" t="s">
        <v>11</v>
      </c>
      <c r="B1" t="s">
        <v>12</v>
      </c>
      <c r="C1" t="s">
        <v>13</v>
      </c>
      <c r="E1" s="1" t="s">
        <v>14</v>
      </c>
      <c r="F1" t="s">
        <v>17</v>
      </c>
      <c r="G1" t="s">
        <v>18</v>
      </c>
    </row>
    <row r="2" spans="1:7" x14ac:dyDescent="0.35">
      <c r="A2" t="s">
        <v>7</v>
      </c>
      <c r="B2">
        <v>0.30124986157200734</v>
      </c>
      <c r="C2">
        <v>0.105</v>
      </c>
      <c r="E2" s="2" t="s">
        <v>7</v>
      </c>
      <c r="F2" s="3">
        <v>0.30124986157200734</v>
      </c>
      <c r="G2" s="3">
        <v>0.105</v>
      </c>
    </row>
    <row r="3" spans="1:7" x14ac:dyDescent="0.35">
      <c r="A3" t="s">
        <v>1</v>
      </c>
      <c r="B3">
        <v>0.10867544150844584</v>
      </c>
      <c r="C3">
        <v>0.1</v>
      </c>
      <c r="E3" s="2" t="s">
        <v>5</v>
      </c>
      <c r="F3" s="3">
        <v>0.17049979745886437</v>
      </c>
      <c r="G3" s="3">
        <v>0.11</v>
      </c>
    </row>
    <row r="4" spans="1:7" x14ac:dyDescent="0.35">
      <c r="A4" t="s">
        <v>4</v>
      </c>
      <c r="B4">
        <v>2</v>
      </c>
      <c r="C4">
        <v>0.1</v>
      </c>
      <c r="E4" s="2" t="s">
        <v>0</v>
      </c>
      <c r="F4" s="3">
        <v>0.15209042602681799</v>
      </c>
      <c r="G4" s="3">
        <v>0.17</v>
      </c>
    </row>
    <row r="5" spans="1:7" x14ac:dyDescent="0.35">
      <c r="A5" t="s">
        <v>5</v>
      </c>
      <c r="B5">
        <v>0.17049979745886437</v>
      </c>
      <c r="C5">
        <v>0.11</v>
      </c>
      <c r="E5" s="2" t="s">
        <v>4</v>
      </c>
      <c r="F5" s="3">
        <v>1.0823303965680195</v>
      </c>
      <c r="G5" s="3">
        <v>0.1</v>
      </c>
    </row>
    <row r="6" spans="1:7" x14ac:dyDescent="0.35">
      <c r="A6" t="s">
        <v>8</v>
      </c>
      <c r="B6">
        <v>0.13431624676144088</v>
      </c>
      <c r="C6">
        <v>0.17</v>
      </c>
      <c r="E6" s="2" t="s">
        <v>10</v>
      </c>
      <c r="F6" s="3">
        <v>0.10109497992007159</v>
      </c>
      <c r="G6" s="3">
        <v>0.11</v>
      </c>
    </row>
    <row r="7" spans="1:7" x14ac:dyDescent="0.35">
      <c r="A7" t="s">
        <v>2</v>
      </c>
      <c r="B7">
        <v>0.12065382216563149</v>
      </c>
      <c r="C7">
        <v>0.09</v>
      </c>
      <c r="E7" s="2" t="s">
        <v>3</v>
      </c>
      <c r="F7" s="3">
        <v>8.5225860906025935E-2</v>
      </c>
      <c r="G7" s="3">
        <v>0.10299999999999999</v>
      </c>
    </row>
    <row r="8" spans="1:7" x14ac:dyDescent="0.35">
      <c r="A8" t="s">
        <v>0</v>
      </c>
      <c r="B8">
        <v>0.14898158134232406</v>
      </c>
      <c r="C8">
        <v>0.13</v>
      </c>
      <c r="E8" s="2" t="s">
        <v>1</v>
      </c>
      <c r="F8" s="3">
        <v>0.10867544150844584</v>
      </c>
      <c r="G8" s="3">
        <v>0.1</v>
      </c>
    </row>
    <row r="9" spans="1:7" x14ac:dyDescent="0.35">
      <c r="A9" t="s">
        <v>9</v>
      </c>
      <c r="B9">
        <v>0.14320962475087956</v>
      </c>
      <c r="C9">
        <v>0.16</v>
      </c>
      <c r="E9" s="2" t="s">
        <v>8</v>
      </c>
      <c r="F9" s="3">
        <v>0.13431624676144088</v>
      </c>
      <c r="G9" s="3">
        <v>0.17</v>
      </c>
    </row>
    <row r="10" spans="1:7" x14ac:dyDescent="0.35">
      <c r="A10" t="s">
        <v>10</v>
      </c>
      <c r="B10">
        <v>0.10109497992007159</v>
      </c>
      <c r="C10">
        <v>0.11</v>
      </c>
      <c r="E10" s="2" t="s">
        <v>9</v>
      </c>
      <c r="F10" s="3">
        <v>0.10912247396812343</v>
      </c>
      <c r="G10" s="3">
        <v>0.13</v>
      </c>
    </row>
    <row r="11" spans="1:7" x14ac:dyDescent="0.35">
      <c r="A11" t="s">
        <v>3</v>
      </c>
      <c r="B11">
        <v>0.10343935643510732</v>
      </c>
      <c r="C11">
        <v>0.10299999999999999</v>
      </c>
      <c r="E11" s="2" t="s">
        <v>2</v>
      </c>
      <c r="F11" s="3">
        <v>0.10923629036798427</v>
      </c>
      <c r="G11" s="3">
        <v>8.4999999999999992E-2</v>
      </c>
    </row>
    <row r="12" spans="1:7" x14ac:dyDescent="0.35">
      <c r="A12" t="s">
        <v>4</v>
      </c>
      <c r="B12">
        <v>0.16466079313603924</v>
      </c>
      <c r="C12">
        <v>0.1</v>
      </c>
      <c r="E12" s="2" t="s">
        <v>16</v>
      </c>
      <c r="F12" s="3">
        <v>0.25274610305759937</v>
      </c>
      <c r="G12" s="3">
        <v>0.1213125</v>
      </c>
    </row>
    <row r="13" spans="1:7" x14ac:dyDescent="0.35">
      <c r="A13" t="s">
        <v>9</v>
      </c>
      <c r="B13">
        <v>7.5035323185367292E-2</v>
      </c>
      <c r="C13">
        <v>0.1</v>
      </c>
    </row>
    <row r="14" spans="1:7" x14ac:dyDescent="0.35">
      <c r="A14" t="s">
        <v>0</v>
      </c>
      <c r="B14">
        <v>0.15009890438928011</v>
      </c>
      <c r="C14">
        <v>0.19</v>
      </c>
    </row>
    <row r="15" spans="1:7" x14ac:dyDescent="0.35">
      <c r="A15" t="s">
        <v>2</v>
      </c>
      <c r="B15">
        <v>9.7818758570337061E-2</v>
      </c>
      <c r="C15">
        <v>0.08</v>
      </c>
    </row>
    <row r="16" spans="1:7" x14ac:dyDescent="0.35">
      <c r="A16" t="s">
        <v>0</v>
      </c>
      <c r="B16">
        <v>0.15719079234884978</v>
      </c>
      <c r="C16">
        <v>0.19</v>
      </c>
    </row>
    <row r="17" spans="1:3" x14ac:dyDescent="0.35">
      <c r="A17" t="s">
        <v>3</v>
      </c>
      <c r="B17">
        <v>6.7012365376944549E-2</v>
      </c>
      <c r="C17">
        <v>0.10299999999999999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>
      <selection activeCell="G35" sqref="G35"/>
    </sheetView>
  </sheetViews>
  <sheetFormatPr defaultRowHeight="14.5" x14ac:dyDescent="0.35"/>
  <sheetData>
    <row r="1" spans="1:23" x14ac:dyDescent="0.35">
      <c r="C1" t="s">
        <v>19</v>
      </c>
      <c r="D1" t="s">
        <v>20</v>
      </c>
      <c r="J1" t="s">
        <v>37</v>
      </c>
      <c r="K1" t="s">
        <v>38</v>
      </c>
      <c r="M1" t="s">
        <v>19</v>
      </c>
      <c r="N1" t="s">
        <v>20</v>
      </c>
      <c r="O1" t="s">
        <v>39</v>
      </c>
      <c r="R1" t="s">
        <v>37</v>
      </c>
      <c r="S1" t="s">
        <v>40</v>
      </c>
      <c r="T1" t="s">
        <v>38</v>
      </c>
      <c r="U1" t="s">
        <v>19</v>
      </c>
      <c r="V1" t="s">
        <v>20</v>
      </c>
      <c r="W1" t="s">
        <v>39</v>
      </c>
    </row>
    <row r="2" spans="1:23" x14ac:dyDescent="0.35">
      <c r="A2" t="s">
        <v>7</v>
      </c>
      <c r="B2" t="s">
        <v>21</v>
      </c>
      <c r="C2" s="4">
        <v>0.1075058438281966</v>
      </c>
      <c r="D2" s="4">
        <v>0.19700000000000001</v>
      </c>
      <c r="J2" t="s">
        <v>0</v>
      </c>
      <c r="K2" t="s">
        <v>28</v>
      </c>
      <c r="L2" t="str">
        <f>K2&amp;" "&amp;J2</f>
        <v>External wall MFH 04</v>
      </c>
      <c r="M2">
        <v>2.5376810166486061</v>
      </c>
      <c r="N2">
        <v>0.21</v>
      </c>
      <c r="O2">
        <f>ABS((M2-N2)/M2)*100</f>
        <v>91.724728260869568</v>
      </c>
      <c r="R2" t="s">
        <v>5</v>
      </c>
      <c r="S2" t="s">
        <v>41</v>
      </c>
      <c r="T2" t="s">
        <v>26</v>
      </c>
      <c r="U2">
        <v>0.11454545454545453</v>
      </c>
      <c r="V2">
        <v>0.1</v>
      </c>
      <c r="W2">
        <v>12.698412698412683</v>
      </c>
    </row>
    <row r="3" spans="1:23" x14ac:dyDescent="0.35">
      <c r="B3" t="s">
        <v>22</v>
      </c>
      <c r="C3" s="4">
        <v>0.18454716615931446</v>
      </c>
      <c r="D3" s="4">
        <v>0.114</v>
      </c>
      <c r="J3" t="s">
        <v>1</v>
      </c>
      <c r="K3" t="s">
        <v>28</v>
      </c>
      <c r="L3" t="str">
        <f>K3&amp;" "&amp;J3</f>
        <v>External wall MFH 09</v>
      </c>
      <c r="M3">
        <v>0.70839389171604428</v>
      </c>
      <c r="N3">
        <v>0.11</v>
      </c>
      <c r="O3">
        <f>ABS((M3-N3)/M3)*100</f>
        <v>84.471915796234327</v>
      </c>
      <c r="R3" t="s">
        <v>10</v>
      </c>
      <c r="S3" t="s">
        <v>42</v>
      </c>
      <c r="T3" t="s">
        <v>32</v>
      </c>
      <c r="U3">
        <v>0.20527859237536658</v>
      </c>
      <c r="V3">
        <v>0.21</v>
      </c>
      <c r="W3">
        <v>2.2999999999999901</v>
      </c>
    </row>
    <row r="4" spans="1:23" x14ac:dyDescent="0.35">
      <c r="B4" t="s">
        <v>23</v>
      </c>
      <c r="C4" s="4">
        <v>0.12813510658405722</v>
      </c>
      <c r="D4" s="4">
        <v>0.127</v>
      </c>
      <c r="J4" t="s">
        <v>2</v>
      </c>
      <c r="K4" t="s">
        <v>22</v>
      </c>
      <c r="L4" t="str">
        <f>K4&amp;" "&amp;J4</f>
        <v>External wall 1 MFH 12</v>
      </c>
      <c r="M4">
        <v>0.50045676004872097</v>
      </c>
      <c r="N4">
        <v>0.13</v>
      </c>
      <c r="O4">
        <f>ABS((M4-N4)/M4)*100</f>
        <v>74.023729844843317</v>
      </c>
      <c r="R4" t="s">
        <v>3</v>
      </c>
      <c r="S4" t="s">
        <v>43</v>
      </c>
      <c r="T4" t="s">
        <v>26</v>
      </c>
      <c r="U4">
        <v>0.13323265027463718</v>
      </c>
      <c r="V4">
        <v>0.10100000000000001</v>
      </c>
      <c r="W4">
        <v>24.192756211180122</v>
      </c>
    </row>
    <row r="5" spans="1:23" x14ac:dyDescent="0.35">
      <c r="B5" t="s">
        <v>24</v>
      </c>
      <c r="C5" s="4">
        <v>0.30124986157200734</v>
      </c>
      <c r="D5" s="4">
        <v>0.105</v>
      </c>
      <c r="J5" t="s">
        <v>3</v>
      </c>
      <c r="K5" t="s">
        <v>22</v>
      </c>
      <c r="L5" t="str">
        <f>K5&amp;" "&amp;J5</f>
        <v>External wall 1 MFH 08</v>
      </c>
      <c r="M5">
        <v>0.36737900913846433</v>
      </c>
      <c r="N5">
        <v>0.10100000000000001</v>
      </c>
      <c r="O5">
        <f>ABS((M5-N5)/M5)*100</f>
        <v>72.507955684007712</v>
      </c>
      <c r="R5" t="s">
        <v>8</v>
      </c>
      <c r="S5" t="s">
        <v>44</v>
      </c>
      <c r="T5" t="s">
        <v>22</v>
      </c>
      <c r="U5">
        <v>0.14963847665312313</v>
      </c>
      <c r="V5">
        <v>0.17</v>
      </c>
      <c r="W5">
        <v>13.607144233415926</v>
      </c>
    </row>
    <row r="6" spans="1:23" x14ac:dyDescent="0.35">
      <c r="A6" t="s">
        <v>5</v>
      </c>
      <c r="B6" t="s">
        <v>25</v>
      </c>
      <c r="C6" s="4">
        <v>0.14144591591339539</v>
      </c>
      <c r="D6" s="4">
        <v>0.1</v>
      </c>
      <c r="J6" t="s">
        <v>4</v>
      </c>
      <c r="K6" t="s">
        <v>22</v>
      </c>
      <c r="L6" t="str">
        <f>K6&amp;" "&amp;J6</f>
        <v>External wall 1 MFH 06</v>
      </c>
      <c r="M6">
        <v>0.34090738711209007</v>
      </c>
      <c r="N6">
        <v>0.1</v>
      </c>
      <c r="O6">
        <f>ABS((M6-N6)/M6)*100</f>
        <v>70.666520063667591</v>
      </c>
      <c r="R6" t="s">
        <v>9</v>
      </c>
      <c r="S6" t="s">
        <v>45</v>
      </c>
      <c r="T6" t="s">
        <v>23</v>
      </c>
      <c r="U6">
        <v>0.15325271962900358</v>
      </c>
      <c r="V6">
        <v>0.10100000000000001</v>
      </c>
      <c r="W6">
        <v>34.095786199095016</v>
      </c>
    </row>
    <row r="7" spans="1:23" x14ac:dyDescent="0.35">
      <c r="B7" t="s">
        <v>22</v>
      </c>
      <c r="C7" s="4">
        <v>0.26187512865748624</v>
      </c>
      <c r="D7" s="4">
        <v>0.1</v>
      </c>
      <c r="J7" t="s">
        <v>5</v>
      </c>
      <c r="K7" t="s">
        <v>22</v>
      </c>
      <c r="L7" t="str">
        <f>K7&amp;" "&amp;J7</f>
        <v>External wall 1 MFH 03</v>
      </c>
      <c r="M7">
        <v>0.26187512865748624</v>
      </c>
      <c r="N7">
        <v>0.1</v>
      </c>
      <c r="O7">
        <f>ABS((M7-N7)/M7)*100</f>
        <v>61.813861242702139</v>
      </c>
    </row>
    <row r="8" spans="1:23" x14ac:dyDescent="0.35">
      <c r="B8" t="s">
        <v>26</v>
      </c>
      <c r="C8" s="4">
        <v>0.11454545454545453</v>
      </c>
      <c r="D8" s="4">
        <v>0.1</v>
      </c>
      <c r="J8" t="s">
        <v>6</v>
      </c>
      <c r="K8" t="s">
        <v>22</v>
      </c>
      <c r="L8" t="str">
        <f>K8&amp;" "&amp;J8</f>
        <v>External wall 1 MFH 05</v>
      </c>
      <c r="M8">
        <v>0.33576042620225194</v>
      </c>
      <c r="N8">
        <v>0.13</v>
      </c>
      <c r="O8">
        <f>ABS((M8-N8)/M8)*100</f>
        <v>61.281917148362233</v>
      </c>
    </row>
    <row r="9" spans="1:23" x14ac:dyDescent="0.35">
      <c r="B9" t="s">
        <v>27</v>
      </c>
      <c r="C9" s="4">
        <v>0.17049979745886437</v>
      </c>
      <c r="D9" s="4">
        <v>0.11</v>
      </c>
      <c r="J9" t="s">
        <v>7</v>
      </c>
      <c r="K9" t="s">
        <v>22</v>
      </c>
      <c r="L9" t="str">
        <f>K9&amp;" "&amp;J9</f>
        <v>External wall 1 MFH 02</v>
      </c>
      <c r="M9">
        <v>0.18454716615931446</v>
      </c>
      <c r="N9">
        <v>0.114</v>
      </c>
      <c r="O9">
        <f>ABS((M9-N9)/M9)*100</f>
        <v>38.22717391304348</v>
      </c>
      <c r="R9" t="s">
        <v>2</v>
      </c>
      <c r="S9" t="s">
        <v>46</v>
      </c>
      <c r="T9" t="s">
        <v>21</v>
      </c>
      <c r="U9">
        <v>8.0621099163850143E-2</v>
      </c>
      <c r="V9">
        <v>0.1</v>
      </c>
      <c r="W9">
        <v>24.037008968043448</v>
      </c>
    </row>
    <row r="10" spans="1:23" x14ac:dyDescent="0.35">
      <c r="B10" t="s">
        <v>28</v>
      </c>
      <c r="C10" s="4">
        <v>2.5376810166486061</v>
      </c>
      <c r="D10" s="4">
        <v>0.21</v>
      </c>
      <c r="J10" t="s">
        <v>8</v>
      </c>
      <c r="K10" t="s">
        <v>22</v>
      </c>
      <c r="L10" t="str">
        <f>K10&amp;" "&amp;J10</f>
        <v>External wall 1 MFH 10</v>
      </c>
      <c r="M10">
        <v>0.14963847665312313</v>
      </c>
      <c r="N10">
        <v>0.17</v>
      </c>
      <c r="O10">
        <f>ABS((M10-N10)/M10)*100</f>
        <v>13.607144233415926</v>
      </c>
      <c r="R10" t="s">
        <v>1</v>
      </c>
      <c r="S10" t="s">
        <v>47</v>
      </c>
      <c r="T10" t="s">
        <v>21</v>
      </c>
      <c r="U10">
        <v>0.1490239538076566</v>
      </c>
      <c r="V10">
        <v>0.18</v>
      </c>
      <c r="W10">
        <v>20.785951117847677</v>
      </c>
    </row>
    <row r="11" spans="1:23" x14ac:dyDescent="0.35">
      <c r="B11" t="s">
        <v>27</v>
      </c>
      <c r="C11" s="4">
        <v>0.14898158134232406</v>
      </c>
      <c r="D11" s="4">
        <v>0.13</v>
      </c>
      <c r="J11" t="s">
        <v>9</v>
      </c>
      <c r="K11" t="s">
        <v>22</v>
      </c>
      <c r="L11" t="str">
        <f>K11&amp;" "&amp;J11</f>
        <v>External wall 1 MFH 11</v>
      </c>
      <c r="M11">
        <v>0.10654137577341759</v>
      </c>
      <c r="N11">
        <v>0.11</v>
      </c>
      <c r="O11">
        <f>ABS((M11-N11)/M11)*100</f>
        <v>3.2462732919254744</v>
      </c>
      <c r="R11" t="s">
        <v>8</v>
      </c>
      <c r="S11" t="s">
        <v>48</v>
      </c>
      <c r="T11" t="s">
        <v>31</v>
      </c>
      <c r="U11">
        <v>0.19020140350006959</v>
      </c>
      <c r="V11">
        <v>0.18</v>
      </c>
      <c r="W11">
        <v>5.3634743552593509</v>
      </c>
    </row>
    <row r="12" spans="1:23" x14ac:dyDescent="0.35">
      <c r="B12" t="s">
        <v>29</v>
      </c>
      <c r="C12" s="4">
        <v>0.15009890438928011</v>
      </c>
      <c r="D12" s="4">
        <v>0.19</v>
      </c>
      <c r="J12" t="s">
        <v>10</v>
      </c>
      <c r="K12" t="s">
        <v>32</v>
      </c>
      <c r="L12" t="str">
        <f>K12&amp;" "&amp;J12</f>
        <v>External Wall 1 MFH 07</v>
      </c>
      <c r="M12">
        <v>0.20527859237536658</v>
      </c>
      <c r="N12">
        <v>0.21</v>
      </c>
      <c r="O12">
        <f>ABS((M12-N12)/M12)*100</f>
        <v>2.2999999999999901</v>
      </c>
      <c r="R12" t="s">
        <v>5</v>
      </c>
      <c r="S12" t="s">
        <v>49</v>
      </c>
      <c r="T12" t="s">
        <v>25</v>
      </c>
      <c r="U12">
        <v>0.14144591591339539</v>
      </c>
      <c r="V12">
        <v>0.1</v>
      </c>
      <c r="W12">
        <v>29.301599587203299</v>
      </c>
    </row>
    <row r="13" spans="1:23" x14ac:dyDescent="0.35">
      <c r="B13" t="s">
        <v>30</v>
      </c>
      <c r="C13" s="4">
        <v>0.15719079234884978</v>
      </c>
      <c r="D13" s="4">
        <v>0.19</v>
      </c>
      <c r="J13" t="s">
        <v>3</v>
      </c>
      <c r="K13" t="s">
        <v>23</v>
      </c>
      <c r="L13" t="str">
        <f>K13&amp;" "&amp;J13</f>
        <v>External wall 2 MFH 08</v>
      </c>
      <c r="M13">
        <v>6.2395543175487463E-2</v>
      </c>
      <c r="N13">
        <v>0.10100000000000001</v>
      </c>
      <c r="O13">
        <f>ABS((M13-N13)/M13)*100</f>
        <v>61.870535714285737</v>
      </c>
      <c r="R13" t="s">
        <v>3</v>
      </c>
      <c r="S13" t="s">
        <v>50</v>
      </c>
      <c r="T13" t="s">
        <v>34</v>
      </c>
      <c r="U13">
        <v>0.10442892210034259</v>
      </c>
      <c r="V13">
        <v>0.10299999999999999</v>
      </c>
      <c r="W13">
        <v>1.3683202618615431</v>
      </c>
    </row>
    <row r="14" spans="1:23" x14ac:dyDescent="0.35">
      <c r="B14" t="s">
        <v>22</v>
      </c>
      <c r="C14" s="4">
        <v>0.33576042620225194</v>
      </c>
      <c r="D14" s="4">
        <v>0.13</v>
      </c>
      <c r="J14" t="s">
        <v>2</v>
      </c>
      <c r="K14" t="s">
        <v>23</v>
      </c>
      <c r="L14" t="str">
        <f>K14&amp;" "&amp;J14</f>
        <v>External wall 2 MFH 12</v>
      </c>
      <c r="M14">
        <v>0.2762544701200576</v>
      </c>
      <c r="N14">
        <v>0.13</v>
      </c>
      <c r="O14">
        <f>ABS((M14-N14)/M14)*100</f>
        <v>52.941937937328866</v>
      </c>
    </row>
    <row r="15" spans="1:23" x14ac:dyDescent="0.35">
      <c r="B15" t="s">
        <v>23</v>
      </c>
      <c r="C15" s="4">
        <v>0.21175536630530892</v>
      </c>
      <c r="D15" s="4">
        <v>0.11</v>
      </c>
      <c r="J15" t="s">
        <v>6</v>
      </c>
      <c r="K15" t="s">
        <v>23</v>
      </c>
      <c r="L15" t="str">
        <f>K15&amp;" "&amp;J15</f>
        <v>External wall 2 MFH 05</v>
      </c>
      <c r="M15">
        <v>0.21175536630530892</v>
      </c>
      <c r="N15">
        <v>0.11</v>
      </c>
      <c r="O15">
        <f>ABS((M15-N15)/M15)*100</f>
        <v>48.053264519680702</v>
      </c>
      <c r="R15" t="s">
        <v>5</v>
      </c>
      <c r="S15" t="s">
        <v>51</v>
      </c>
      <c r="T15" t="s">
        <v>27</v>
      </c>
      <c r="U15">
        <v>0.17049979745886437</v>
      </c>
      <c r="V15">
        <v>0.11</v>
      </c>
      <c r="W15">
        <v>35.483794327357401</v>
      </c>
    </row>
    <row r="16" spans="1:23" x14ac:dyDescent="0.35">
      <c r="B16" t="s">
        <v>22</v>
      </c>
      <c r="C16" s="4">
        <v>0.34090738711209007</v>
      </c>
      <c r="D16" s="4">
        <v>0.1</v>
      </c>
      <c r="J16" t="s">
        <v>9</v>
      </c>
      <c r="K16" t="s">
        <v>23</v>
      </c>
      <c r="L16" t="str">
        <f>K16&amp;" "&amp;J16</f>
        <v>External wall 2 MFH 11</v>
      </c>
      <c r="M16">
        <v>0.15325271962900358</v>
      </c>
      <c r="N16">
        <v>0.10100000000000001</v>
      </c>
      <c r="O16">
        <f>ABS((M16-N16)/M16)*100</f>
        <v>34.095786199095016</v>
      </c>
      <c r="R16" t="s">
        <v>10</v>
      </c>
      <c r="S16" t="s">
        <v>52</v>
      </c>
      <c r="T16" t="s">
        <v>27</v>
      </c>
      <c r="U16">
        <v>0.10109497992007159</v>
      </c>
      <c r="V16">
        <v>0.11</v>
      </c>
      <c r="W16">
        <v>8.8085680287675601</v>
      </c>
    </row>
    <row r="17" spans="1:23" x14ac:dyDescent="0.35">
      <c r="B17" t="s">
        <v>27</v>
      </c>
      <c r="C17" s="4">
        <v>2</v>
      </c>
      <c r="D17" s="4">
        <v>0.1</v>
      </c>
      <c r="J17" t="s">
        <v>8</v>
      </c>
      <c r="K17" t="s">
        <v>23</v>
      </c>
      <c r="L17" t="str">
        <f>K17&amp;" "&amp;J17</f>
        <v>External wall 2 MFH 10</v>
      </c>
      <c r="M17">
        <v>0.13144717075613419</v>
      </c>
      <c r="N17">
        <v>0.15</v>
      </c>
      <c r="O17">
        <f>ABS((M17-N17)/M17)*100</f>
        <v>14.114285714285725</v>
      </c>
      <c r="R17" t="s">
        <v>3</v>
      </c>
      <c r="S17" t="s">
        <v>53</v>
      </c>
      <c r="T17" t="s">
        <v>35</v>
      </c>
      <c r="U17">
        <v>0.10343935643510732</v>
      </c>
      <c r="V17">
        <v>0.10299999999999999</v>
      </c>
      <c r="W17">
        <v>0.42474784284157574</v>
      </c>
    </row>
    <row r="18" spans="1:23" x14ac:dyDescent="0.35">
      <c r="B18" t="s">
        <v>29</v>
      </c>
      <c r="C18" s="4">
        <v>0.16466079313603924</v>
      </c>
      <c r="D18" s="4">
        <v>0.1</v>
      </c>
      <c r="J18" t="s">
        <v>10</v>
      </c>
      <c r="K18" t="s">
        <v>33</v>
      </c>
      <c r="L18" t="str">
        <f>K18&amp;" "&amp;J18</f>
        <v>External Wall 2 MFH 07</v>
      </c>
      <c r="M18">
        <v>0.24969987995198084</v>
      </c>
      <c r="N18">
        <v>0.27</v>
      </c>
      <c r="O18">
        <f>ABS((M18-N18)/M18)*100</f>
        <v>8.1298076923076774</v>
      </c>
      <c r="R18" t="s">
        <v>8</v>
      </c>
      <c r="S18" t="s">
        <v>54</v>
      </c>
      <c r="T18" t="s">
        <v>27</v>
      </c>
      <c r="U18">
        <v>0.13431624676144088</v>
      </c>
      <c r="V18">
        <v>0.17</v>
      </c>
      <c r="W18">
        <v>26.56696721278778</v>
      </c>
    </row>
    <row r="19" spans="1:23" x14ac:dyDescent="0.35">
      <c r="A19" t="s">
        <v>10</v>
      </c>
      <c r="B19" t="s">
        <v>31</v>
      </c>
      <c r="C19" s="4">
        <v>0.19351609853750767</v>
      </c>
      <c r="D19" s="4">
        <v>0.52</v>
      </c>
      <c r="J19" t="s">
        <v>7</v>
      </c>
      <c r="K19" t="s">
        <v>23</v>
      </c>
      <c r="L19" t="str">
        <f>K19&amp;" "&amp;J19</f>
        <v>External wall 2 MFH 02</v>
      </c>
      <c r="M19">
        <v>0.12813510658405722</v>
      </c>
      <c r="N19">
        <v>0.127</v>
      </c>
      <c r="O19">
        <f>ABS((M19-N19)/M19)*100</f>
        <v>0.8858669683257967</v>
      </c>
      <c r="R19" t="s">
        <v>9</v>
      </c>
      <c r="S19" t="s">
        <v>55</v>
      </c>
      <c r="T19" t="s">
        <v>27</v>
      </c>
      <c r="U19">
        <v>0.14320962475087956</v>
      </c>
      <c r="V19">
        <v>0.16</v>
      </c>
      <c r="W19">
        <v>11.724334365325065</v>
      </c>
    </row>
    <row r="20" spans="1:23" x14ac:dyDescent="0.35">
      <c r="B20" t="s">
        <v>32</v>
      </c>
      <c r="C20" s="4">
        <v>0.20527859237536658</v>
      </c>
      <c r="D20" s="4">
        <v>0.21</v>
      </c>
      <c r="J20" t="s">
        <v>2</v>
      </c>
      <c r="K20" t="s">
        <v>26</v>
      </c>
      <c r="L20" t="str">
        <f>K20&amp;" "&amp;J20</f>
        <v>External wall 3 MFH 12</v>
      </c>
      <c r="M20">
        <v>0.19321191495907056</v>
      </c>
      <c r="N20">
        <v>0.11</v>
      </c>
      <c r="O20">
        <f>ABS((M20-N20)/M20)*100</f>
        <v>43.067693302816195</v>
      </c>
    </row>
    <row r="21" spans="1:23" x14ac:dyDescent="0.35">
      <c r="B21" t="s">
        <v>33</v>
      </c>
      <c r="C21" s="4">
        <v>0.24969987995198084</v>
      </c>
      <c r="D21" s="4">
        <v>0.27</v>
      </c>
      <c r="J21" t="s">
        <v>3</v>
      </c>
      <c r="K21" t="s">
        <v>26</v>
      </c>
      <c r="L21" t="str">
        <f>K21&amp;" "&amp;J21</f>
        <v>External wall 3 MFH 08</v>
      </c>
      <c r="M21">
        <v>0.13323265027463718</v>
      </c>
      <c r="N21">
        <v>0.10100000000000001</v>
      </c>
      <c r="O21">
        <f>ABS((M21-N21)/M21)*100</f>
        <v>24.192756211180122</v>
      </c>
    </row>
    <row r="22" spans="1:23" x14ac:dyDescent="0.35">
      <c r="B22" t="s">
        <v>27</v>
      </c>
      <c r="C22" s="4">
        <v>0.10109497992007159</v>
      </c>
      <c r="D22" s="4">
        <v>0.11</v>
      </c>
      <c r="J22" t="s">
        <v>5</v>
      </c>
      <c r="K22" t="s">
        <v>26</v>
      </c>
      <c r="L22" t="str">
        <f>K22&amp;" "&amp;J22</f>
        <v>External wall 3 MFH 03</v>
      </c>
      <c r="M22">
        <v>0.11454545454545453</v>
      </c>
      <c r="N22">
        <v>0.1</v>
      </c>
      <c r="O22">
        <f>ABS((M22-N22)/M22)*100</f>
        <v>12.698412698412683</v>
      </c>
    </row>
    <row r="23" spans="1:23" x14ac:dyDescent="0.35">
      <c r="A23" t="s">
        <v>3</v>
      </c>
      <c r="B23" t="s">
        <v>31</v>
      </c>
      <c r="C23" s="4">
        <v>5.1964905393894326E-2</v>
      </c>
      <c r="D23" s="4">
        <v>0.129</v>
      </c>
      <c r="J23" t="s">
        <v>8</v>
      </c>
      <c r="K23" t="s">
        <v>26</v>
      </c>
      <c r="L23" t="str">
        <f>K23&amp;" "&amp;J23</f>
        <v>External wall 3 MFH 10</v>
      </c>
      <c r="M23">
        <v>0.21835196256823503</v>
      </c>
      <c r="N23">
        <v>0.21</v>
      </c>
      <c r="O23">
        <f>ABS((M23-N23)/M23)*100</f>
        <v>3.8250000000000202</v>
      </c>
    </row>
    <row r="24" spans="1:23" x14ac:dyDescent="0.35">
      <c r="B24" t="s">
        <v>34</v>
      </c>
      <c r="C24" s="4">
        <v>0.10442892210034259</v>
      </c>
      <c r="D24" s="4">
        <v>0.10299999999999999</v>
      </c>
      <c r="J24" t="s">
        <v>7</v>
      </c>
      <c r="K24" t="s">
        <v>21</v>
      </c>
      <c r="L24" t="str">
        <f>K24&amp;" "&amp;J24</f>
        <v>Floor MFH 02</v>
      </c>
      <c r="M24">
        <v>0.1075058438281966</v>
      </c>
      <c r="N24">
        <v>0.19700000000000001</v>
      </c>
      <c r="O24">
        <f>ABS((M24-N24)/M24)*100</f>
        <v>83.24585249042147</v>
      </c>
    </row>
    <row r="25" spans="1:23" x14ac:dyDescent="0.35">
      <c r="B25" t="s">
        <v>22</v>
      </c>
      <c r="C25" s="4">
        <v>0.36737900913846433</v>
      </c>
      <c r="D25" s="4">
        <v>0.10100000000000001</v>
      </c>
      <c r="J25" t="s">
        <v>2</v>
      </c>
      <c r="K25" t="s">
        <v>21</v>
      </c>
      <c r="L25" t="str">
        <f>K25&amp;" "&amp;J25</f>
        <v>Floor MFH 12</v>
      </c>
      <c r="M25">
        <v>8.0621099163850143E-2</v>
      </c>
      <c r="N25">
        <v>0.1</v>
      </c>
      <c r="O25">
        <f>ABS((M25-N25)/M25)*100</f>
        <v>24.037008968043448</v>
      </c>
    </row>
    <row r="26" spans="1:23" x14ac:dyDescent="0.35">
      <c r="B26" t="s">
        <v>23</v>
      </c>
      <c r="C26" s="4">
        <v>6.2395543175487463E-2</v>
      </c>
      <c r="D26" s="4">
        <v>0.10100000000000001</v>
      </c>
      <c r="J26" t="s">
        <v>1</v>
      </c>
      <c r="K26" t="s">
        <v>21</v>
      </c>
      <c r="L26" t="str">
        <f>K26&amp;" "&amp;J26</f>
        <v>Floor MFH 09</v>
      </c>
      <c r="M26">
        <v>0.1490239538076566</v>
      </c>
      <c r="N26">
        <v>0.18</v>
      </c>
      <c r="O26">
        <f>ABS((M26-N26)/M26)*100</f>
        <v>20.785951117847677</v>
      </c>
    </row>
    <row r="27" spans="1:23" x14ac:dyDescent="0.35">
      <c r="B27" t="s">
        <v>26</v>
      </c>
      <c r="C27" s="4">
        <v>0.13323265027463718</v>
      </c>
      <c r="D27" s="4">
        <v>0.10100000000000001</v>
      </c>
      <c r="J27" t="s">
        <v>10</v>
      </c>
      <c r="K27" t="s">
        <v>31</v>
      </c>
      <c r="L27" t="str">
        <f>K27&amp;" "&amp;J27</f>
        <v>Floor 1 MFH 07</v>
      </c>
      <c r="M27">
        <v>0.19351609853750767</v>
      </c>
      <c r="N27">
        <v>0.52</v>
      </c>
      <c r="O27">
        <f>ABS((M27-N27)/M27)*100</f>
        <v>168.71149425287354</v>
      </c>
    </row>
    <row r="28" spans="1:23" x14ac:dyDescent="0.35">
      <c r="B28" t="s">
        <v>35</v>
      </c>
      <c r="C28" s="4">
        <v>0.10343935643510732</v>
      </c>
      <c r="D28" s="4">
        <v>0.10299999999999999</v>
      </c>
      <c r="J28" t="s">
        <v>3</v>
      </c>
      <c r="K28" t="s">
        <v>31</v>
      </c>
      <c r="L28" t="str">
        <f>K28&amp;" "&amp;J28</f>
        <v>Floor 1 MFH 08</v>
      </c>
      <c r="M28">
        <v>5.1964905393894326E-2</v>
      </c>
      <c r="N28">
        <v>0.129</v>
      </c>
      <c r="O28">
        <f>ABS((M28-N28)/M28)*100</f>
        <v>148.24446233891732</v>
      </c>
    </row>
    <row r="29" spans="1:23" x14ac:dyDescent="0.35">
      <c r="B29" t="s">
        <v>36</v>
      </c>
      <c r="C29" s="4">
        <v>6.7012365376944549E-2</v>
      </c>
      <c r="D29" s="4">
        <v>0.10299999999999999</v>
      </c>
      <c r="J29" t="s">
        <v>9</v>
      </c>
      <c r="K29" t="s">
        <v>31</v>
      </c>
      <c r="L29" t="str">
        <f>K29&amp;" "&amp;J29</f>
        <v>Floor 1 MFH 11</v>
      </c>
      <c r="M29">
        <v>0.14328358208955222</v>
      </c>
      <c r="N29">
        <v>0.28000000000000003</v>
      </c>
      <c r="O29">
        <f>ABS((M29-N29)/M29)*100</f>
        <v>95.416666666666714</v>
      </c>
    </row>
    <row r="30" spans="1:23" x14ac:dyDescent="0.35">
      <c r="A30" t="s">
        <v>1</v>
      </c>
      <c r="B30" t="s">
        <v>21</v>
      </c>
      <c r="C30" s="4">
        <v>0.1490239538076566</v>
      </c>
      <c r="D30" s="4">
        <v>0.18</v>
      </c>
      <c r="J30" t="s">
        <v>8</v>
      </c>
      <c r="K30" t="s">
        <v>31</v>
      </c>
      <c r="L30" t="str">
        <f>K30&amp;" "&amp;J30</f>
        <v>Floor 1 MFH 10</v>
      </c>
      <c r="M30">
        <v>0.19020140350006959</v>
      </c>
      <c r="N30">
        <v>0.18</v>
      </c>
      <c r="O30">
        <f>ABS((M30-N30)/M30)*100</f>
        <v>5.3634743552593509</v>
      </c>
    </row>
    <row r="31" spans="1:23" x14ac:dyDescent="0.35">
      <c r="B31" t="s">
        <v>28</v>
      </c>
      <c r="C31" s="4">
        <v>0.70839389171604428</v>
      </c>
      <c r="D31" s="4">
        <v>0.11</v>
      </c>
      <c r="J31" t="s">
        <v>5</v>
      </c>
      <c r="K31" t="s">
        <v>25</v>
      </c>
      <c r="L31" t="str">
        <f>K31&amp;" "&amp;J31</f>
        <v>Floor 1  MFH 03</v>
      </c>
      <c r="M31">
        <v>0.14144591591339539</v>
      </c>
      <c r="N31">
        <v>0.1</v>
      </c>
      <c r="O31">
        <f>ABS((M31-N31)/M31)*100</f>
        <v>29.301599587203299</v>
      </c>
    </row>
    <row r="32" spans="1:23" x14ac:dyDescent="0.35">
      <c r="B32" t="s">
        <v>24</v>
      </c>
      <c r="C32" s="4">
        <v>0.10867544150844584</v>
      </c>
      <c r="D32" s="4">
        <v>0.1</v>
      </c>
      <c r="J32" t="s">
        <v>9</v>
      </c>
      <c r="K32" t="s">
        <v>34</v>
      </c>
      <c r="L32" t="str">
        <f>K32&amp;" "&amp;J32</f>
        <v>Floor 2 MFH 11</v>
      </c>
      <c r="M32">
        <v>9.5790886867150732E-2</v>
      </c>
      <c r="N32">
        <v>0.16</v>
      </c>
      <c r="O32">
        <f>ABS((M32-N32)/M32)*100</f>
        <v>67.030502830502869</v>
      </c>
    </row>
    <row r="33" spans="1:15" x14ac:dyDescent="0.35">
      <c r="A33" t="s">
        <v>8</v>
      </c>
      <c r="B33" t="s">
        <v>31</v>
      </c>
      <c r="C33" s="4">
        <v>0.19020140350006959</v>
      </c>
      <c r="D33" s="4">
        <v>0.18</v>
      </c>
      <c r="J33" t="s">
        <v>3</v>
      </c>
      <c r="K33" t="s">
        <v>34</v>
      </c>
      <c r="L33" t="str">
        <f>K33&amp;" "&amp;J33</f>
        <v>Floor 2 MFH 08</v>
      </c>
      <c r="M33">
        <v>0.10442892210034259</v>
      </c>
      <c r="N33">
        <v>0.10299999999999999</v>
      </c>
      <c r="O33">
        <f>ABS((M33-N33)/M33)*100</f>
        <v>1.3683202618615431</v>
      </c>
    </row>
    <row r="34" spans="1:15" x14ac:dyDescent="0.35">
      <c r="B34" t="s">
        <v>22</v>
      </c>
      <c r="C34" s="4">
        <v>0.14963847665312313</v>
      </c>
      <c r="D34" s="4">
        <v>0.17</v>
      </c>
      <c r="J34" t="s">
        <v>7</v>
      </c>
      <c r="K34" t="s">
        <v>24</v>
      </c>
      <c r="L34" t="str">
        <f>K34&amp;" "&amp;J34</f>
        <v>Roof MFH 02</v>
      </c>
      <c r="M34">
        <v>0.30124986157200734</v>
      </c>
      <c r="N34">
        <v>0.105</v>
      </c>
      <c r="O34">
        <f>ABS((M34-N34)/M34)*100</f>
        <v>65.145212199574075</v>
      </c>
    </row>
    <row r="35" spans="1:15" x14ac:dyDescent="0.35">
      <c r="B35" t="s">
        <v>23</v>
      </c>
      <c r="C35" s="4">
        <v>0.13144717075613419</v>
      </c>
      <c r="D35" s="4">
        <v>0.15</v>
      </c>
      <c r="J35" t="s">
        <v>1</v>
      </c>
      <c r="K35" t="s">
        <v>24</v>
      </c>
      <c r="L35" t="str">
        <f>K35&amp;" "&amp;J35</f>
        <v>Roof MFH 09</v>
      </c>
      <c r="M35">
        <v>0.10867544150844584</v>
      </c>
      <c r="N35">
        <v>0.1</v>
      </c>
      <c r="O35">
        <f>ABS((M35-N35)/M35)*100</f>
        <v>7.9828905114423767</v>
      </c>
    </row>
    <row r="36" spans="1:15" x14ac:dyDescent="0.35">
      <c r="B36" t="s">
        <v>26</v>
      </c>
      <c r="C36" s="4">
        <v>0.21835196256823503</v>
      </c>
      <c r="D36" s="4">
        <v>0.21</v>
      </c>
      <c r="J36" t="s">
        <v>4</v>
      </c>
      <c r="K36" t="s">
        <v>27</v>
      </c>
      <c r="L36" t="str">
        <f>K36&amp;" "&amp;J36</f>
        <v>Roof 1 MFH 06</v>
      </c>
      <c r="M36">
        <v>2</v>
      </c>
      <c r="N36">
        <v>0.1</v>
      </c>
      <c r="O36">
        <f>ABS((M36-N36)/M36)*100</f>
        <v>95</v>
      </c>
    </row>
    <row r="37" spans="1:15" x14ac:dyDescent="0.35">
      <c r="B37" t="s">
        <v>27</v>
      </c>
      <c r="C37" s="4">
        <v>0.13431624676144088</v>
      </c>
      <c r="D37" s="4">
        <v>0.17</v>
      </c>
      <c r="J37" t="s">
        <v>5</v>
      </c>
      <c r="K37" t="s">
        <v>27</v>
      </c>
      <c r="L37" t="str">
        <f>K37&amp;" "&amp;J37</f>
        <v>Roof 1 MFH 03</v>
      </c>
      <c r="M37">
        <v>0.17049979745886437</v>
      </c>
      <c r="N37">
        <v>0.11</v>
      </c>
      <c r="O37">
        <f>ABS((M37-N37)/M37)*100</f>
        <v>35.483794327357401</v>
      </c>
    </row>
    <row r="38" spans="1:15" x14ac:dyDescent="0.35">
      <c r="A38" t="s">
        <v>9</v>
      </c>
      <c r="B38" t="s">
        <v>31</v>
      </c>
      <c r="C38" s="4">
        <v>0.14328358208955222</v>
      </c>
      <c r="D38" s="4">
        <v>0.28000000000000003</v>
      </c>
      <c r="J38" t="s">
        <v>8</v>
      </c>
      <c r="K38" t="s">
        <v>27</v>
      </c>
      <c r="L38" t="str">
        <f>K38&amp;" "&amp;J38</f>
        <v>Roof 1 MFH 10</v>
      </c>
      <c r="M38">
        <v>0.13431624676144088</v>
      </c>
      <c r="N38">
        <v>0.17</v>
      </c>
      <c r="O38">
        <f>ABS((M38-N38)/M38)*100</f>
        <v>26.56696721278778</v>
      </c>
    </row>
    <row r="39" spans="1:15" x14ac:dyDescent="0.35">
      <c r="B39" t="s">
        <v>34</v>
      </c>
      <c r="C39" s="4">
        <v>9.5790886867150732E-2</v>
      </c>
      <c r="D39" s="4">
        <v>0.16</v>
      </c>
      <c r="J39" t="s">
        <v>2</v>
      </c>
      <c r="K39" t="s">
        <v>27</v>
      </c>
      <c r="L39" t="str">
        <f>K39&amp;" "&amp;J39</f>
        <v>Roof 1 MFH 12</v>
      </c>
      <c r="M39">
        <v>0.12065382216563149</v>
      </c>
      <c r="N39">
        <v>0.09</v>
      </c>
      <c r="O39">
        <f>ABS((M39-N39)/M39)*100</f>
        <v>25.40642444260941</v>
      </c>
    </row>
    <row r="40" spans="1:15" x14ac:dyDescent="0.35">
      <c r="B40" t="s">
        <v>22</v>
      </c>
      <c r="C40" s="4">
        <v>0.10654137577341759</v>
      </c>
      <c r="D40" s="4">
        <v>0.11</v>
      </c>
      <c r="J40" t="s">
        <v>0</v>
      </c>
      <c r="K40" t="s">
        <v>27</v>
      </c>
      <c r="L40" t="str">
        <f>K40&amp;" "&amp;J40</f>
        <v>Roof 1 MFH 04</v>
      </c>
      <c r="M40">
        <v>0.14898158134232406</v>
      </c>
      <c r="N40">
        <v>0.13</v>
      </c>
      <c r="O40">
        <f>ABS((M40-N40)/M40)*100</f>
        <v>12.740891304347828</v>
      </c>
    </row>
    <row r="41" spans="1:15" x14ac:dyDescent="0.35">
      <c r="B41" t="s">
        <v>23</v>
      </c>
      <c r="C41" s="4">
        <v>0.15325271962900358</v>
      </c>
      <c r="D41" s="4">
        <v>0.10100000000000001</v>
      </c>
      <c r="J41" t="s">
        <v>9</v>
      </c>
      <c r="K41" t="s">
        <v>27</v>
      </c>
      <c r="L41" t="str">
        <f>K41&amp;" "&amp;J41</f>
        <v>Roof 1 MFH 11</v>
      </c>
      <c r="M41">
        <v>0.14320962475087956</v>
      </c>
      <c r="N41">
        <v>0.16</v>
      </c>
      <c r="O41">
        <f>ABS((M41-N41)/M41)*100</f>
        <v>11.724334365325065</v>
      </c>
    </row>
    <row r="42" spans="1:15" x14ac:dyDescent="0.35">
      <c r="B42" t="s">
        <v>27</v>
      </c>
      <c r="C42" s="4">
        <v>0.14320962475087956</v>
      </c>
      <c r="D42" s="4">
        <v>0.16</v>
      </c>
      <c r="J42" t="s">
        <v>10</v>
      </c>
      <c r="K42" t="s">
        <v>27</v>
      </c>
      <c r="L42" t="str">
        <f>K42&amp;" "&amp;J42</f>
        <v>Roof 1 MFH 07</v>
      </c>
      <c r="M42">
        <v>0.10109497992007159</v>
      </c>
      <c r="N42">
        <v>0.11</v>
      </c>
      <c r="O42">
        <f>ABS((M42-N42)/M42)*100</f>
        <v>8.8085680287675601</v>
      </c>
    </row>
    <row r="43" spans="1:15" x14ac:dyDescent="0.35">
      <c r="B43" t="s">
        <v>29</v>
      </c>
      <c r="C43" s="4">
        <v>7.5035323185367292E-2</v>
      </c>
      <c r="D43" s="4">
        <v>0.1</v>
      </c>
      <c r="J43" t="s">
        <v>3</v>
      </c>
      <c r="K43" t="s">
        <v>35</v>
      </c>
      <c r="L43" t="str">
        <f>K43&amp;" "&amp;J43</f>
        <v>Roof 1  MFH 08</v>
      </c>
      <c r="M43">
        <v>0.10343935643510732</v>
      </c>
      <c r="N43">
        <v>0.10299999999999999</v>
      </c>
      <c r="O43">
        <f>ABS((M43-N43)/M43)*100</f>
        <v>0.42474784284157574</v>
      </c>
    </row>
    <row r="44" spans="1:15" x14ac:dyDescent="0.35">
      <c r="A44" t="s">
        <v>2</v>
      </c>
      <c r="B44" t="s">
        <v>21</v>
      </c>
      <c r="C44" s="4">
        <v>8.0621099163850143E-2</v>
      </c>
      <c r="D44" s="4">
        <v>0.1</v>
      </c>
      <c r="J44" t="s">
        <v>4</v>
      </c>
      <c r="K44" t="s">
        <v>29</v>
      </c>
      <c r="L44" t="str">
        <f>K44&amp;" "&amp;J44</f>
        <v>Roof 2 MFH 06</v>
      </c>
      <c r="M44">
        <v>0.16466079313603924</v>
      </c>
      <c r="N44">
        <v>0.1</v>
      </c>
      <c r="O44">
        <f>ABS((M44-N44)/M44)*100</f>
        <v>39.269088836841604</v>
      </c>
    </row>
    <row r="45" spans="1:15" x14ac:dyDescent="0.35">
      <c r="B45" t="s">
        <v>22</v>
      </c>
      <c r="C45" s="4">
        <v>0.50045676004872097</v>
      </c>
      <c r="D45" s="4">
        <v>0.13</v>
      </c>
      <c r="J45" t="s">
        <v>9</v>
      </c>
      <c r="K45" t="s">
        <v>29</v>
      </c>
      <c r="L45" t="str">
        <f>K45&amp;" "&amp;J45</f>
        <v>Roof 2 MFH 11</v>
      </c>
      <c r="M45">
        <v>7.5035323185367292E-2</v>
      </c>
      <c r="N45">
        <v>0.1</v>
      </c>
      <c r="O45">
        <f>ABS((M45-N45)/M45)*100</f>
        <v>33.270566121185311</v>
      </c>
    </row>
    <row r="46" spans="1:15" x14ac:dyDescent="0.35">
      <c r="B46" t="s">
        <v>23</v>
      </c>
      <c r="C46" s="4">
        <v>0.2762544701200576</v>
      </c>
      <c r="D46" s="4">
        <v>0.13</v>
      </c>
      <c r="J46" t="s">
        <v>0</v>
      </c>
      <c r="K46" t="s">
        <v>29</v>
      </c>
      <c r="L46" t="str">
        <f>K46&amp;" "&amp;J46</f>
        <v>Roof 2 MFH 04</v>
      </c>
      <c r="M46">
        <v>0.15009890438928011</v>
      </c>
      <c r="N46">
        <v>0.19</v>
      </c>
      <c r="O46">
        <f>ABS((M46-N46)/M46)*100</f>
        <v>26.583202437798459</v>
      </c>
    </row>
    <row r="47" spans="1:15" x14ac:dyDescent="0.35">
      <c r="B47" t="s">
        <v>26</v>
      </c>
      <c r="C47" s="4">
        <v>0.19321191495907056</v>
      </c>
      <c r="D47" s="4">
        <v>0.11</v>
      </c>
      <c r="J47" t="s">
        <v>2</v>
      </c>
      <c r="K47" t="s">
        <v>29</v>
      </c>
      <c r="L47" t="str">
        <f>K47&amp;" "&amp;J47</f>
        <v>Roof 2 MFH 12</v>
      </c>
      <c r="M47">
        <v>9.7818758570337061E-2</v>
      </c>
      <c r="N47">
        <v>0.08</v>
      </c>
      <c r="O47">
        <f>ABS((M47-N47)/M47)*100</f>
        <v>18.216095594307092</v>
      </c>
    </row>
    <row r="48" spans="1:15" x14ac:dyDescent="0.35">
      <c r="B48" t="s">
        <v>27</v>
      </c>
      <c r="C48" s="4">
        <v>0.12065382216563149</v>
      </c>
      <c r="D48" s="4">
        <v>0.09</v>
      </c>
      <c r="J48" t="s">
        <v>0</v>
      </c>
      <c r="K48" t="s">
        <v>30</v>
      </c>
      <c r="L48" t="str">
        <f>K48&amp;" "&amp;J48</f>
        <v>Roof 3 MFH 04</v>
      </c>
      <c r="M48">
        <v>0.15719079234884978</v>
      </c>
      <c r="N48">
        <v>0.19</v>
      </c>
      <c r="O48">
        <f>ABS((M48-N48)/M48)*100</f>
        <v>20.872219778838911</v>
      </c>
    </row>
    <row r="49" spans="2:15" x14ac:dyDescent="0.35">
      <c r="B49" t="s">
        <v>29</v>
      </c>
      <c r="C49" s="4">
        <v>9.7818758570337061E-2</v>
      </c>
      <c r="D49" s="4">
        <v>0.08</v>
      </c>
      <c r="J49" t="s">
        <v>3</v>
      </c>
      <c r="K49" t="s">
        <v>36</v>
      </c>
      <c r="L49" t="str">
        <f>K49&amp;" "&amp;J49</f>
        <v>Roof 3 (Additional sloping roof as cover for flat roof)  MFH 08</v>
      </c>
      <c r="M49">
        <v>6.7012365376944549E-2</v>
      </c>
      <c r="N49">
        <v>0.10299999999999999</v>
      </c>
      <c r="O49">
        <f>ABS((M49-N49)/M49)*100</f>
        <v>53.702976190476193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Uvalues_components</vt:lpstr>
      <vt:lpstr>UValues_model</vt:lpstr>
      <vt:lpstr>Uvaluesmodel_final</vt:lpstr>
      <vt:lpstr>externalwall</vt:lpstr>
      <vt:lpstr>floor</vt:lpstr>
      <vt:lpstr>roof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2022-11-27T16:21:26Z</dcterms:created>
  <dcterms:modified xsi:type="dcterms:W3CDTF">2022-11-27T17:52:58Z</dcterms:modified>
</cp:coreProperties>
</file>