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0_work\1_Models\2_building\2a_integrations\model_building\building-model\model_beef\postprocessing\"/>
    </mc:Choice>
  </mc:AlternateContent>
  <bookViews>
    <workbookView xWindow="0" yWindow="0" windowWidth="25200" windowHeight="11010" tabRatio="673" firstSheet="1" activeTab="1"/>
  </bookViews>
  <sheets>
    <sheet name="U Value &amp; Energy demand 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 i="3" l="1"/>
  <c r="N26" i="3"/>
  <c r="N27" i="3"/>
  <c r="N28" i="3"/>
  <c r="N29" i="3"/>
  <c r="N30" i="3"/>
  <c r="N31" i="3"/>
  <c r="N32" i="3"/>
  <c r="N33" i="3"/>
  <c r="N34" i="3"/>
  <c r="M26" i="3"/>
  <c r="M27" i="3"/>
  <c r="M28" i="3"/>
  <c r="M29" i="3"/>
  <c r="M30" i="3"/>
  <c r="M31" i="3"/>
  <c r="M32" i="3"/>
  <c r="M33" i="3"/>
  <c r="M34" i="3"/>
  <c r="M25" i="3"/>
  <c r="E22" i="3"/>
  <c r="J4" i="5" l="1"/>
  <c r="J5" i="5"/>
  <c r="J6" i="5"/>
  <c r="J7" i="5"/>
  <c r="J8" i="5"/>
  <c r="J10" i="5"/>
  <c r="J11" i="5"/>
  <c r="J12" i="5"/>
  <c r="J13" i="5"/>
  <c r="J14" i="5"/>
  <c r="O26" i="3" l="1"/>
  <c r="O28" i="3"/>
  <c r="O32" i="3"/>
  <c r="O34" i="3"/>
  <c r="O31" i="3"/>
  <c r="O33" i="3"/>
  <c r="O25" i="3"/>
  <c r="O27" i="3"/>
  <c r="O29" i="3"/>
  <c r="O30" i="3"/>
  <c r="E23" i="3" l="1"/>
  <c r="F23" i="3"/>
  <c r="E31" i="3"/>
  <c r="F31" i="3"/>
  <c r="E24" i="3"/>
  <c r="F24" i="3"/>
  <c r="E32" i="3"/>
  <c r="F32" i="3"/>
  <c r="F22" i="3"/>
  <c r="E28" i="3"/>
  <c r="F28" i="3"/>
  <c r="E25" i="3"/>
  <c r="F25" i="3"/>
  <c r="E29" i="3"/>
  <c r="F29" i="3"/>
  <c r="E27" i="3"/>
  <c r="F27" i="3"/>
  <c r="E26" i="3"/>
  <c r="F26" i="3"/>
  <c r="F30" i="3"/>
  <c r="E30" i="3"/>
</calcChain>
</file>

<file path=xl/sharedStrings.xml><?xml version="1.0" encoding="utf-8"?>
<sst xmlns="http://schemas.openxmlformats.org/spreadsheetml/2006/main" count="303" uniqueCount="141">
  <si>
    <t>Year of construction</t>
  </si>
  <si>
    <t>Built surface area  [m²]</t>
  </si>
  <si>
    <t>Altitude h [m]</t>
  </si>
  <si>
    <t>Energy reference area A_E   [m²]</t>
  </si>
  <si>
    <t>Final Energy demand</t>
  </si>
  <si>
    <t>MFH01</t>
  </si>
  <si>
    <t>Given building</t>
  </si>
  <si>
    <t>MFH02</t>
  </si>
  <si>
    <t>Selected building</t>
  </si>
  <si>
    <t>MFH03</t>
  </si>
  <si>
    <t>MFH04</t>
  </si>
  <si>
    <t>MFH05</t>
  </si>
  <si>
    <t>MFH06</t>
  </si>
  <si>
    <t>MFH07</t>
  </si>
  <si>
    <t>MFH08</t>
  </si>
  <si>
    <t>MFH09</t>
  </si>
  <si>
    <t>MFH10</t>
  </si>
  <si>
    <t>MFH11</t>
  </si>
  <si>
    <t>MFH12</t>
  </si>
  <si>
    <t>NA</t>
  </si>
  <si>
    <t>Lucerne</t>
  </si>
  <si>
    <t>Selected FRBD building</t>
  </si>
  <si>
    <t>Canton (bfsnr)</t>
  </si>
  <si>
    <t>mfh01</t>
  </si>
  <si>
    <t>mfh02</t>
  </si>
  <si>
    <t>mfh03</t>
  </si>
  <si>
    <t>mfh04</t>
  </si>
  <si>
    <t>mfh05</t>
  </si>
  <si>
    <t>mfh06</t>
  </si>
  <si>
    <t>mfh07</t>
  </si>
  <si>
    <t>mfh08</t>
  </si>
  <si>
    <t>mfh09</t>
  </si>
  <si>
    <t>mfh10</t>
  </si>
  <si>
    <t>mfh11</t>
  </si>
  <si>
    <t>mfh12</t>
  </si>
  <si>
    <t>U_Fe (Floor)</t>
  </si>
  <si>
    <t>u_ru (Ceiling)</t>
  </si>
  <si>
    <t>u_we (Wall external)</t>
  </si>
  <si>
    <t>u_wh (Wall internal)</t>
  </si>
  <si>
    <t>u_re (Roof)</t>
  </si>
  <si>
    <t>Given</t>
  </si>
  <si>
    <t>Old</t>
  </si>
  <si>
    <t>New</t>
  </si>
  <si>
    <t>Building</t>
  </si>
  <si>
    <t>St Gallen (3201–3444)</t>
  </si>
  <si>
    <t xml:space="preserve">Bern (0301–0996) </t>
  </si>
  <si>
    <t>Zurich (0001–0261)</t>
  </si>
  <si>
    <t>Lucerne (1001–1150)</t>
  </si>
  <si>
    <t>Error old</t>
  </si>
  <si>
    <t>Error new</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</si>
  <si>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</si>
  <si>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</si>
  <si>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</si>
  <si>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</si>
  <si>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</si>
  <si>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</si>
  <si>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</si>
  <si>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</si>
  <si>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</si>
  <si>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</si>
  <si>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</si>
  <si>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</si>
  <si>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</si>
  <si>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</si>
  <si>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</si>
  <si>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</si>
  <si>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</si>
  <si>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</si>
  <si>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</si>
  <si>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</si>
  <si>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</si>
  <si>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</si>
  <si>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</si>
  <si>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</si>
  <si>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</si>
  <si>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</si>
  <si>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</si>
  <si>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</si>
  <si>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</si>
  <si>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</si>
  <si>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</si>
  <si>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</si>
  <si>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</si>
  <si>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</si>
  <si>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</si>
  <si>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</si>
  <si>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</si>
  <si>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</si>
  <si>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</si>
  <si>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</si>
  <si>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</si>
  <si>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</si>
  <si>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</si>
  <si>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</si>
  <si>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</si>
  <si>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</si>
  <si>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</si>
  <si>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</si>
  <si>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</si>
  <si>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</si>
  <si>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</si>
  <si>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</si>
  <si>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</si>
  <si>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</si>
  <si>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</si>
  <si>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</si>
  <si>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</si>
  <si>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</si>
  <si>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Old U Value for walls</t>
  </si>
  <si>
    <t>New U Value for walls</t>
  </si>
  <si>
    <t>New material intensity (kg/m2a)</t>
  </si>
  <si>
    <t>Default (Buffat et al,2018)</t>
  </si>
  <si>
    <t>Calculated</t>
  </si>
  <si>
    <t>Reported (John et al, 2012)</t>
  </si>
  <si>
    <t>2011-2015 (8022)</t>
  </si>
  <si>
    <t>2006-2010 (8021)</t>
  </si>
  <si>
    <t>Floor against outside air , u_fe</t>
  </si>
  <si>
    <t>Roof against outside air, u_re</t>
  </si>
  <si>
    <t xml:space="preserve">Ceiling against unheated space, u_ru </t>
  </si>
  <si>
    <t>Wall against outside air , u_we</t>
  </si>
  <si>
    <t>Schwyz (  1301–1375 )</t>
  </si>
  <si>
    <t>43.28 (with vent update)
35.49 (without vent update)
42.61 (Old)</t>
  </si>
  <si>
    <t>Air exchange rate (1/h) (Buffat model)</t>
  </si>
  <si>
    <t>U Value</t>
  </si>
  <si>
    <t>Ventilation rate</t>
  </si>
  <si>
    <t>Building info</t>
  </si>
  <si>
    <t>104.13 (with vent update)
81.06 (without vent update)
80.59 (Old)</t>
  </si>
  <si>
    <t>Default (Buffat)</t>
  </si>
  <si>
    <t xml:space="preserve">109.88 
159.12 (Old) </t>
  </si>
  <si>
    <t>167.97 (with vent update)
280.31 (without vent update)
230.77 (Old)</t>
  </si>
  <si>
    <t>Reported (Viola)</t>
  </si>
  <si>
    <t>75.65 (with vent update)
104.76 (Old)</t>
  </si>
  <si>
    <t>32.03 (with vent update)
170.87 (Old)</t>
  </si>
  <si>
    <t>70.68 (with vent update)
119.39 (Old)</t>
  </si>
  <si>
    <t>Calculated (only material updated)</t>
  </si>
  <si>
    <t>176.24 
177.36 (Old)</t>
  </si>
  <si>
    <t>71.22
68.55 (Old)</t>
  </si>
  <si>
    <t>Windows, u_wh</t>
  </si>
  <si>
    <t>129.54 (with vent update)
177.37 (Old)</t>
  </si>
  <si>
    <t>68.45   (with vent update)
107.83 (Old)</t>
  </si>
  <si>
    <t>No match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</si>
</sst>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font>
    <font>
      <b/>
      <sz val="12"/>
      <color theme="1"/>
      <name val="Calibri"/>
      <family val="2"/>
    </font>
    <font>
      <sz val="12"/>
      <color rgb="FF000000"/>
      <name val="Calibri"/>
      <family val="2"/>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sz val="12"/>
      <color rgb="FFFF0000"/>
      <name val="Calibri"/>
      <family val="2"/>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7" fillId="0" borderId="0" applyNumberFormat="0" applyFill="0" applyBorder="0" applyAlignment="0" applyProtection="0"/>
  </cellStyleXfs>
  <cellXfs count="151">
    <xf numFmtId="0" fontId="0" fillId="0" borderId="0" xfId="0"/>
    <xf numFmtId="2" fontId="0" fillId="0" borderId="0" xfId="0" applyNumberFormat="1"/>
    <xf numFmtId="2" fontId="0" fillId="0" borderId="0" xfId="0" applyNumberFormat="1" applyAlignment="1">
      <alignment horizontal="right"/>
    </xf>
    <xf numFmtId="0" fontId="0" fillId="2" borderId="0" xfId="0" applyFill="1"/>
    <xf numFmtId="2" fontId="0" fillId="3" borderId="0" xfId="0" applyNumberFormat="1" applyFill="1"/>
    <xf numFmtId="0" fontId="0" fillId="0" borderId="0" xfId="0" applyAlignment="1">
      <alignment wrapText="1"/>
    </xf>
    <xf numFmtId="0" fontId="6" fillId="0" borderId="3" xfId="0" applyFont="1" applyBorder="1" applyAlignment="1">
      <alignment wrapText="1"/>
    </xf>
    <xf numFmtId="0" fontId="7" fillId="0" borderId="0" xfId="2"/>
    <xf numFmtId="0" fontId="0" fillId="0" borderId="0" xfId="0" applyNumberFormat="1" applyBorder="1" applyAlignment="1">
      <alignment horizontal="left"/>
    </xf>
    <xf numFmtId="0" fontId="6" fillId="0" borderId="0" xfId="0" applyNumberFormat="1" applyFont="1" applyBorder="1" applyAlignment="1">
      <alignment horizontal="left"/>
    </xf>
    <xf numFmtId="0" fontId="0" fillId="0" borderId="0" xfId="0" applyBorder="1"/>
    <xf numFmtId="0" fontId="0" fillId="0" borderId="3" xfId="0" applyBorder="1"/>
    <xf numFmtId="0" fontId="0" fillId="0" borderId="0" xfId="0" applyNumberFormat="1" applyFill="1" applyBorder="1" applyAlignment="1">
      <alignment horizontal="left"/>
    </xf>
    <xf numFmtId="2" fontId="0" fillId="0" borderId="0" xfId="0" applyNumberFormat="1" applyFill="1" applyBorder="1"/>
    <xf numFmtId="0" fontId="0" fillId="4" borderId="0" xfId="0" applyNumberFormat="1" applyFill="1" applyBorder="1" applyAlignment="1">
      <alignment horizontal="left"/>
    </xf>
    <xf numFmtId="2" fontId="0" fillId="4" borderId="0" xfId="0" applyNumberFormat="1" applyFill="1" applyBorder="1"/>
    <xf numFmtId="0" fontId="0" fillId="0" borderId="0" xfId="0" applyBorder="1" applyAlignment="1"/>
    <xf numFmtId="2" fontId="0" fillId="0" borderId="0" xfId="0" applyNumberFormat="1" applyBorder="1"/>
    <xf numFmtId="0" fontId="6"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4" xfId="0" applyBorder="1"/>
    <xf numFmtId="0" fontId="0" fillId="0" borderId="4" xfId="0" applyNumberFormat="1" applyBorder="1" applyAlignment="1">
      <alignment horizontal="left"/>
    </xf>
    <xf numFmtId="0" fontId="0" fillId="4" borderId="4" xfId="0" applyNumberFormat="1" applyFill="1" applyBorder="1" applyAlignment="1">
      <alignment horizontal="left"/>
    </xf>
    <xf numFmtId="0" fontId="0" fillId="0" borderId="4" xfId="0" applyBorder="1" applyAlignment="1">
      <alignment horizontal="left"/>
    </xf>
    <xf numFmtId="0" fontId="0" fillId="4" borderId="0" xfId="0" applyFill="1" applyBorder="1"/>
    <xf numFmtId="0" fontId="0" fillId="0" borderId="0" xfId="0" applyFill="1" applyBorder="1"/>
    <xf numFmtId="0" fontId="0" fillId="0" borderId="0" xfId="0" applyFill="1"/>
    <xf numFmtId="0" fontId="0" fillId="0" borderId="4" xfId="0" applyNumberFormat="1" applyFill="1" applyBorder="1" applyAlignment="1">
      <alignment horizontal="left"/>
    </xf>
    <xf numFmtId="0" fontId="0" fillId="0" borderId="3" xfId="0" applyFill="1" applyBorder="1"/>
    <xf numFmtId="0" fontId="0" fillId="0" borderId="3" xfId="0" applyNumberFormat="1" applyFont="1" applyBorder="1" applyAlignment="1">
      <alignment horizontal="left"/>
    </xf>
    <xf numFmtId="0" fontId="0" fillId="0" borderId="5" xfId="0" applyBorder="1"/>
    <xf numFmtId="0" fontId="0" fillId="0" borderId="0" xfId="0" applyFill="1" applyBorder="1" applyAlignment="1">
      <alignment horizontal="left"/>
    </xf>
    <xf numFmtId="0" fontId="0" fillId="5" borderId="0" xfId="0" applyNumberFormat="1" applyFill="1" applyBorder="1" applyAlignment="1">
      <alignment horizontal="left"/>
    </xf>
    <xf numFmtId="0" fontId="0" fillId="5" borderId="0" xfId="0" applyFill="1"/>
    <xf numFmtId="0" fontId="0" fillId="5" borderId="0" xfId="0" applyFill="1" applyAlignment="1">
      <alignment horizontal="left" wrapText="1"/>
    </xf>
    <xf numFmtId="0" fontId="6" fillId="0" borderId="11" xfId="0" applyNumberFormat="1" applyFont="1" applyBorder="1" applyAlignment="1">
      <alignment horizontal="left"/>
    </xf>
    <xf numFmtId="0" fontId="0" fillId="0" borderId="12" xfId="0" applyFill="1" applyBorder="1"/>
    <xf numFmtId="0" fontId="6" fillId="0" borderId="13" xfId="0" applyNumberFormat="1" applyFont="1" applyBorder="1" applyAlignment="1">
      <alignment horizontal="left"/>
    </xf>
    <xf numFmtId="0" fontId="0" fillId="0" borderId="14" xfId="0" applyNumberFormat="1" applyFill="1" applyBorder="1" applyAlignment="1">
      <alignment horizontal="left"/>
    </xf>
    <xf numFmtId="2" fontId="0" fillId="0" borderId="14" xfId="0" applyNumberFormat="1" applyFill="1" applyBorder="1"/>
    <xf numFmtId="0" fontId="0" fillId="0" borderId="15" xfId="0" applyNumberFormat="1" applyFill="1" applyBorder="1" applyAlignment="1">
      <alignment horizontal="left"/>
    </xf>
    <xf numFmtId="0" fontId="0" fillId="0" borderId="14" xfId="0" applyFill="1" applyBorder="1"/>
    <xf numFmtId="0" fontId="0" fillId="0" borderId="16" xfId="0" applyFill="1" applyBorder="1"/>
    <xf numFmtId="0" fontId="0" fillId="0" borderId="17" xfId="0" applyNumberFormat="1" applyFont="1" applyFill="1" applyBorder="1" applyAlignment="1">
      <alignment horizontal="left"/>
    </xf>
    <xf numFmtId="0" fontId="0" fillId="0" borderId="18" xfId="0" applyBorder="1"/>
    <xf numFmtId="0" fontId="0" fillId="0" borderId="19" xfId="0" applyFill="1" applyBorder="1"/>
    <xf numFmtId="0" fontId="0" fillId="0" borderId="12" xfId="0" applyNumberFormat="1" applyFill="1" applyBorder="1" applyAlignment="1">
      <alignment horizontal="left"/>
    </xf>
    <xf numFmtId="0" fontId="0" fillId="0" borderId="16" xfId="0" applyNumberFormat="1" applyFill="1" applyBorder="1" applyAlignment="1">
      <alignment horizontal="left"/>
    </xf>
    <xf numFmtId="0" fontId="0" fillId="6" borderId="0" xfId="0" applyFill="1"/>
    <xf numFmtId="0" fontId="0" fillId="0" borderId="11" xfId="0" applyFill="1" applyBorder="1" applyAlignment="1">
      <alignment horizontal="left" wrapText="1"/>
    </xf>
    <xf numFmtId="0" fontId="0" fillId="0" borderId="11" xfId="0" applyFill="1" applyBorder="1"/>
    <xf numFmtId="0" fontId="0" fillId="0" borderId="13" xfId="0" applyFill="1" applyBorder="1"/>
    <xf numFmtId="0" fontId="0" fillId="0" borderId="14" xfId="0" applyNumberFormat="1" applyFont="1" applyFill="1" applyBorder="1" applyAlignment="1">
      <alignment horizontal="left"/>
    </xf>
    <xf numFmtId="0" fontId="0" fillId="0" borderId="15" xfId="0" applyFill="1" applyBorder="1"/>
    <xf numFmtId="0" fontId="0" fillId="0" borderId="11" xfId="0" applyNumberFormat="1" applyFill="1" applyBorder="1" applyAlignment="1">
      <alignment horizontal="left"/>
    </xf>
    <xf numFmtId="0" fontId="0" fillId="0" borderId="13" xfId="0" applyNumberFormat="1" applyFill="1" applyBorder="1" applyAlignment="1">
      <alignment horizontal="left"/>
    </xf>
    <xf numFmtId="0" fontId="0" fillId="6" borderId="20" xfId="0" applyFill="1" applyBorder="1" applyAlignment="1">
      <alignment vertical="top"/>
    </xf>
    <xf numFmtId="0" fontId="0" fillId="6" borderId="13" xfId="0" applyFill="1" applyBorder="1" applyAlignment="1">
      <alignment vertical="top"/>
    </xf>
    <xf numFmtId="0" fontId="0" fillId="0" borderId="21" xfId="0" applyBorder="1" applyAlignment="1">
      <alignment vertical="center" wrapText="1"/>
    </xf>
    <xf numFmtId="0" fontId="5" fillId="0" borderId="22" xfId="0" applyFont="1" applyFill="1" applyBorder="1" applyAlignment="1">
      <alignment horizontal="left" wrapText="1" readingOrder="1"/>
    </xf>
    <xf numFmtId="0" fontId="3" fillId="0" borderId="22" xfId="0" applyFont="1" applyFill="1" applyBorder="1" applyAlignment="1">
      <alignment horizontal="left"/>
    </xf>
    <xf numFmtId="0" fontId="5" fillId="0" borderId="3" xfId="0" applyFont="1" applyFill="1" applyBorder="1" applyAlignment="1">
      <alignment horizontal="left" wrapText="1" readingOrder="1"/>
    </xf>
    <xf numFmtId="2" fontId="5" fillId="0" borderId="22" xfId="0" applyNumberFormat="1" applyFont="1" applyFill="1" applyBorder="1" applyAlignment="1">
      <alignment horizontal="left" wrapText="1" readingOrder="1"/>
    </xf>
    <xf numFmtId="2" fontId="5" fillId="0" borderId="3" xfId="0" applyNumberFormat="1" applyFont="1" applyFill="1" applyBorder="1" applyAlignment="1">
      <alignment horizontal="left" wrapText="1" readingOrder="1"/>
    </xf>
    <xf numFmtId="0" fontId="6" fillId="0" borderId="0" xfId="0" applyFont="1"/>
    <xf numFmtId="0" fontId="5" fillId="3" borderId="22" xfId="0" applyFont="1" applyFill="1" applyBorder="1" applyAlignment="1">
      <alignment horizontal="left" wrapText="1" readingOrder="1"/>
    </xf>
    <xf numFmtId="0" fontId="3" fillId="3" borderId="22" xfId="0" applyFont="1" applyFill="1" applyBorder="1" applyAlignment="1">
      <alignment horizontal="left"/>
    </xf>
    <xf numFmtId="2" fontId="5" fillId="3" borderId="22" xfId="0" applyNumberFormat="1" applyFont="1" applyFill="1" applyBorder="1" applyAlignment="1">
      <alignment horizontal="left" wrapText="1" readingOrder="1"/>
    </xf>
    <xf numFmtId="0" fontId="0" fillId="3" borderId="0" xfId="0" applyFill="1"/>
    <xf numFmtId="0" fontId="5" fillId="3" borderId="3" xfId="0" applyFont="1" applyFill="1" applyBorder="1" applyAlignment="1">
      <alignment horizontal="left" wrapText="1" readingOrder="1"/>
    </xf>
    <xf numFmtId="2" fontId="5" fillId="3" borderId="3" xfId="0" applyNumberFormat="1" applyFont="1" applyFill="1" applyBorder="1" applyAlignment="1">
      <alignment horizontal="left" wrapText="1" readingOrder="1"/>
    </xf>
    <xf numFmtId="0" fontId="5" fillId="0" borderId="28" xfId="0" applyFont="1" applyFill="1" applyBorder="1" applyAlignment="1">
      <alignment horizontal="left" wrapText="1" readingOrder="1"/>
    </xf>
    <xf numFmtId="0" fontId="5" fillId="0" borderId="27" xfId="0" applyFont="1" applyFill="1" applyBorder="1" applyAlignment="1">
      <alignment horizontal="left" wrapText="1" readingOrder="1"/>
    </xf>
    <xf numFmtId="0" fontId="5" fillId="3" borderId="27" xfId="0" applyFont="1" applyFill="1" applyBorder="1" applyAlignment="1">
      <alignment horizontal="left" wrapText="1" readingOrder="1"/>
    </xf>
    <xf numFmtId="0" fontId="5" fillId="3" borderId="28" xfId="0" applyFont="1" applyFill="1" applyBorder="1" applyAlignment="1">
      <alignment horizontal="left" wrapText="1" readingOrder="1"/>
    </xf>
    <xf numFmtId="2" fontId="9" fillId="0" borderId="2" xfId="0" applyNumberFormat="1" applyFont="1" applyFill="1" applyBorder="1"/>
    <xf numFmtId="2" fontId="9" fillId="0" borderId="23" xfId="0" applyNumberFormat="1" applyFont="1" applyFill="1" applyBorder="1"/>
    <xf numFmtId="0" fontId="9" fillId="3" borderId="1" xfId="0" applyFont="1" applyFill="1" applyBorder="1"/>
    <xf numFmtId="0" fontId="9" fillId="3" borderId="22" xfId="0" applyFont="1" applyFill="1" applyBorder="1"/>
    <xf numFmtId="2" fontId="9" fillId="3" borderId="2" xfId="0" applyNumberFormat="1" applyFont="1" applyFill="1" applyBorder="1"/>
    <xf numFmtId="0" fontId="9" fillId="3" borderId="5" xfId="0" applyFont="1" applyFill="1" applyBorder="1"/>
    <xf numFmtId="0" fontId="9" fillId="3" borderId="3" xfId="0" applyFont="1" applyFill="1" applyBorder="1"/>
    <xf numFmtId="2" fontId="9" fillId="3" borderId="23" xfId="0" applyNumberFormat="1" applyFont="1" applyFill="1" applyBorder="1"/>
    <xf numFmtId="164" fontId="5" fillId="3" borderId="22" xfId="0" applyNumberFormat="1" applyFont="1" applyFill="1" applyBorder="1" applyAlignment="1">
      <alignment horizontal="left" wrapText="1" readingOrder="1"/>
    </xf>
    <xf numFmtId="2" fontId="3" fillId="3" borderId="22" xfId="0" applyNumberFormat="1" applyFont="1" applyFill="1" applyBorder="1" applyAlignment="1">
      <alignment horizontal="left"/>
    </xf>
    <xf numFmtId="2" fontId="3" fillId="3" borderId="27" xfId="0" applyNumberFormat="1" applyFont="1" applyFill="1" applyBorder="1" applyAlignment="1">
      <alignment horizontal="left"/>
    </xf>
    <xf numFmtId="164" fontId="3" fillId="3" borderId="22" xfId="0" applyNumberFormat="1" applyFont="1" applyFill="1" applyBorder="1" applyAlignment="1">
      <alignment horizontal="left"/>
    </xf>
    <xf numFmtId="0" fontId="10" fillId="3" borderId="2" xfId="0" applyFont="1" applyFill="1" applyBorder="1"/>
    <xf numFmtId="2" fontId="3" fillId="3" borderId="3" xfId="0" applyNumberFormat="1" applyFont="1" applyFill="1" applyBorder="1" applyAlignment="1">
      <alignment horizontal="left"/>
    </xf>
    <xf numFmtId="0" fontId="3" fillId="3" borderId="28" xfId="0" applyFont="1" applyFill="1" applyBorder="1" applyAlignment="1">
      <alignment horizontal="left" wrapText="1"/>
    </xf>
    <xf numFmtId="164" fontId="3" fillId="3" borderId="3" xfId="0" applyNumberFormat="1" applyFont="1" applyFill="1" applyBorder="1" applyAlignment="1">
      <alignment horizontal="left" wrapText="1"/>
    </xf>
    <xf numFmtId="0" fontId="10" fillId="3" borderId="3" xfId="0" applyFont="1" applyFill="1" applyBorder="1"/>
    <xf numFmtId="0" fontId="10" fillId="3" borderId="23" xfId="0" applyFont="1" applyFill="1" applyBorder="1"/>
    <xf numFmtId="2" fontId="5" fillId="3" borderId="27" xfId="0" applyNumberFormat="1" applyFont="1" applyFill="1" applyBorder="1" applyAlignment="1">
      <alignment horizontal="left" wrapText="1" readingOrder="1"/>
    </xf>
    <xf numFmtId="0" fontId="0" fillId="6" borderId="21" xfId="0" applyFill="1" applyBorder="1"/>
    <xf numFmtId="0" fontId="2" fillId="0" borderId="25" xfId="0" applyFont="1" applyFill="1" applyBorder="1" applyAlignment="1">
      <alignment horizontal="left" wrapText="1"/>
    </xf>
    <xf numFmtId="0" fontId="2" fillId="0" borderId="24" xfId="0" applyFont="1" applyFill="1" applyBorder="1" applyAlignment="1">
      <alignment horizontal="left" wrapText="1"/>
    </xf>
    <xf numFmtId="0" fontId="2" fillId="0" borderId="26" xfId="0" applyFont="1" applyFill="1" applyBorder="1" applyAlignment="1">
      <alignment horizontal="left" wrapText="1"/>
    </xf>
    <xf numFmtId="0" fontId="0" fillId="0" borderId="0" xfId="0" applyFill="1" applyAlignment="1">
      <alignment wrapText="1"/>
    </xf>
    <xf numFmtId="2" fontId="9" fillId="3" borderId="5" xfId="0" applyNumberFormat="1" applyFont="1" applyFill="1" applyBorder="1"/>
    <xf numFmtId="2" fontId="9" fillId="3" borderId="3" xfId="0" applyNumberFormat="1" applyFont="1" applyFill="1" applyBorder="1"/>
    <xf numFmtId="2" fontId="9" fillId="3" borderId="1" xfId="0" applyNumberFormat="1" applyFont="1" applyFill="1" applyBorder="1"/>
    <xf numFmtId="2" fontId="9" fillId="3" borderId="22" xfId="0" applyNumberFormat="1" applyFont="1" applyFill="1" applyBorder="1"/>
    <xf numFmtId="2" fontId="9" fillId="0" borderId="1" xfId="0" applyNumberFormat="1" applyFont="1" applyFill="1" applyBorder="1"/>
    <xf numFmtId="2" fontId="9" fillId="0" borderId="22" xfId="0" applyNumberFormat="1" applyFont="1" applyFill="1" applyBorder="1"/>
    <xf numFmtId="2" fontId="9" fillId="0" borderId="5" xfId="0" applyNumberFormat="1" applyFont="1" applyFill="1" applyBorder="1"/>
    <xf numFmtId="2" fontId="9" fillId="0" borderId="3" xfId="0" applyNumberFormat="1" applyFont="1" applyFill="1" applyBorder="1"/>
    <xf numFmtId="0" fontId="5" fillId="6" borderId="22" xfId="0" applyFont="1" applyFill="1" applyBorder="1" applyAlignment="1">
      <alignment horizontal="left" wrapText="1" readingOrder="1"/>
    </xf>
    <xf numFmtId="0" fontId="3" fillId="6" borderId="22" xfId="0" applyFont="1" applyFill="1" applyBorder="1" applyAlignment="1">
      <alignment horizontal="left"/>
    </xf>
    <xf numFmtId="2" fontId="5" fillId="6" borderId="22" xfId="0" applyNumberFormat="1" applyFont="1" applyFill="1" applyBorder="1" applyAlignment="1">
      <alignment horizontal="left" wrapText="1" readingOrder="1"/>
    </xf>
    <xf numFmtId="0" fontId="5" fillId="6" borderId="27" xfId="0" applyFont="1" applyFill="1" applyBorder="1" applyAlignment="1">
      <alignment horizontal="left" wrapText="1" readingOrder="1"/>
    </xf>
    <xf numFmtId="2" fontId="9" fillId="6" borderId="1" xfId="0" applyNumberFormat="1" applyFont="1" applyFill="1" applyBorder="1"/>
    <xf numFmtId="2" fontId="9" fillId="6" borderId="22" xfId="0" applyNumberFormat="1" applyFont="1" applyFill="1" applyBorder="1"/>
    <xf numFmtId="2" fontId="9" fillId="6" borderId="2" xfId="0" applyNumberFormat="1" applyFont="1" applyFill="1" applyBorder="1"/>
    <xf numFmtId="0" fontId="5" fillId="6" borderId="3" xfId="0" applyFont="1" applyFill="1" applyBorder="1" applyAlignment="1">
      <alignment horizontal="left" wrapText="1" readingOrder="1"/>
    </xf>
    <xf numFmtId="2" fontId="5" fillId="6" borderId="3" xfId="0" applyNumberFormat="1" applyFont="1" applyFill="1" applyBorder="1" applyAlignment="1">
      <alignment horizontal="left" wrapText="1" readingOrder="1"/>
    </xf>
    <xf numFmtId="0" fontId="5" fillId="6" borderId="28" xfId="0" applyFont="1" applyFill="1" applyBorder="1" applyAlignment="1">
      <alignment horizontal="left" wrapText="1" readingOrder="1"/>
    </xf>
    <xf numFmtId="2" fontId="9" fillId="6" borderId="5" xfId="0" applyNumberFormat="1" applyFont="1" applyFill="1" applyBorder="1"/>
    <xf numFmtId="2" fontId="9" fillId="6" borderId="3" xfId="0" applyNumberFormat="1" applyFont="1" applyFill="1" applyBorder="1"/>
    <xf numFmtId="2" fontId="9" fillId="6" borderId="23" xfId="0" applyNumberFormat="1" applyFont="1" applyFill="1" applyBorder="1"/>
    <xf numFmtId="2" fontId="11" fillId="6" borderId="3" xfId="0" applyNumberFormat="1" applyFont="1" applyFill="1" applyBorder="1" applyAlignment="1">
      <alignment horizontal="left" wrapText="1" readingOrder="1"/>
    </xf>
    <xf numFmtId="0" fontId="0" fillId="6" borderId="0" xfId="0" applyFill="1" applyBorder="1"/>
    <xf numFmtId="0" fontId="2" fillId="3" borderId="1" xfId="0" applyFont="1" applyFill="1" applyBorder="1" applyAlignment="1">
      <alignment horizontal="center" wrapText="1" readingOrder="1"/>
    </xf>
    <xf numFmtId="0" fontId="2" fillId="3" borderId="5" xfId="0" applyFont="1" applyFill="1" applyBorder="1" applyAlignment="1">
      <alignment horizontal="center" wrapText="1" readingOrder="1"/>
    </xf>
    <xf numFmtId="0" fontId="2" fillId="0" borderId="1" xfId="0" applyFont="1" applyFill="1" applyBorder="1" applyAlignment="1">
      <alignment horizontal="center" wrapText="1" readingOrder="1"/>
    </xf>
    <xf numFmtId="0" fontId="2" fillId="0" borderId="5" xfId="0" applyFont="1" applyFill="1" applyBorder="1" applyAlignment="1">
      <alignment horizontal="center" wrapText="1" readingOrder="1"/>
    </xf>
    <xf numFmtId="0" fontId="2" fillId="6" borderId="1" xfId="0" applyFont="1" applyFill="1" applyBorder="1" applyAlignment="1">
      <alignment horizontal="center" wrapText="1" readingOrder="1"/>
    </xf>
    <xf numFmtId="0" fontId="2" fillId="6" borderId="5" xfId="0" applyFont="1" applyFill="1" applyBorder="1" applyAlignment="1">
      <alignment horizontal="center" wrapText="1" readingOrder="1"/>
    </xf>
    <xf numFmtId="2" fontId="11" fillId="0" borderId="3" xfId="0" applyNumberFormat="1" applyFont="1" applyFill="1" applyBorder="1" applyAlignment="1">
      <alignment horizontal="center" wrapText="1" readingOrder="1"/>
    </xf>
    <xf numFmtId="2" fontId="11" fillId="0" borderId="23" xfId="0" applyNumberFormat="1" applyFont="1" applyFill="1" applyBorder="1" applyAlignment="1">
      <alignment horizontal="center" wrapText="1" readingOrder="1"/>
    </xf>
    <xf numFmtId="0" fontId="8" fillId="0" borderId="24" xfId="0" applyFont="1" applyFill="1" applyBorder="1" applyAlignment="1">
      <alignment horizontal="center"/>
    </xf>
    <xf numFmtId="0" fontId="8" fillId="0" borderId="25" xfId="0" applyFont="1" applyFill="1" applyBorder="1" applyAlignment="1">
      <alignment horizontal="center"/>
    </xf>
    <xf numFmtId="0" fontId="8" fillId="0" borderId="26" xfId="0" applyFont="1" applyFill="1" applyBorder="1" applyAlignment="1">
      <alignment horizontal="center"/>
    </xf>
    <xf numFmtId="0" fontId="2" fillId="0" borderId="27" xfId="0" applyFont="1" applyFill="1" applyBorder="1" applyAlignment="1">
      <alignment horizontal="center" wrapText="1"/>
    </xf>
    <xf numFmtId="0" fontId="2" fillId="0" borderId="28" xfId="0" applyFont="1" applyFill="1" applyBorder="1" applyAlignment="1">
      <alignment horizontal="center" wrapText="1"/>
    </xf>
    <xf numFmtId="0" fontId="2" fillId="0" borderId="29" xfId="0" applyFont="1" applyFill="1" applyBorder="1" applyAlignment="1">
      <alignment horizontal="center" wrapText="1"/>
    </xf>
    <xf numFmtId="0" fontId="8" fillId="0" borderId="21" xfId="0" applyFont="1" applyBorder="1" applyAlignment="1">
      <alignment horizontal="center"/>
    </xf>
    <xf numFmtId="0" fontId="8" fillId="0" borderId="3" xfId="0" applyFont="1" applyBorder="1" applyAlignment="1">
      <alignment horizontal="center"/>
    </xf>
    <xf numFmtId="0" fontId="8" fillId="0" borderId="23" xfId="0" applyFont="1" applyBorder="1" applyAlignment="1">
      <alignment horizontal="center"/>
    </xf>
    <xf numFmtId="0" fontId="4" fillId="3" borderId="1" xfId="0" applyFont="1" applyFill="1" applyBorder="1" applyAlignment="1">
      <alignment horizontal="center"/>
    </xf>
    <xf numFmtId="0" fontId="4" fillId="3" borderId="5"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xf>
    <xf numFmtId="0" fontId="0" fillId="0" borderId="13" xfId="0" applyFill="1" applyBorder="1" applyAlignment="1">
      <alignment horizontal="center"/>
    </xf>
    <xf numFmtId="0" fontId="0" fillId="0" borderId="10" xfId="0" applyFill="1" applyBorder="1" applyAlignment="1">
      <alignment horizontal="center"/>
    </xf>
    <xf numFmtId="0" fontId="0" fillId="0" borderId="16"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plots'!$B$6</c:f>
              <c:strCache>
                <c:ptCount val="1"/>
                <c:pt idx="0">
                  <c:v>Reported (Viola)</c:v>
                </c:pt>
              </c:strCache>
            </c:strRef>
          </c:tx>
          <c:spPr>
            <a:solidFill>
              <a:schemeClr val="accent1"/>
            </a:solidFill>
            <a:ln>
              <a:noFill/>
            </a:ln>
            <a:effectLst/>
          </c:spPr>
          <c:invertIfNegative val="0"/>
          <c:cat>
            <c:strRef>
              <c:f>'Energy demand plots'!$A$7:$A$17</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plots'!#REF!</c:f>
              <c:numCache>
                <c:formatCode>General</c:formatCode>
                <c:ptCount val="1"/>
                <c:pt idx="0">
                  <c:v>1</c:v>
                </c:pt>
              </c:numCache>
            </c:numRef>
          </c:val>
          <c:extLst>
            <c:ext xmlns:c16="http://schemas.microsoft.com/office/drawing/2014/chart" uri="{C3380CC4-5D6E-409C-BE32-E72D297353CC}">
              <c16:uniqueId val="{00000000-AE32-4C92-BB93-2DA0B16DAAD4}"/>
            </c:ext>
          </c:extLst>
        </c:ser>
        <c:ser>
          <c:idx val="1"/>
          <c:order val="1"/>
          <c:tx>
            <c:strRef>
              <c:f>'Energy demand plots'!$C$6</c:f>
              <c:strCache>
                <c:ptCount val="1"/>
                <c:pt idx="0">
                  <c:v>Calculated</c:v>
                </c:pt>
              </c:strCache>
            </c:strRef>
          </c:tx>
          <c:spPr>
            <a:solidFill>
              <a:schemeClr val="accent1"/>
            </a:solidFill>
            <a:ln>
              <a:noFill/>
            </a:ln>
            <a:effectLst/>
          </c:spPr>
          <c:invertIfNegative val="0"/>
          <c:cat>
            <c:strRef>
              <c:f>'Energy demand plots'!$A$7:$A$17</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plots'!$C$7:$C$16</c:f>
              <c:numCache>
                <c:formatCode>General</c:formatCode>
                <c:ptCount val="10"/>
                <c:pt idx="0">
                  <c:v>104.13</c:v>
                </c:pt>
                <c:pt idx="1">
                  <c:v>167.97</c:v>
                </c:pt>
                <c:pt idx="2">
                  <c:v>75.650000000000006</c:v>
                </c:pt>
                <c:pt idx="3">
                  <c:v>176.24</c:v>
                </c:pt>
                <c:pt idx="4">
                  <c:v>71.22</c:v>
                </c:pt>
                <c:pt idx="5">
                  <c:v>43.28</c:v>
                </c:pt>
                <c:pt idx="6">
                  <c:v>70.680000000000007</c:v>
                </c:pt>
                <c:pt idx="7">
                  <c:v>109.88</c:v>
                </c:pt>
                <c:pt idx="8">
                  <c:v>32.03</c:v>
                </c:pt>
                <c:pt idx="9">
                  <c:v>68.45</c:v>
                </c:pt>
              </c:numCache>
            </c:numRef>
          </c:val>
          <c:extLst>
            <c:ext xmlns:c16="http://schemas.microsoft.com/office/drawing/2014/chart" uri="{C3380CC4-5D6E-409C-BE32-E72D297353CC}">
              <c16:uniqueId val="{00000001-AE32-4C92-BB93-2DA0B16DAAD4}"/>
            </c:ext>
          </c:extLst>
        </c:ser>
        <c:ser>
          <c:idx val="3"/>
          <c:order val="2"/>
          <c:tx>
            <c:strRef>
              <c:f>'Energy demand plots'!$E$6</c:f>
              <c:strCache>
                <c:ptCount val="1"/>
                <c:pt idx="0">
                  <c:v>Default (Buffat)</c:v>
                </c:pt>
              </c:strCache>
            </c:strRef>
          </c:tx>
          <c:spPr>
            <a:solidFill>
              <a:schemeClr val="accent2"/>
            </a:solidFill>
            <a:ln>
              <a:noFill/>
            </a:ln>
            <a:effectLst/>
          </c:spPr>
          <c:invertIfNegative val="0"/>
          <c:cat>
            <c:strRef>
              <c:f>'Energy demand plots'!$A$7:$A$17</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plots'!$E$7:$E$16</c:f>
              <c:numCache>
                <c:formatCode>General</c:formatCode>
                <c:ptCount val="10"/>
                <c:pt idx="0">
                  <c:v>80.59</c:v>
                </c:pt>
                <c:pt idx="1">
                  <c:v>230.77</c:v>
                </c:pt>
                <c:pt idx="2">
                  <c:v>104.76</c:v>
                </c:pt>
                <c:pt idx="3">
                  <c:v>177.36</c:v>
                </c:pt>
                <c:pt idx="4">
                  <c:v>68.55</c:v>
                </c:pt>
                <c:pt idx="5">
                  <c:v>42.61</c:v>
                </c:pt>
                <c:pt idx="6">
                  <c:v>119.39</c:v>
                </c:pt>
                <c:pt idx="7">
                  <c:v>159.12</c:v>
                </c:pt>
                <c:pt idx="8">
                  <c:v>170.87</c:v>
                </c:pt>
                <c:pt idx="9">
                  <c:v>107.83</c:v>
                </c:pt>
              </c:numCache>
            </c:numRef>
          </c:val>
          <c:extLst>
            <c:ext xmlns:c16="http://schemas.microsoft.com/office/drawing/2014/chart" uri="{C3380CC4-5D6E-409C-BE32-E72D297353CC}">
              <c16:uniqueId val="{00000003-AE32-4C92-BB93-2DA0B16DAAD4}"/>
            </c:ext>
          </c:extLst>
        </c:ser>
        <c:dLbls>
          <c:showLegendKey val="0"/>
          <c:showVal val="0"/>
          <c:showCatName val="0"/>
          <c:showSerName val="0"/>
          <c:showPercent val="0"/>
          <c:showBubbleSize val="0"/>
        </c:dLbls>
        <c:gapWidth val="219"/>
        <c:overlap val="-27"/>
        <c:axId val="720859208"/>
        <c:axId val="720856256"/>
      </c:barChart>
      <c:catAx>
        <c:axId val="72085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6256"/>
        <c:crosses val="autoZero"/>
        <c:auto val="1"/>
        <c:lblAlgn val="ctr"/>
        <c:lblOffset val="100"/>
        <c:noMultiLvlLbl val="0"/>
      </c:catAx>
      <c:valAx>
        <c:axId val="72085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r>
                  <a:rPr lang="en-US" sz="1400" b="0" i="0" baseline="0">
                    <a:effectLst/>
                  </a:rPr>
                  <a:t>Annual space heating demands [MJ/ M</a:t>
                </a:r>
                <a:r>
                  <a:rPr lang="en-US" sz="1400" b="0" i="0" baseline="30000">
                    <a:effectLst/>
                  </a:rPr>
                  <a:t>2 </a:t>
                </a:r>
                <a:r>
                  <a:rPr lang="en-US" sz="1400" b="0" i="0" u="none" strike="noStrike" baseline="0">
                    <a:effectLst/>
                  </a:rPr>
                  <a:t>/year</a:t>
                </a:r>
                <a:r>
                  <a:rPr lang="en-US" sz="1400" b="0" i="0" baseline="0">
                    <a:effectLst/>
                  </a:rPr>
                  <a:t>]</a:t>
                </a:r>
                <a:endParaRPr lang="en-US" sz="1400">
                  <a:effectLst/>
                </a:endParaRP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9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352424</xdr:colOff>
      <xdr:row>0</xdr:row>
      <xdr:rowOff>9525</xdr:rowOff>
    </xdr:from>
    <xdr:to>
      <xdr:col>13</xdr:col>
      <xdr:colOff>809625</xdr:colOff>
      <xdr:row>17</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57"/>
  <sheetViews>
    <sheetView zoomScale="90" zoomScaleNormal="90" workbookViewId="0">
      <pane xSplit="1" ySplit="2" topLeftCell="B6" activePane="bottomRight" state="frozen"/>
      <selection pane="topRight" activeCell="B1" sqref="B1"/>
      <selection pane="bottomLeft" activeCell="A2" sqref="A2"/>
      <selection pane="bottomRight" activeCell="H26" sqref="H26"/>
    </sheetView>
  </sheetViews>
  <sheetFormatPr defaultRowHeight="15" x14ac:dyDescent="0.25"/>
  <cols>
    <col min="1" max="1" width="8.140625" style="65" bestFit="1" customWidth="1"/>
    <col min="2" max="2" width="24.140625" bestFit="1" customWidth="1"/>
    <col min="3" max="3" width="21.28515625" bestFit="1" customWidth="1"/>
    <col min="4" max="5" width="23.5703125" bestFit="1" customWidth="1"/>
    <col min="6" max="6" width="15.140625" bestFit="1" customWidth="1"/>
    <col min="7" max="7" width="19.5703125" customWidth="1"/>
    <col min="8" max="8" width="29.42578125" customWidth="1"/>
    <col min="9" max="9" width="16.5703125" bestFit="1" customWidth="1"/>
    <col min="10" max="10" width="17.140625" style="27" customWidth="1"/>
    <col min="11" max="11" width="21.42578125" style="27" bestFit="1" customWidth="1"/>
    <col min="12" max="12" width="17.28515625" style="27" customWidth="1"/>
    <col min="13" max="13" width="16.5703125" style="27" bestFit="1" customWidth="1"/>
    <col min="14" max="14" width="12.42578125" style="27" customWidth="1"/>
    <col min="15" max="52" width="9.140625" style="27"/>
  </cols>
  <sheetData>
    <row r="1" spans="1:52" ht="15.75" x14ac:dyDescent="0.25">
      <c r="A1" s="137"/>
      <c r="B1" s="137"/>
      <c r="C1" s="138" t="s">
        <v>125</v>
      </c>
      <c r="D1" s="138"/>
      <c r="E1" s="138"/>
      <c r="F1" s="138"/>
      <c r="G1" s="139"/>
      <c r="H1" s="134" t="s">
        <v>4</v>
      </c>
      <c r="I1" s="136" t="s">
        <v>124</v>
      </c>
      <c r="J1" s="131" t="s">
        <v>123</v>
      </c>
      <c r="K1" s="132"/>
      <c r="L1" s="132"/>
      <c r="M1" s="132"/>
      <c r="N1" s="133"/>
    </row>
    <row r="2" spans="1:52" s="5" customFormat="1" ht="33" customHeight="1" x14ac:dyDescent="0.25">
      <c r="A2" s="137"/>
      <c r="B2" s="137"/>
      <c r="C2" s="96" t="s">
        <v>0</v>
      </c>
      <c r="D2" s="96" t="s">
        <v>22</v>
      </c>
      <c r="E2" s="96" t="s">
        <v>1</v>
      </c>
      <c r="F2" s="96" t="s">
        <v>2</v>
      </c>
      <c r="G2" s="96" t="s">
        <v>3</v>
      </c>
      <c r="H2" s="135"/>
      <c r="I2" s="135"/>
      <c r="J2" s="97" t="s">
        <v>117</v>
      </c>
      <c r="K2" s="96" t="s">
        <v>118</v>
      </c>
      <c r="L2" s="96" t="s">
        <v>119</v>
      </c>
      <c r="M2" s="96" t="s">
        <v>116</v>
      </c>
      <c r="N2" s="98" t="s">
        <v>137</v>
      </c>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row>
    <row r="3" spans="1:52" s="69" customFormat="1" ht="15.75" x14ac:dyDescent="0.25">
      <c r="A3" s="140" t="s">
        <v>5</v>
      </c>
      <c r="B3" s="66" t="s">
        <v>6</v>
      </c>
      <c r="C3" s="67">
        <v>2012</v>
      </c>
      <c r="D3" s="67" t="s">
        <v>46</v>
      </c>
      <c r="E3" s="85">
        <v>2350</v>
      </c>
      <c r="F3" s="85">
        <v>402.7</v>
      </c>
      <c r="G3" s="85">
        <v>12430</v>
      </c>
      <c r="H3" s="86">
        <v>129.6</v>
      </c>
      <c r="I3" s="87"/>
      <c r="J3" s="78"/>
      <c r="K3" s="79"/>
      <c r="L3" s="79"/>
      <c r="M3" s="79"/>
      <c r="N3" s="88"/>
    </row>
    <row r="4" spans="1:52" s="69" customFormat="1" ht="47.25" x14ac:dyDescent="0.25">
      <c r="A4" s="141"/>
      <c r="B4" s="70" t="s">
        <v>21</v>
      </c>
      <c r="C4" s="70" t="s">
        <v>114</v>
      </c>
      <c r="D4" s="70">
        <v>261</v>
      </c>
      <c r="E4" s="89">
        <v>2174.54</v>
      </c>
      <c r="F4" s="89">
        <v>402.49799999999999</v>
      </c>
      <c r="G4" s="89">
        <v>15221.78</v>
      </c>
      <c r="H4" s="90" t="s">
        <v>126</v>
      </c>
      <c r="I4" s="91">
        <v>0.38966822533956802</v>
      </c>
      <c r="J4" s="81"/>
      <c r="K4" s="82">
        <v>0.16</v>
      </c>
      <c r="L4" s="92">
        <v>0.2</v>
      </c>
      <c r="M4" s="92">
        <v>1.37</v>
      </c>
      <c r="N4" s="93"/>
    </row>
    <row r="5" spans="1:52" s="69" customFormat="1" ht="15.75" x14ac:dyDescent="0.25">
      <c r="A5" s="140" t="s">
        <v>7</v>
      </c>
      <c r="B5" s="66" t="s">
        <v>6</v>
      </c>
      <c r="C5" s="66">
        <v>2011</v>
      </c>
      <c r="D5" s="66" t="s">
        <v>120</v>
      </c>
      <c r="E5" s="68">
        <v>190.2</v>
      </c>
      <c r="F5" s="68">
        <v>606</v>
      </c>
      <c r="G5" s="68">
        <v>350.4</v>
      </c>
      <c r="H5" s="94">
        <v>106</v>
      </c>
      <c r="I5" s="84"/>
      <c r="J5" s="78"/>
      <c r="K5" s="79"/>
      <c r="L5" s="79"/>
      <c r="M5" s="79"/>
      <c r="N5" s="80">
        <v>0.84</v>
      </c>
    </row>
    <row r="6" spans="1:52" s="69" customFormat="1" ht="47.25" x14ac:dyDescent="0.25">
      <c r="A6" s="141"/>
      <c r="B6" s="70" t="s">
        <v>21</v>
      </c>
      <c r="C6" s="70" t="s">
        <v>114</v>
      </c>
      <c r="D6" s="70">
        <v>1372</v>
      </c>
      <c r="E6" s="71">
        <v>146.126</v>
      </c>
      <c r="F6" s="71">
        <v>453.66800000000001</v>
      </c>
      <c r="G6" s="71">
        <v>270.3331</v>
      </c>
      <c r="H6" s="75" t="s">
        <v>129</v>
      </c>
      <c r="I6" s="71">
        <v>1.4416146083613601E-4</v>
      </c>
      <c r="J6" s="100">
        <v>0.105</v>
      </c>
      <c r="K6" s="101">
        <v>0.127</v>
      </c>
      <c r="L6" s="101">
        <v>0.121</v>
      </c>
      <c r="M6" s="101">
        <v>0.19700000000000001</v>
      </c>
      <c r="N6" s="83"/>
    </row>
    <row r="7" spans="1:52" s="69" customFormat="1" ht="15.75" x14ac:dyDescent="0.25">
      <c r="A7" s="140" t="s">
        <v>9</v>
      </c>
      <c r="B7" s="66" t="s">
        <v>6</v>
      </c>
      <c r="C7" s="67">
        <v>2011</v>
      </c>
      <c r="D7" s="67" t="s">
        <v>45</v>
      </c>
      <c r="E7" s="85">
        <v>163.4</v>
      </c>
      <c r="F7" s="85">
        <v>593.33000000000004</v>
      </c>
      <c r="G7" s="85">
        <v>374</v>
      </c>
      <c r="H7" s="94">
        <v>70</v>
      </c>
      <c r="I7" s="68"/>
      <c r="J7" s="102"/>
      <c r="K7" s="103"/>
      <c r="L7" s="103"/>
      <c r="M7" s="103"/>
      <c r="N7" s="80"/>
    </row>
    <row r="8" spans="1:52" s="69" customFormat="1" ht="31.5" x14ac:dyDescent="0.25">
      <c r="A8" s="141"/>
      <c r="B8" s="70" t="s">
        <v>21</v>
      </c>
      <c r="C8" s="70" t="s">
        <v>114</v>
      </c>
      <c r="D8" s="70">
        <v>942</v>
      </c>
      <c r="E8" s="89">
        <v>108.89100000000001</v>
      </c>
      <c r="F8" s="89">
        <v>574.60900000000004</v>
      </c>
      <c r="G8" s="89">
        <v>201.44835</v>
      </c>
      <c r="H8" s="90" t="s">
        <v>131</v>
      </c>
      <c r="I8" s="89">
        <v>7.8933043004899298E-2</v>
      </c>
      <c r="J8" s="100">
        <v>0.11</v>
      </c>
      <c r="K8" s="101">
        <v>0.19600000000000001</v>
      </c>
      <c r="L8" s="101">
        <v>0.1</v>
      </c>
      <c r="M8" s="101">
        <v>0.1</v>
      </c>
      <c r="N8" s="83">
        <v>0.48</v>
      </c>
    </row>
    <row r="9" spans="1:52" s="69" customFormat="1" ht="15.75" x14ac:dyDescent="0.25">
      <c r="A9" s="123" t="s">
        <v>10</v>
      </c>
      <c r="B9" s="66" t="s">
        <v>6</v>
      </c>
      <c r="C9" s="66">
        <v>2010</v>
      </c>
      <c r="D9" s="67" t="s">
        <v>46</v>
      </c>
      <c r="E9" s="68">
        <v>240</v>
      </c>
      <c r="F9" s="68">
        <v>411.49</v>
      </c>
      <c r="G9" s="68">
        <v>622.20000000000005</v>
      </c>
      <c r="H9" s="74">
        <v>169.3</v>
      </c>
      <c r="I9" s="68"/>
      <c r="J9" s="102"/>
      <c r="K9" s="103"/>
      <c r="L9" s="103"/>
      <c r="M9" s="103"/>
      <c r="N9" s="80"/>
    </row>
    <row r="10" spans="1:52" s="69" customFormat="1" ht="31.5" x14ac:dyDescent="0.25">
      <c r="A10" s="124"/>
      <c r="B10" s="70" t="s">
        <v>21</v>
      </c>
      <c r="C10" s="70" t="s">
        <v>115</v>
      </c>
      <c r="D10" s="70">
        <v>261</v>
      </c>
      <c r="E10" s="71">
        <v>207.774</v>
      </c>
      <c r="F10" s="71">
        <v>441.50299999999999</v>
      </c>
      <c r="G10" s="71">
        <v>623.322</v>
      </c>
      <c r="H10" s="75" t="s">
        <v>135</v>
      </c>
      <c r="I10" s="71"/>
      <c r="J10" s="100">
        <v>0.13</v>
      </c>
      <c r="K10" s="101"/>
      <c r="L10" s="101">
        <v>0.21</v>
      </c>
      <c r="M10" s="101">
        <v>1.85</v>
      </c>
      <c r="N10" s="83">
        <v>1.3</v>
      </c>
    </row>
    <row r="11" spans="1:52" s="69" customFormat="1" ht="15.75" x14ac:dyDescent="0.25">
      <c r="A11" s="123" t="s">
        <v>11</v>
      </c>
      <c r="B11" s="66" t="s">
        <v>6</v>
      </c>
      <c r="C11" s="66">
        <v>2007</v>
      </c>
      <c r="D11" s="67" t="s">
        <v>46</v>
      </c>
      <c r="E11" s="68">
        <v>2218</v>
      </c>
      <c r="F11" s="68">
        <v>457.75</v>
      </c>
      <c r="G11" s="68">
        <v>20400</v>
      </c>
      <c r="H11" s="74">
        <v>118</v>
      </c>
      <c r="I11" s="68"/>
      <c r="J11" s="102"/>
      <c r="K11" s="103"/>
      <c r="L11" s="103"/>
      <c r="M11" s="103"/>
      <c r="N11" s="80"/>
    </row>
    <row r="12" spans="1:52" s="69" customFormat="1" ht="31.5" x14ac:dyDescent="0.25">
      <c r="A12" s="124"/>
      <c r="B12" s="70" t="s">
        <v>21</v>
      </c>
      <c r="C12" s="70" t="s">
        <v>115</v>
      </c>
      <c r="D12" s="70">
        <v>261</v>
      </c>
      <c r="E12" s="71">
        <v>2775.08</v>
      </c>
      <c r="F12" s="71">
        <v>409.18</v>
      </c>
      <c r="G12" s="71">
        <v>19980.576000000001</v>
      </c>
      <c r="H12" s="75" t="s">
        <v>136</v>
      </c>
      <c r="I12" s="71"/>
      <c r="J12" s="100">
        <v>0.09</v>
      </c>
      <c r="K12" s="101">
        <v>0.15</v>
      </c>
      <c r="L12" s="101">
        <v>0.11</v>
      </c>
      <c r="M12" s="101">
        <v>1.66</v>
      </c>
      <c r="N12" s="83">
        <v>0.75</v>
      </c>
    </row>
    <row r="13" spans="1:52" s="49" customFormat="1" ht="15.75" x14ac:dyDescent="0.25">
      <c r="A13" s="127" t="s">
        <v>12</v>
      </c>
      <c r="B13" s="108" t="s">
        <v>6</v>
      </c>
      <c r="C13" s="108">
        <v>2006</v>
      </c>
      <c r="D13" s="109" t="s">
        <v>45</v>
      </c>
      <c r="E13" s="110">
        <v>777</v>
      </c>
      <c r="F13" s="110">
        <v>500</v>
      </c>
      <c r="G13" s="110">
        <v>408</v>
      </c>
      <c r="H13" s="111">
        <v>13.3</v>
      </c>
      <c r="I13" s="110"/>
      <c r="J13" s="112"/>
      <c r="K13" s="113"/>
      <c r="L13" s="113"/>
      <c r="M13" s="113"/>
      <c r="N13" s="114"/>
    </row>
    <row r="14" spans="1:52" s="49" customFormat="1" ht="31.5" x14ac:dyDescent="0.25">
      <c r="A14" s="128"/>
      <c r="B14" s="115" t="s">
        <v>8</v>
      </c>
      <c r="C14" s="115" t="s">
        <v>115</v>
      </c>
      <c r="D14" s="115">
        <v>616</v>
      </c>
      <c r="E14" s="121">
        <v>434.56200000000001</v>
      </c>
      <c r="F14" s="121">
        <v>550.09299999999996</v>
      </c>
      <c r="G14" s="121">
        <v>869.12400000000002</v>
      </c>
      <c r="H14" s="117" t="s">
        <v>138</v>
      </c>
      <c r="I14" s="116">
        <v>0.265486725663717</v>
      </c>
      <c r="J14" s="118">
        <v>0.1</v>
      </c>
      <c r="K14" s="119">
        <v>0.08</v>
      </c>
      <c r="L14" s="119">
        <v>0.1</v>
      </c>
      <c r="M14" s="119">
        <v>3.2</v>
      </c>
      <c r="N14" s="120">
        <v>0.5</v>
      </c>
    </row>
    <row r="15" spans="1:52" s="69" customFormat="1" ht="15.75" x14ac:dyDescent="0.25">
      <c r="A15" s="123" t="s">
        <v>13</v>
      </c>
      <c r="B15" s="66" t="s">
        <v>6</v>
      </c>
      <c r="C15" s="66">
        <v>2011</v>
      </c>
      <c r="D15" s="67" t="s">
        <v>46</v>
      </c>
      <c r="E15" s="68">
        <v>1810</v>
      </c>
      <c r="F15" s="68">
        <v>418.1</v>
      </c>
      <c r="G15" s="68">
        <v>13441</v>
      </c>
      <c r="H15" s="74">
        <v>48</v>
      </c>
      <c r="I15" s="68"/>
      <c r="J15" s="102"/>
      <c r="K15" s="103"/>
      <c r="L15" s="103"/>
      <c r="M15" s="103"/>
      <c r="N15" s="80"/>
    </row>
    <row r="16" spans="1:52" s="69" customFormat="1" ht="47.25" x14ac:dyDescent="0.25">
      <c r="A16" s="124"/>
      <c r="B16" s="70" t="s">
        <v>21</v>
      </c>
      <c r="C16" s="70" t="s">
        <v>114</v>
      </c>
      <c r="D16" s="70">
        <v>261</v>
      </c>
      <c r="E16" s="71">
        <v>1906.35</v>
      </c>
      <c r="F16" s="71">
        <v>418.154</v>
      </c>
      <c r="G16" s="71">
        <v>13344.45</v>
      </c>
      <c r="H16" s="75" t="s">
        <v>121</v>
      </c>
      <c r="I16" s="71">
        <v>0.27027027027027001</v>
      </c>
      <c r="J16" s="100">
        <v>0.11</v>
      </c>
      <c r="K16" s="101">
        <v>0.16</v>
      </c>
      <c r="L16" s="101">
        <v>0.21</v>
      </c>
      <c r="M16" s="101">
        <v>0.32</v>
      </c>
      <c r="N16" s="83"/>
    </row>
    <row r="17" spans="1:52" s="69" customFormat="1" ht="15.75" x14ac:dyDescent="0.25">
      <c r="A17" s="123" t="s">
        <v>14</v>
      </c>
      <c r="B17" s="66" t="s">
        <v>6</v>
      </c>
      <c r="C17" s="66">
        <v>2011</v>
      </c>
      <c r="D17" s="67" t="s">
        <v>47</v>
      </c>
      <c r="E17" s="68">
        <v>375.3</v>
      </c>
      <c r="F17" s="68">
        <v>498</v>
      </c>
      <c r="G17" s="68">
        <v>1121.9000000000001</v>
      </c>
      <c r="H17" s="74">
        <v>78</v>
      </c>
      <c r="I17" s="68"/>
      <c r="J17" s="102"/>
      <c r="K17" s="103"/>
      <c r="L17" s="103"/>
      <c r="M17" s="103"/>
      <c r="N17" s="80"/>
    </row>
    <row r="18" spans="1:52" s="69" customFormat="1" ht="31.5" x14ac:dyDescent="0.25">
      <c r="A18" s="124"/>
      <c r="B18" s="70" t="s">
        <v>21</v>
      </c>
      <c r="C18" s="70" t="s">
        <v>114</v>
      </c>
      <c r="D18" s="70">
        <v>1059</v>
      </c>
      <c r="E18" s="71">
        <v>374.90800000000002</v>
      </c>
      <c r="F18" s="71">
        <v>492.07900000000001</v>
      </c>
      <c r="G18" s="71">
        <v>1124.7239999999999</v>
      </c>
      <c r="H18" s="75" t="s">
        <v>133</v>
      </c>
      <c r="I18" s="71">
        <v>7.3170731707317098E-5</v>
      </c>
      <c r="J18" s="100">
        <v>0.1</v>
      </c>
      <c r="K18" s="101">
        <v>0.23</v>
      </c>
      <c r="L18" s="101">
        <v>0.1</v>
      </c>
      <c r="M18" s="101">
        <v>0.1</v>
      </c>
      <c r="N18" s="83">
        <v>0.79499999999999993</v>
      </c>
    </row>
    <row r="19" spans="1:52" s="3" customFormat="1" ht="15.75" x14ac:dyDescent="0.25">
      <c r="A19" s="125" t="s">
        <v>15</v>
      </c>
      <c r="B19" s="60" t="s">
        <v>6</v>
      </c>
      <c r="C19" s="60">
        <v>2008</v>
      </c>
      <c r="D19" s="61" t="s">
        <v>44</v>
      </c>
      <c r="E19" s="63">
        <v>135.15</v>
      </c>
      <c r="F19" s="63">
        <v>805</v>
      </c>
      <c r="G19" s="63">
        <v>510.1</v>
      </c>
      <c r="H19" s="73">
        <v>42</v>
      </c>
      <c r="I19" s="63"/>
      <c r="J19" s="104"/>
      <c r="K19" s="105"/>
      <c r="L19" s="105"/>
      <c r="M19" s="105"/>
      <c r="N19" s="76"/>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row>
    <row r="20" spans="1:52" s="3" customFormat="1" ht="15.75" x14ac:dyDescent="0.25">
      <c r="A20" s="126"/>
      <c r="B20" s="62" t="s">
        <v>21</v>
      </c>
      <c r="C20" s="62" t="s">
        <v>115</v>
      </c>
      <c r="D20" s="62">
        <v>3203</v>
      </c>
      <c r="E20" s="129" t="s">
        <v>140</v>
      </c>
      <c r="F20" s="129"/>
      <c r="G20" s="130"/>
      <c r="H20" s="72"/>
      <c r="I20" s="64">
        <v>2.3115541589915846E-4</v>
      </c>
      <c r="J20" s="106">
        <v>0.1</v>
      </c>
      <c r="K20" s="107">
        <v>0.19</v>
      </c>
      <c r="L20" s="107">
        <v>0.11</v>
      </c>
      <c r="M20" s="107">
        <v>0.18</v>
      </c>
      <c r="N20" s="77">
        <v>0.84666666666666668</v>
      </c>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row>
    <row r="21" spans="1:52" s="69" customFormat="1" ht="15.75" x14ac:dyDescent="0.25">
      <c r="A21" s="123" t="s">
        <v>16</v>
      </c>
      <c r="B21" s="66" t="s">
        <v>6</v>
      </c>
      <c r="C21" s="66">
        <v>2012</v>
      </c>
      <c r="D21" s="67" t="s">
        <v>46</v>
      </c>
      <c r="E21" s="68">
        <v>411</v>
      </c>
      <c r="F21" s="68">
        <v>440</v>
      </c>
      <c r="G21" s="68">
        <v>1120</v>
      </c>
      <c r="H21" s="74">
        <v>115</v>
      </c>
      <c r="I21" s="68"/>
      <c r="J21" s="102"/>
      <c r="K21" s="103"/>
      <c r="L21" s="103"/>
      <c r="M21" s="103"/>
      <c r="N21" s="80"/>
    </row>
    <row r="22" spans="1:52" s="69" customFormat="1" ht="31.5" x14ac:dyDescent="0.25">
      <c r="A22" s="124"/>
      <c r="B22" s="70" t="s">
        <v>21</v>
      </c>
      <c r="C22" s="70" t="s">
        <v>114</v>
      </c>
      <c r="D22" s="70">
        <v>261</v>
      </c>
      <c r="E22" s="71">
        <v>401.33600000000001</v>
      </c>
      <c r="F22" s="71">
        <v>461.774</v>
      </c>
      <c r="G22" s="71">
        <v>1143.8076000000001</v>
      </c>
      <c r="H22" s="75" t="s">
        <v>128</v>
      </c>
      <c r="I22" s="71"/>
      <c r="J22" s="100">
        <v>0.17</v>
      </c>
      <c r="K22" s="101">
        <v>0.18</v>
      </c>
      <c r="L22" s="101">
        <v>0.15</v>
      </c>
      <c r="M22" s="101">
        <v>0.18</v>
      </c>
      <c r="N22" s="83">
        <v>1.2000000000000002</v>
      </c>
    </row>
    <row r="23" spans="1:52" s="69" customFormat="1" ht="15.75" x14ac:dyDescent="0.25">
      <c r="A23" s="123" t="s">
        <v>17</v>
      </c>
      <c r="B23" s="66" t="s">
        <v>6</v>
      </c>
      <c r="C23" s="66">
        <v>2012</v>
      </c>
      <c r="D23" s="67" t="s">
        <v>45</v>
      </c>
      <c r="E23" s="68">
        <v>665</v>
      </c>
      <c r="F23" s="68">
        <v>565</v>
      </c>
      <c r="G23" s="68">
        <v>2966</v>
      </c>
      <c r="H23" s="74">
        <v>23</v>
      </c>
      <c r="I23" s="68"/>
      <c r="J23" s="102"/>
      <c r="K23" s="103"/>
      <c r="L23" s="103"/>
      <c r="M23" s="103"/>
      <c r="N23" s="80"/>
    </row>
    <row r="24" spans="1:52" s="69" customFormat="1" ht="31.5" x14ac:dyDescent="0.25">
      <c r="A24" s="124"/>
      <c r="B24" s="70" t="s">
        <v>21</v>
      </c>
      <c r="C24" s="70" t="s">
        <v>114</v>
      </c>
      <c r="D24" s="70">
        <v>942</v>
      </c>
      <c r="E24" s="71">
        <v>525.327</v>
      </c>
      <c r="F24" s="71">
        <v>557.52099999999996</v>
      </c>
      <c r="G24" s="71">
        <v>2101.308</v>
      </c>
      <c r="H24" s="75" t="s">
        <v>132</v>
      </c>
      <c r="I24" s="71">
        <v>0.57991513437057995</v>
      </c>
      <c r="J24" s="100">
        <v>0.1</v>
      </c>
      <c r="K24" s="101">
        <v>0.51</v>
      </c>
      <c r="L24" s="101">
        <v>0.1</v>
      </c>
      <c r="M24" s="101">
        <v>0.16</v>
      </c>
      <c r="N24" s="83">
        <v>1.3466666666666667</v>
      </c>
    </row>
    <row r="25" spans="1:52" s="3" customFormat="1" ht="15.75" x14ac:dyDescent="0.25">
      <c r="A25" s="125" t="s">
        <v>18</v>
      </c>
      <c r="B25" s="60" t="s">
        <v>6</v>
      </c>
      <c r="C25" s="60">
        <v>2008</v>
      </c>
      <c r="D25" s="61" t="s">
        <v>20</v>
      </c>
      <c r="E25" s="63">
        <v>168.75</v>
      </c>
      <c r="F25" s="63">
        <v>556</v>
      </c>
      <c r="G25" s="63">
        <v>1170</v>
      </c>
      <c r="H25" s="73">
        <v>28.1</v>
      </c>
      <c r="I25" s="63"/>
      <c r="J25" s="104"/>
      <c r="K25" s="105"/>
      <c r="L25" s="105"/>
      <c r="M25" s="105"/>
      <c r="N25" s="76"/>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row>
    <row r="26" spans="1:52" s="3" customFormat="1" ht="31.5" x14ac:dyDescent="0.25">
      <c r="A26" s="126"/>
      <c r="B26" s="62" t="s">
        <v>21</v>
      </c>
      <c r="C26" s="62" t="s">
        <v>115</v>
      </c>
      <c r="D26" s="62">
        <v>1061</v>
      </c>
      <c r="E26" s="64">
        <v>206.48</v>
      </c>
      <c r="F26" s="64">
        <v>465.387</v>
      </c>
      <c r="G26" s="64">
        <v>1022.076</v>
      </c>
      <c r="H26" s="72" t="s">
        <v>139</v>
      </c>
      <c r="I26" s="64">
        <v>8.5164367228751504E-5</v>
      </c>
      <c r="J26" s="106">
        <v>0.08</v>
      </c>
      <c r="K26" s="107">
        <v>0.127</v>
      </c>
      <c r="L26" s="107">
        <v>0.11</v>
      </c>
      <c r="M26" s="107">
        <v>0.1</v>
      </c>
      <c r="N26" s="77">
        <v>0.69999999999999984</v>
      </c>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row>
    <row r="29" spans="1:52" x14ac:dyDescent="0.25">
      <c r="G29" s="27"/>
      <c r="H29" s="27"/>
      <c r="I29" s="27"/>
    </row>
    <row r="33" spans="3:3" x14ac:dyDescent="0.25">
      <c r="C33" t="s">
        <v>122</v>
      </c>
    </row>
    <row r="35" spans="3:3" x14ac:dyDescent="0.25">
      <c r="C35">
        <v>0.38966822533956802</v>
      </c>
    </row>
    <row r="37" spans="3:3" x14ac:dyDescent="0.25">
      <c r="C37">
        <v>1.4416146083613647E-4</v>
      </c>
    </row>
    <row r="39" spans="3:3" x14ac:dyDescent="0.25">
      <c r="C39">
        <v>7.8933043004899298E-2</v>
      </c>
    </row>
    <row r="45" spans="3:3" x14ac:dyDescent="0.25">
      <c r="C45">
        <v>0.26548672566371684</v>
      </c>
    </row>
    <row r="47" spans="3:3" x14ac:dyDescent="0.25">
      <c r="C47" s="27">
        <v>0.27027027027027029</v>
      </c>
    </row>
    <row r="48" spans="3:3" x14ac:dyDescent="0.25">
      <c r="C48" s="27"/>
    </row>
    <row r="49" spans="3:3" x14ac:dyDescent="0.25">
      <c r="C49" s="27">
        <v>7.317073170731707E-5</v>
      </c>
    </row>
    <row r="50" spans="3:3" x14ac:dyDescent="0.25">
      <c r="C50" s="27"/>
    </row>
    <row r="51" spans="3:3" x14ac:dyDescent="0.25">
      <c r="C51" s="27">
        <v>2.3115541589915846E-4</v>
      </c>
    </row>
    <row r="52" spans="3:3" x14ac:dyDescent="0.25">
      <c r="C52" s="27"/>
    </row>
    <row r="53" spans="3:3" x14ac:dyDescent="0.25">
      <c r="C53" s="27"/>
    </row>
    <row r="54" spans="3:3" x14ac:dyDescent="0.25">
      <c r="C54" s="27"/>
    </row>
    <row r="55" spans="3:3" x14ac:dyDescent="0.25">
      <c r="C55" s="27">
        <v>0.57991513437057995</v>
      </c>
    </row>
    <row r="56" spans="3:3" x14ac:dyDescent="0.25">
      <c r="C56" s="27"/>
    </row>
    <row r="57" spans="3:3" x14ac:dyDescent="0.25">
      <c r="C57" s="27">
        <v>8.516436722875149E-5</v>
      </c>
    </row>
  </sheetData>
  <mergeCells count="18">
    <mergeCell ref="E20:G20"/>
    <mergeCell ref="J1:N1"/>
    <mergeCell ref="H1:H2"/>
    <mergeCell ref="I1:I2"/>
    <mergeCell ref="A1:B2"/>
    <mergeCell ref="C1:G1"/>
    <mergeCell ref="A3:A4"/>
    <mergeCell ref="A5:A6"/>
    <mergeCell ref="A7:A8"/>
    <mergeCell ref="A9:A10"/>
    <mergeCell ref="A21:A22"/>
    <mergeCell ref="A23:A24"/>
    <mergeCell ref="A25:A26"/>
    <mergeCell ref="A11:A12"/>
    <mergeCell ref="A13:A14"/>
    <mergeCell ref="A15:A16"/>
    <mergeCell ref="A17:A18"/>
    <mergeCell ref="A19:A20"/>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57"/>
  <sheetViews>
    <sheetView tabSelected="1" workbookViewId="0">
      <selection activeCell="B7" sqref="B7:E16"/>
    </sheetView>
  </sheetViews>
  <sheetFormatPr defaultRowHeight="15" x14ac:dyDescent="0.25"/>
  <cols>
    <col min="1" max="1" width="8.28515625" bestFit="1" customWidth="1"/>
    <col min="2" max="2" width="14.42578125" bestFit="1" customWidth="1"/>
    <col min="3" max="3" width="9.42578125" bestFit="1" customWidth="1"/>
    <col min="4" max="4" width="30.28515625" hidden="1" customWidth="1"/>
    <col min="5" max="5" width="15" bestFit="1" customWidth="1"/>
    <col min="9" max="9" width="8.28515625" bestFit="1" customWidth="1"/>
    <col min="10" max="11" width="7.42578125" bestFit="1" customWidth="1"/>
    <col min="12" max="12" width="7.140625" bestFit="1" customWidth="1"/>
    <col min="13" max="13" width="16.5703125" bestFit="1" customWidth="1"/>
    <col min="14" max="14" width="17.7109375" bestFit="1" customWidth="1"/>
    <col min="15" max="15" width="22" bestFit="1" customWidth="1"/>
  </cols>
  <sheetData>
    <row r="1" spans="1:5" s="49" customFormat="1" x14ac:dyDescent="0.25"/>
    <row r="2" spans="1:5" s="49" customFormat="1" x14ac:dyDescent="0.25"/>
    <row r="3" spans="1:5" s="49" customFormat="1" x14ac:dyDescent="0.25"/>
    <row r="4" spans="1:5" s="49" customFormat="1" x14ac:dyDescent="0.25"/>
    <row r="5" spans="1:5" s="49" customFormat="1" x14ac:dyDescent="0.25"/>
    <row r="6" spans="1:5" s="49" customFormat="1" x14ac:dyDescent="0.25">
      <c r="A6" s="95"/>
      <c r="B6" s="95" t="s">
        <v>130</v>
      </c>
      <c r="C6" s="95" t="s">
        <v>112</v>
      </c>
      <c r="D6" s="95" t="s">
        <v>134</v>
      </c>
      <c r="E6" s="95" t="s">
        <v>127</v>
      </c>
    </row>
    <row r="7" spans="1:5" s="49" customFormat="1" x14ac:dyDescent="0.25">
      <c r="A7" s="95" t="s">
        <v>23</v>
      </c>
      <c r="B7" s="95">
        <v>129.6</v>
      </c>
      <c r="C7" s="95">
        <v>104.13</v>
      </c>
      <c r="D7" s="95">
        <v>81.06</v>
      </c>
      <c r="E7" s="95">
        <v>80.59</v>
      </c>
    </row>
    <row r="8" spans="1:5" s="49" customFormat="1" x14ac:dyDescent="0.25">
      <c r="A8" s="95" t="s">
        <v>24</v>
      </c>
      <c r="B8" s="95">
        <v>106</v>
      </c>
      <c r="C8" s="95">
        <v>167.97</v>
      </c>
      <c r="D8" s="95">
        <v>280.31</v>
      </c>
      <c r="E8" s="95">
        <v>230.77</v>
      </c>
    </row>
    <row r="9" spans="1:5" s="49" customFormat="1" x14ac:dyDescent="0.25">
      <c r="A9" s="95" t="s">
        <v>25</v>
      </c>
      <c r="B9" s="95">
        <v>70</v>
      </c>
      <c r="C9" s="95">
        <v>75.650000000000006</v>
      </c>
      <c r="D9" s="95"/>
      <c r="E9" s="95">
        <v>104.76</v>
      </c>
    </row>
    <row r="10" spans="1:5" s="49" customFormat="1" x14ac:dyDescent="0.25">
      <c r="A10" s="95" t="s">
        <v>26</v>
      </c>
      <c r="B10" s="95">
        <v>169.3</v>
      </c>
      <c r="C10" s="95">
        <v>176.24</v>
      </c>
      <c r="D10" s="95"/>
      <c r="E10" s="95">
        <v>177.36</v>
      </c>
    </row>
    <row r="11" spans="1:5" s="49" customFormat="1" x14ac:dyDescent="0.25">
      <c r="A11" s="95" t="s">
        <v>27</v>
      </c>
      <c r="B11" s="95">
        <v>118</v>
      </c>
      <c r="C11" s="95">
        <v>71.22</v>
      </c>
      <c r="D11" s="95"/>
      <c r="E11" s="95">
        <v>68.55</v>
      </c>
    </row>
    <row r="12" spans="1:5" s="49" customFormat="1" x14ac:dyDescent="0.25">
      <c r="A12" s="95" t="s">
        <v>29</v>
      </c>
      <c r="B12" s="95">
        <v>48</v>
      </c>
      <c r="C12" s="95">
        <v>43.28</v>
      </c>
      <c r="D12" s="95">
        <v>35.49</v>
      </c>
      <c r="E12" s="95">
        <v>42.61</v>
      </c>
    </row>
    <row r="13" spans="1:5" s="49" customFormat="1" x14ac:dyDescent="0.25">
      <c r="A13" s="95" t="s">
        <v>30</v>
      </c>
      <c r="B13" s="95">
        <v>78</v>
      </c>
      <c r="C13" s="95">
        <v>70.680000000000007</v>
      </c>
      <c r="D13" s="95"/>
      <c r="E13" s="95">
        <v>119.39</v>
      </c>
    </row>
    <row r="14" spans="1:5" s="49" customFormat="1" x14ac:dyDescent="0.25">
      <c r="A14" s="95" t="s">
        <v>32</v>
      </c>
      <c r="B14" s="95">
        <v>115</v>
      </c>
      <c r="C14" s="49">
        <v>109.88</v>
      </c>
      <c r="D14" s="95">
        <v>109.88</v>
      </c>
      <c r="E14" s="95">
        <v>159.12</v>
      </c>
    </row>
    <row r="15" spans="1:5" s="49" customFormat="1" x14ac:dyDescent="0.25">
      <c r="A15" s="95" t="s">
        <v>33</v>
      </c>
      <c r="B15" s="95">
        <v>23</v>
      </c>
      <c r="C15" s="95">
        <v>32.03</v>
      </c>
      <c r="E15" s="95">
        <v>170.87</v>
      </c>
    </row>
    <row r="16" spans="1:5" s="49" customFormat="1" x14ac:dyDescent="0.25">
      <c r="A16" s="95" t="s">
        <v>34</v>
      </c>
      <c r="B16" s="95">
        <v>28.1</v>
      </c>
      <c r="C16" s="95">
        <v>68.45</v>
      </c>
      <c r="D16" s="95"/>
      <c r="E16" s="95">
        <v>107.83</v>
      </c>
    </row>
    <row r="17" spans="1:15" s="49" customFormat="1" x14ac:dyDescent="0.25">
      <c r="A17" s="122"/>
      <c r="B17" s="122"/>
      <c r="C17" s="122"/>
      <c r="D17" s="122"/>
      <c r="E17" s="122"/>
    </row>
    <row r="18" spans="1:15" s="11" customFormat="1" x14ac:dyDescent="0.25"/>
    <row r="20" spans="1:15" x14ac:dyDescent="0.25">
      <c r="A20" t="s">
        <v>43</v>
      </c>
      <c r="B20" t="s">
        <v>40</v>
      </c>
      <c r="C20" t="s">
        <v>41</v>
      </c>
      <c r="D20" t="s">
        <v>42</v>
      </c>
      <c r="E20" t="s">
        <v>48</v>
      </c>
      <c r="F20" t="s">
        <v>49</v>
      </c>
    </row>
    <row r="21" spans="1:15" x14ac:dyDescent="0.25">
      <c r="A21" t="s">
        <v>26</v>
      </c>
      <c r="B21" s="2" t="s">
        <v>19</v>
      </c>
      <c r="C21">
        <v>129.25</v>
      </c>
      <c r="D21">
        <v>84.77</v>
      </c>
      <c r="E21" s="1"/>
      <c r="F21" s="1"/>
    </row>
    <row r="22" spans="1:15" x14ac:dyDescent="0.25">
      <c r="A22" t="s">
        <v>29</v>
      </c>
      <c r="B22" s="1">
        <v>12.1</v>
      </c>
      <c r="C22">
        <v>13.92</v>
      </c>
      <c r="D22">
        <v>10.97</v>
      </c>
      <c r="E22" s="1">
        <f>ABS($B22-C22)/$B22</f>
        <v>0.15041322314049591</v>
      </c>
      <c r="F22" s="4">
        <f t="shared" ref="F22:F32" si="0">ABS($B22-D22)/$B22</f>
        <v>9.3388429752066029E-2</v>
      </c>
    </row>
    <row r="23" spans="1:15" x14ac:dyDescent="0.25">
      <c r="A23" t="s">
        <v>24</v>
      </c>
      <c r="B23" s="1">
        <v>24</v>
      </c>
      <c r="C23">
        <v>45.43</v>
      </c>
      <c r="D23">
        <v>15.54</v>
      </c>
      <c r="E23" s="1">
        <f t="shared" ref="E23:E32" si="1">ABS($B23-C23)/$B23</f>
        <v>0.89291666666666669</v>
      </c>
      <c r="F23" s="4">
        <f t="shared" si="0"/>
        <v>0.35250000000000004</v>
      </c>
    </row>
    <row r="24" spans="1:15" x14ac:dyDescent="0.25">
      <c r="A24" t="s">
        <v>27</v>
      </c>
      <c r="B24" s="1">
        <v>18.36</v>
      </c>
      <c r="C24">
        <v>9.11</v>
      </c>
      <c r="D24">
        <v>8.9700000000000006</v>
      </c>
      <c r="E24" s="1">
        <f t="shared" si="1"/>
        <v>0.50381263616557737</v>
      </c>
      <c r="F24" s="4">
        <f t="shared" si="0"/>
        <v>0.51143790849673199</v>
      </c>
      <c r="I24" t="s">
        <v>43</v>
      </c>
      <c r="J24" t="s">
        <v>111</v>
      </c>
      <c r="K24" t="s">
        <v>112</v>
      </c>
      <c r="L24" t="s">
        <v>113</v>
      </c>
      <c r="M24" t="s">
        <v>50</v>
      </c>
      <c r="N24" t="s">
        <v>51</v>
      </c>
      <c r="O24" t="s">
        <v>52</v>
      </c>
    </row>
    <row r="25" spans="1:15" x14ac:dyDescent="0.25">
      <c r="A25" t="s">
        <v>31</v>
      </c>
      <c r="B25" s="1">
        <v>11.2</v>
      </c>
      <c r="C25">
        <v>16.38</v>
      </c>
      <c r="D25">
        <v>4.32</v>
      </c>
      <c r="E25" s="1">
        <f t="shared" si="1"/>
        <v>0.46250000000000002</v>
      </c>
      <c r="F25" s="1">
        <f t="shared" si="0"/>
        <v>0.61428571428571421</v>
      </c>
      <c r="I25" t="s">
        <v>23</v>
      </c>
      <c r="J25" s="95">
        <v>80.59</v>
      </c>
      <c r="K25" s="95">
        <v>104.13</v>
      </c>
      <c r="L25" s="95">
        <v>129.6</v>
      </c>
      <c r="M25" s="1">
        <f>ABS($L25-J25)/$L25</f>
        <v>0.37816358024691354</v>
      </c>
      <c r="N25" s="1">
        <f>ABS($L25-K25)/$L25</f>
        <v>0.19652777777777777</v>
      </c>
      <c r="O25" s="1">
        <f t="shared" ref="O25:O34" si="2">M25-N25</f>
        <v>0.18163580246913577</v>
      </c>
    </row>
    <row r="26" spans="1:15" x14ac:dyDescent="0.25">
      <c r="A26" t="s">
        <v>34</v>
      </c>
      <c r="B26" s="1">
        <v>7.56</v>
      </c>
      <c r="C26">
        <v>0</v>
      </c>
      <c r="D26">
        <v>0</v>
      </c>
      <c r="E26" s="1">
        <f t="shared" si="1"/>
        <v>1</v>
      </c>
      <c r="F26" s="1">
        <f t="shared" si="0"/>
        <v>1</v>
      </c>
      <c r="I26" t="s">
        <v>24</v>
      </c>
      <c r="J26" s="95">
        <v>230.77</v>
      </c>
      <c r="K26" s="95">
        <v>167.97</v>
      </c>
      <c r="L26" s="95">
        <v>106</v>
      </c>
      <c r="M26" s="1">
        <f t="shared" ref="M26:N34" si="3">ABS($L26-J26)/$L26</f>
        <v>1.1770754716981133</v>
      </c>
      <c r="N26" s="1">
        <f t="shared" si="3"/>
        <v>0.58462264150943399</v>
      </c>
      <c r="O26" s="1">
        <f t="shared" si="2"/>
        <v>0.59245283018867934</v>
      </c>
    </row>
    <row r="27" spans="1:15" x14ac:dyDescent="0.25">
      <c r="A27" t="s">
        <v>33</v>
      </c>
      <c r="B27" s="1">
        <v>11.9</v>
      </c>
      <c r="C27">
        <v>50.87</v>
      </c>
      <c r="D27">
        <v>29.38</v>
      </c>
      <c r="E27" s="1">
        <f t="shared" si="1"/>
        <v>3.2747899159663865</v>
      </c>
      <c r="F27" s="4">
        <f t="shared" si="0"/>
        <v>1.4689075630252098</v>
      </c>
      <c r="I27" t="s">
        <v>25</v>
      </c>
      <c r="J27" s="95">
        <v>104.76</v>
      </c>
      <c r="K27" s="95">
        <v>75.650000000000006</v>
      </c>
      <c r="L27" s="95">
        <v>70</v>
      </c>
      <c r="M27" s="1">
        <f t="shared" si="3"/>
        <v>0.49657142857142866</v>
      </c>
      <c r="N27" s="1">
        <f t="shared" si="3"/>
        <v>8.0714285714285794E-2</v>
      </c>
      <c r="O27" s="1">
        <f t="shared" si="2"/>
        <v>0.41585714285714287</v>
      </c>
    </row>
    <row r="28" spans="1:15" x14ac:dyDescent="0.25">
      <c r="A28" t="s">
        <v>30</v>
      </c>
      <c r="B28" s="1">
        <v>24</v>
      </c>
      <c r="C28">
        <v>147.25</v>
      </c>
      <c r="D28">
        <v>61.98</v>
      </c>
      <c r="E28" s="1">
        <f t="shared" si="1"/>
        <v>5.135416666666667</v>
      </c>
      <c r="F28" s="4">
        <f t="shared" si="0"/>
        <v>1.5824999999999998</v>
      </c>
      <c r="I28" t="s">
        <v>26</v>
      </c>
      <c r="J28" s="95">
        <v>177.36</v>
      </c>
      <c r="K28" s="95">
        <v>176.24</v>
      </c>
      <c r="L28" s="95">
        <v>169.3</v>
      </c>
      <c r="M28" s="1">
        <f t="shared" si="3"/>
        <v>4.7607796810395758E-2</v>
      </c>
      <c r="N28" s="1">
        <f t="shared" si="3"/>
        <v>4.0992321323095084E-2</v>
      </c>
      <c r="O28" s="1">
        <f t="shared" si="2"/>
        <v>6.6154754873006746E-3</v>
      </c>
    </row>
    <row r="29" spans="1:15" x14ac:dyDescent="0.25">
      <c r="A29" t="s">
        <v>32</v>
      </c>
      <c r="B29" s="1">
        <v>27.8</v>
      </c>
      <c r="C29">
        <v>107.31</v>
      </c>
      <c r="D29">
        <v>104.17</v>
      </c>
      <c r="E29" s="1">
        <f t="shared" si="1"/>
        <v>2.8600719424460435</v>
      </c>
      <c r="F29" s="4">
        <f t="shared" si="0"/>
        <v>2.7471223021582736</v>
      </c>
      <c r="I29" t="s">
        <v>27</v>
      </c>
      <c r="J29" s="95">
        <v>68.55</v>
      </c>
      <c r="K29" s="95">
        <v>71.22</v>
      </c>
      <c r="L29" s="95">
        <v>118</v>
      </c>
      <c r="M29" s="1">
        <f t="shared" si="3"/>
        <v>0.41906779661016952</v>
      </c>
      <c r="N29" s="1">
        <f t="shared" si="3"/>
        <v>0.39644067796610172</v>
      </c>
      <c r="O29" s="1">
        <f t="shared" si="2"/>
        <v>2.2627118644067801E-2</v>
      </c>
    </row>
    <row r="30" spans="1:15" x14ac:dyDescent="0.25">
      <c r="A30" t="s">
        <v>23</v>
      </c>
      <c r="B30" s="1">
        <v>14.4</v>
      </c>
      <c r="C30">
        <v>116.4</v>
      </c>
      <c r="D30">
        <v>67.91</v>
      </c>
      <c r="E30" s="1">
        <f t="shared" si="1"/>
        <v>7.083333333333333</v>
      </c>
      <c r="F30" s="4">
        <f t="shared" si="0"/>
        <v>3.7159722222222218</v>
      </c>
      <c r="I30" t="s">
        <v>29</v>
      </c>
      <c r="J30" s="95">
        <v>42.61</v>
      </c>
      <c r="K30" s="95">
        <v>43.28</v>
      </c>
      <c r="L30" s="95">
        <v>48</v>
      </c>
      <c r="M30" s="1">
        <f t="shared" si="3"/>
        <v>0.11229166666666668</v>
      </c>
      <c r="N30" s="1">
        <f t="shared" si="3"/>
        <v>9.8333333333333314E-2</v>
      </c>
      <c r="O30" s="1">
        <f t="shared" si="2"/>
        <v>1.3958333333333364E-2</v>
      </c>
    </row>
    <row r="31" spans="1:15" x14ac:dyDescent="0.25">
      <c r="A31" t="s">
        <v>25</v>
      </c>
      <c r="B31" s="1">
        <v>3.3</v>
      </c>
      <c r="C31">
        <v>236.91</v>
      </c>
      <c r="D31">
        <v>127.3</v>
      </c>
      <c r="E31" s="1">
        <f t="shared" si="1"/>
        <v>70.790909090909096</v>
      </c>
      <c r="F31" s="4">
        <f t="shared" si="0"/>
        <v>37.575757575757578</v>
      </c>
      <c r="I31" t="s">
        <v>30</v>
      </c>
      <c r="J31" s="95">
        <v>119.39</v>
      </c>
      <c r="K31" s="95">
        <v>70.680000000000007</v>
      </c>
      <c r="L31" s="95">
        <v>78</v>
      </c>
      <c r="M31" s="1">
        <f t="shared" si="3"/>
        <v>0.53064102564102567</v>
      </c>
      <c r="N31" s="1">
        <f t="shared" si="3"/>
        <v>9.384615384615376E-2</v>
      </c>
      <c r="O31" s="1">
        <f t="shared" si="2"/>
        <v>0.43679487179487192</v>
      </c>
    </row>
    <row r="32" spans="1:15" x14ac:dyDescent="0.25">
      <c r="A32" t="s">
        <v>28</v>
      </c>
      <c r="B32" s="1">
        <v>3.3</v>
      </c>
      <c r="C32">
        <v>277.99</v>
      </c>
      <c r="D32">
        <v>213.86</v>
      </c>
      <c r="E32" s="1">
        <f t="shared" si="1"/>
        <v>83.239393939393949</v>
      </c>
      <c r="F32" s="4">
        <f t="shared" si="0"/>
        <v>63.806060606060612</v>
      </c>
      <c r="I32" t="s">
        <v>32</v>
      </c>
      <c r="J32" s="95">
        <v>159.12</v>
      </c>
      <c r="K32" s="49">
        <v>109.88</v>
      </c>
      <c r="L32" s="95">
        <v>115</v>
      </c>
      <c r="M32" s="1">
        <f t="shared" si="3"/>
        <v>0.38365217391304351</v>
      </c>
      <c r="N32" s="1">
        <f t="shared" si="3"/>
        <v>4.452173913043482E-2</v>
      </c>
      <c r="O32" s="1">
        <f t="shared" si="2"/>
        <v>0.33913043478260868</v>
      </c>
    </row>
    <row r="33" spans="1:19" x14ac:dyDescent="0.25">
      <c r="I33" t="s">
        <v>33</v>
      </c>
      <c r="J33" s="95">
        <v>170.87</v>
      </c>
      <c r="K33" s="95">
        <v>32.03</v>
      </c>
      <c r="L33" s="95">
        <v>23</v>
      </c>
      <c r="M33" s="1">
        <f t="shared" si="3"/>
        <v>6.4291304347826088</v>
      </c>
      <c r="N33" s="1">
        <f t="shared" si="3"/>
        <v>0.39260869565217399</v>
      </c>
      <c r="O33" s="1">
        <f t="shared" si="2"/>
        <v>6.0365217391304347</v>
      </c>
    </row>
    <row r="34" spans="1:19" x14ac:dyDescent="0.25">
      <c r="A34" t="s">
        <v>43</v>
      </c>
      <c r="B34" t="s">
        <v>41</v>
      </c>
      <c r="C34" t="s">
        <v>42</v>
      </c>
      <c r="D34" t="s">
        <v>40</v>
      </c>
      <c r="E34" t="s">
        <v>48</v>
      </c>
      <c r="F34" t="s">
        <v>49</v>
      </c>
      <c r="I34" t="s">
        <v>34</v>
      </c>
      <c r="J34" s="95">
        <v>107.83</v>
      </c>
      <c r="K34" s="95">
        <v>68.45</v>
      </c>
      <c r="L34" s="95">
        <v>28.1</v>
      </c>
      <c r="M34" s="1">
        <f t="shared" si="3"/>
        <v>2.8373665480427039</v>
      </c>
      <c r="N34" s="1">
        <f t="shared" si="3"/>
        <v>1.4359430604982206</v>
      </c>
      <c r="O34" s="1">
        <f t="shared" si="2"/>
        <v>1.4014234875444833</v>
      </c>
    </row>
    <row r="35" spans="1:19" x14ac:dyDescent="0.25">
      <c r="A35" t="s">
        <v>26</v>
      </c>
      <c r="B35">
        <v>129.25</v>
      </c>
      <c r="C35">
        <v>84.77</v>
      </c>
    </row>
    <row r="36" spans="1:19" x14ac:dyDescent="0.25">
      <c r="A36" t="s">
        <v>29</v>
      </c>
      <c r="B36">
        <v>13.92</v>
      </c>
      <c r="C36">
        <v>10.97</v>
      </c>
      <c r="D36">
        <v>12.1</v>
      </c>
      <c r="E36">
        <v>0.15041322314049591</v>
      </c>
      <c r="F36">
        <v>9.3388429752066029E-2</v>
      </c>
      <c r="H36" s="49"/>
      <c r="I36" s="49"/>
      <c r="J36" s="49"/>
      <c r="K36" s="49"/>
      <c r="L36" s="49"/>
    </row>
    <row r="37" spans="1:19" x14ac:dyDescent="0.25">
      <c r="A37" t="s">
        <v>24</v>
      </c>
      <c r="B37">
        <v>45.43</v>
      </c>
      <c r="C37">
        <v>15.54</v>
      </c>
      <c r="D37">
        <v>24</v>
      </c>
      <c r="E37">
        <v>0.89291666666666669</v>
      </c>
      <c r="F37">
        <v>0.35250000000000004</v>
      </c>
      <c r="H37" s="49"/>
      <c r="I37" s="49"/>
      <c r="J37" s="49"/>
      <c r="K37" s="49"/>
      <c r="L37" s="49"/>
      <c r="M37" s="49"/>
      <c r="N37" s="49"/>
      <c r="O37" s="49"/>
      <c r="P37" s="49"/>
      <c r="Q37" s="49"/>
      <c r="R37" s="49"/>
      <c r="S37" s="49"/>
    </row>
    <row r="38" spans="1:19" x14ac:dyDescent="0.25">
      <c r="A38" t="s">
        <v>27</v>
      </c>
      <c r="B38">
        <v>9.11</v>
      </c>
      <c r="C38">
        <v>8.9700000000000006</v>
      </c>
      <c r="D38">
        <v>18.36</v>
      </c>
      <c r="E38">
        <v>0.50381263616557737</v>
      </c>
      <c r="F38">
        <v>0.51143790849673199</v>
      </c>
      <c r="H38" s="49"/>
      <c r="I38" s="49"/>
      <c r="J38" s="49"/>
      <c r="K38" s="49"/>
      <c r="L38" s="49"/>
      <c r="M38" s="49"/>
      <c r="N38" s="49"/>
      <c r="O38" s="49"/>
      <c r="P38" s="49"/>
      <c r="Q38" s="49"/>
      <c r="R38" s="49"/>
      <c r="S38" s="49"/>
    </row>
    <row r="39" spans="1:19" x14ac:dyDescent="0.25">
      <c r="A39" t="s">
        <v>31</v>
      </c>
      <c r="B39">
        <v>16.38</v>
      </c>
      <c r="C39">
        <v>4.32</v>
      </c>
      <c r="D39">
        <v>11.2</v>
      </c>
      <c r="E39">
        <v>0.46250000000000002</v>
      </c>
      <c r="F39">
        <v>0.61428571428571421</v>
      </c>
      <c r="H39" s="49"/>
      <c r="I39" s="49"/>
      <c r="J39" s="49"/>
      <c r="K39" s="49"/>
      <c r="L39" s="49"/>
      <c r="M39" s="49"/>
      <c r="N39" s="49"/>
      <c r="O39" s="49"/>
      <c r="P39" s="49"/>
      <c r="Q39" s="49"/>
      <c r="R39" s="49"/>
      <c r="S39" s="49"/>
    </row>
    <row r="40" spans="1:19" x14ac:dyDescent="0.25">
      <c r="A40" t="s">
        <v>34</v>
      </c>
      <c r="B40">
        <v>0</v>
      </c>
      <c r="C40">
        <v>0</v>
      </c>
      <c r="D40">
        <v>7.56</v>
      </c>
      <c r="E40">
        <v>1</v>
      </c>
      <c r="F40">
        <v>1</v>
      </c>
      <c r="H40" s="49"/>
      <c r="I40" s="49"/>
      <c r="J40" s="49"/>
      <c r="K40" s="49"/>
      <c r="L40" s="49"/>
      <c r="M40" s="49"/>
      <c r="N40" s="49"/>
      <c r="O40" s="49"/>
      <c r="P40" s="49"/>
      <c r="Q40" s="49"/>
      <c r="R40" s="49"/>
      <c r="S40" s="49"/>
    </row>
    <row r="41" spans="1:19" x14ac:dyDescent="0.25">
      <c r="A41" t="s">
        <v>33</v>
      </c>
      <c r="B41">
        <v>50.87</v>
      </c>
      <c r="C41">
        <v>29.38</v>
      </c>
      <c r="D41">
        <v>11.9</v>
      </c>
      <c r="E41">
        <v>3.2747899159663865</v>
      </c>
      <c r="F41">
        <v>1.4689075630252098</v>
      </c>
      <c r="H41" s="49"/>
      <c r="I41" s="49"/>
      <c r="J41" s="49"/>
      <c r="K41" s="49"/>
      <c r="L41" s="49"/>
      <c r="M41" s="49"/>
      <c r="N41" s="49"/>
      <c r="O41" s="49"/>
      <c r="P41" s="49"/>
      <c r="Q41" s="49"/>
      <c r="R41" s="49"/>
      <c r="S41" s="49"/>
    </row>
    <row r="42" spans="1:19" x14ac:dyDescent="0.25">
      <c r="A42" t="s">
        <v>30</v>
      </c>
      <c r="B42">
        <v>147.25</v>
      </c>
      <c r="C42">
        <v>61.98</v>
      </c>
      <c r="D42">
        <v>24</v>
      </c>
      <c r="E42">
        <v>5.135416666666667</v>
      </c>
      <c r="F42">
        <v>1.5824999999999998</v>
      </c>
      <c r="H42" s="49"/>
      <c r="I42" s="49"/>
      <c r="J42" s="49"/>
      <c r="K42" s="49"/>
      <c r="L42" s="49"/>
      <c r="M42" s="49"/>
      <c r="N42" s="49"/>
      <c r="O42" s="49"/>
      <c r="P42" s="49"/>
      <c r="Q42" s="49"/>
      <c r="R42" s="49"/>
      <c r="S42" s="49"/>
    </row>
    <row r="43" spans="1:19" x14ac:dyDescent="0.25">
      <c r="A43" t="s">
        <v>32</v>
      </c>
      <c r="B43">
        <v>107.31</v>
      </c>
      <c r="C43">
        <v>104.17</v>
      </c>
      <c r="D43">
        <v>27.8</v>
      </c>
      <c r="E43">
        <v>2.8600719424460435</v>
      </c>
      <c r="F43">
        <v>2.7471223021582736</v>
      </c>
      <c r="H43" s="49"/>
      <c r="I43" s="49"/>
      <c r="J43" s="49"/>
      <c r="K43" s="49"/>
      <c r="L43" s="49"/>
      <c r="M43" s="49"/>
      <c r="N43" s="49"/>
      <c r="O43" s="49"/>
      <c r="P43" s="49"/>
      <c r="Q43" s="49"/>
      <c r="R43" s="49"/>
      <c r="S43" s="49"/>
    </row>
    <row r="44" spans="1:19" x14ac:dyDescent="0.25">
      <c r="A44" t="s">
        <v>23</v>
      </c>
      <c r="B44">
        <v>116.4</v>
      </c>
      <c r="C44">
        <v>67.91</v>
      </c>
      <c r="D44">
        <v>14.4</v>
      </c>
      <c r="E44">
        <v>7.083333333333333</v>
      </c>
      <c r="F44">
        <v>3.7159722222222218</v>
      </c>
      <c r="H44" s="49"/>
      <c r="I44" s="49"/>
      <c r="J44" s="49"/>
      <c r="K44" s="49"/>
      <c r="L44" s="49"/>
      <c r="M44" s="49"/>
      <c r="N44" s="49"/>
      <c r="O44" s="49"/>
      <c r="P44" s="49"/>
      <c r="Q44" s="49"/>
      <c r="R44" s="49"/>
      <c r="S44" s="49"/>
    </row>
    <row r="45" spans="1:19" x14ac:dyDescent="0.25">
      <c r="A45" t="s">
        <v>25</v>
      </c>
      <c r="B45">
        <v>236.91</v>
      </c>
      <c r="C45">
        <v>127.3</v>
      </c>
      <c r="D45">
        <v>3.3</v>
      </c>
      <c r="E45">
        <v>70.790909090909096</v>
      </c>
      <c r="F45">
        <v>37.575757575757578</v>
      </c>
      <c r="H45" s="49"/>
      <c r="I45" s="49"/>
      <c r="J45" s="49"/>
      <c r="K45" s="49"/>
      <c r="L45" s="49"/>
      <c r="M45" s="49"/>
      <c r="N45" s="49"/>
      <c r="O45" s="49"/>
      <c r="P45" s="49"/>
      <c r="Q45" s="49"/>
      <c r="R45" s="49"/>
      <c r="S45" s="49"/>
    </row>
    <row r="46" spans="1:19" x14ac:dyDescent="0.25">
      <c r="A46" t="s">
        <v>28</v>
      </c>
      <c r="B46">
        <v>277.99</v>
      </c>
      <c r="C46">
        <v>213.86</v>
      </c>
      <c r="D46">
        <v>3.3</v>
      </c>
      <c r="E46">
        <v>83.239393939393949</v>
      </c>
      <c r="F46">
        <v>63.806060606060612</v>
      </c>
      <c r="H46" s="49"/>
      <c r="I46" s="49"/>
      <c r="J46" s="49"/>
      <c r="K46" s="49"/>
      <c r="L46" s="49"/>
      <c r="M46" s="49"/>
      <c r="N46" s="49"/>
      <c r="O46" s="49"/>
      <c r="P46" s="49"/>
      <c r="Q46" s="49"/>
      <c r="R46" s="49"/>
      <c r="S46" s="49"/>
    </row>
    <row r="47" spans="1:19" x14ac:dyDescent="0.25">
      <c r="H47" s="49"/>
      <c r="I47" s="49"/>
      <c r="J47" s="49"/>
      <c r="K47" s="49"/>
      <c r="L47" s="49"/>
      <c r="M47" s="49"/>
      <c r="N47" s="49"/>
      <c r="O47" s="49"/>
      <c r="P47" s="49"/>
      <c r="Q47" s="49"/>
      <c r="R47" s="49"/>
      <c r="S47" s="49"/>
    </row>
    <row r="48" spans="1:19" x14ac:dyDescent="0.25">
      <c r="H48" s="49"/>
      <c r="I48" s="49"/>
      <c r="J48" s="49"/>
      <c r="K48" s="49"/>
      <c r="L48" s="49"/>
      <c r="M48" s="49"/>
      <c r="N48" s="49"/>
      <c r="O48" s="49"/>
      <c r="P48" s="49"/>
      <c r="Q48" s="49"/>
      <c r="R48" s="49"/>
      <c r="S48" s="49"/>
    </row>
    <row r="49" spans="8:19" x14ac:dyDescent="0.25">
      <c r="H49" s="49"/>
      <c r="I49" s="49"/>
      <c r="J49" s="49"/>
      <c r="K49" s="49"/>
      <c r="L49" s="49"/>
      <c r="M49" s="49"/>
      <c r="N49" s="49"/>
      <c r="O49" s="49"/>
      <c r="P49" s="49"/>
      <c r="Q49" s="49"/>
      <c r="R49" s="49"/>
      <c r="S49" s="49"/>
    </row>
    <row r="50" spans="8:19" x14ac:dyDescent="0.25">
      <c r="H50" s="49"/>
      <c r="I50" s="49"/>
      <c r="J50" s="49"/>
      <c r="K50" s="49"/>
      <c r="L50" s="49"/>
      <c r="M50" s="49"/>
      <c r="N50" s="49"/>
      <c r="O50" s="49"/>
      <c r="P50" s="49"/>
      <c r="Q50" s="49"/>
      <c r="R50" s="49"/>
      <c r="S50" s="49"/>
    </row>
    <row r="51" spans="8:19" x14ac:dyDescent="0.25">
      <c r="H51" s="49"/>
      <c r="I51" s="49"/>
      <c r="J51" s="49"/>
      <c r="K51" s="49"/>
      <c r="L51" s="49"/>
      <c r="M51" s="49"/>
      <c r="N51" s="49"/>
      <c r="O51" s="49"/>
      <c r="P51" s="49"/>
      <c r="Q51" s="49"/>
      <c r="R51" s="49"/>
      <c r="S51" s="49"/>
    </row>
    <row r="52" spans="8:19" x14ac:dyDescent="0.25">
      <c r="H52" s="49"/>
      <c r="I52" s="49"/>
      <c r="J52" s="49"/>
      <c r="K52" s="49"/>
      <c r="L52" s="49"/>
      <c r="M52" s="49"/>
      <c r="N52" s="49"/>
      <c r="O52" s="49"/>
      <c r="P52" s="49"/>
      <c r="Q52" s="49"/>
      <c r="R52" s="49"/>
      <c r="S52" s="49"/>
    </row>
    <row r="53" spans="8:19" x14ac:dyDescent="0.25">
      <c r="H53" s="49"/>
      <c r="I53" s="49"/>
      <c r="J53" s="49"/>
      <c r="K53" s="49"/>
      <c r="L53" s="49"/>
      <c r="M53" s="49"/>
      <c r="N53" s="49"/>
      <c r="O53" s="49"/>
      <c r="P53" s="49"/>
      <c r="Q53" s="49"/>
      <c r="R53" s="49"/>
      <c r="S53" s="49"/>
    </row>
    <row r="54" spans="8:19" x14ac:dyDescent="0.25">
      <c r="H54" s="49"/>
      <c r="I54" s="49"/>
      <c r="J54" s="49"/>
      <c r="K54" s="49"/>
      <c r="L54" s="49"/>
      <c r="M54" s="49"/>
      <c r="N54" s="49"/>
      <c r="O54" s="49"/>
      <c r="P54" s="49"/>
      <c r="Q54" s="49"/>
      <c r="R54" s="49"/>
      <c r="S54" s="49"/>
    </row>
    <row r="55" spans="8:19" x14ac:dyDescent="0.25">
      <c r="H55" s="49"/>
      <c r="I55" s="49"/>
      <c r="J55" s="49"/>
      <c r="K55" s="49"/>
      <c r="L55" s="49"/>
      <c r="M55" s="49"/>
      <c r="N55" s="49"/>
      <c r="O55" s="49"/>
      <c r="P55" s="49"/>
      <c r="Q55" s="49"/>
      <c r="R55" s="49"/>
      <c r="S55" s="49"/>
    </row>
    <row r="56" spans="8:19" x14ac:dyDescent="0.25">
      <c r="H56" s="49"/>
      <c r="I56" s="49"/>
      <c r="J56" s="49"/>
      <c r="K56" s="49"/>
      <c r="L56" s="49"/>
      <c r="M56" s="49"/>
      <c r="N56" s="49"/>
      <c r="O56" s="49"/>
      <c r="P56" s="49"/>
      <c r="Q56" s="49"/>
      <c r="R56" s="49"/>
      <c r="S56" s="49"/>
    </row>
    <row r="57" spans="8:19" x14ac:dyDescent="0.25">
      <c r="H57" s="49"/>
      <c r="I57" s="49"/>
      <c r="J57" s="49"/>
      <c r="K57" s="49"/>
      <c r="L57" s="49"/>
    </row>
  </sheetData>
  <sortState ref="I6:O15">
    <sortCondition ref="I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15"/>
  <sheetViews>
    <sheetView workbookViewId="0">
      <selection activeCell="B26" sqref="B26"/>
    </sheetView>
  </sheetViews>
  <sheetFormatPr defaultRowHeight="15" x14ac:dyDescent="0.25"/>
  <cols>
    <col min="1" max="1" width="90.7109375" style="5" bestFit="1" customWidth="1"/>
    <col min="2" max="2" width="59.85546875" bestFit="1" customWidth="1"/>
  </cols>
  <sheetData>
    <row r="1" spans="1:2" x14ac:dyDescent="0.25">
      <c r="A1" s="6" t="s">
        <v>53</v>
      </c>
    </row>
    <row r="3" spans="1:2" x14ac:dyDescent="0.25">
      <c r="A3" s="5" t="s">
        <v>54</v>
      </c>
      <c r="B3" t="s">
        <v>55</v>
      </c>
    </row>
    <row r="4" spans="1:2" ht="45" x14ac:dyDescent="0.25">
      <c r="A4" s="5" t="s">
        <v>56</v>
      </c>
      <c r="B4" t="s">
        <v>55</v>
      </c>
    </row>
    <row r="5" spans="1:2" ht="75" x14ac:dyDescent="0.25">
      <c r="A5" s="5" t="s">
        <v>57</v>
      </c>
      <c r="B5" t="s">
        <v>55</v>
      </c>
    </row>
    <row r="6" spans="1:2" x14ac:dyDescent="0.25">
      <c r="B6" t="s">
        <v>58</v>
      </c>
    </row>
    <row r="7" spans="1:2" x14ac:dyDescent="0.25">
      <c r="B7" t="s">
        <v>59</v>
      </c>
    </row>
    <row r="8" spans="1:2" x14ac:dyDescent="0.25">
      <c r="B8" s="7" t="s">
        <v>60</v>
      </c>
    </row>
    <row r="9" spans="1:2" x14ac:dyDescent="0.25">
      <c r="B9" s="7" t="s">
        <v>61</v>
      </c>
    </row>
    <row r="10" spans="1:2" x14ac:dyDescent="0.25">
      <c r="B10" s="7" t="s">
        <v>62</v>
      </c>
    </row>
    <row r="11" spans="1:2" x14ac:dyDescent="0.25">
      <c r="B11" s="7" t="s">
        <v>63</v>
      </c>
    </row>
    <row r="12" spans="1:2" x14ac:dyDescent="0.25">
      <c r="B12" s="7" t="s">
        <v>64</v>
      </c>
    </row>
    <row r="13" spans="1:2" x14ac:dyDescent="0.25">
      <c r="B13" s="7" t="s">
        <v>65</v>
      </c>
    </row>
    <row r="14" spans="1:2" x14ac:dyDescent="0.25">
      <c r="B14" s="7" t="s">
        <v>66</v>
      </c>
    </row>
    <row r="15" spans="1:2" x14ac:dyDescent="0.25">
      <c r="B15" s="7" t="s">
        <v>67</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T28"/>
  <sheetViews>
    <sheetView workbookViewId="0">
      <selection activeCell="G37" sqref="G37"/>
    </sheetView>
  </sheetViews>
  <sheetFormatPr defaultColWidth="8.7109375" defaultRowHeight="15" x14ac:dyDescent="0.25"/>
  <cols>
    <col min="1" max="1" width="8.7109375" style="10"/>
    <col min="2" max="2" width="15.140625" style="10" bestFit="1" customWidth="1"/>
    <col min="3" max="3" width="15.140625" style="10" customWidth="1"/>
    <col min="4" max="5" width="11.85546875" style="10" bestFit="1" customWidth="1"/>
    <col min="6" max="6" width="18.28515625" style="10" bestFit="1" customWidth="1"/>
    <col min="7" max="7" width="18" style="10" bestFit="1" customWidth="1"/>
    <col min="8" max="8" width="11" style="10" bestFit="1" customWidth="1"/>
    <col min="9" max="9" width="12.7109375" style="10" bestFit="1" customWidth="1"/>
    <col min="10" max="10" width="12.7109375" style="10" customWidth="1"/>
    <col min="11" max="15" width="0" style="10" hidden="1" customWidth="1"/>
    <col min="16" max="16" width="20.85546875" style="21" bestFit="1" customWidth="1"/>
    <col min="17" max="17" width="6.42578125" style="26" bestFit="1" customWidth="1"/>
    <col min="18" max="16384" width="8.7109375" style="10"/>
  </cols>
  <sheetData>
    <row r="1" spans="1:20" x14ac:dyDescent="0.25">
      <c r="B1" s="16" t="s">
        <v>73</v>
      </c>
      <c r="C1" s="16"/>
      <c r="D1" s="16"/>
      <c r="E1" s="16"/>
      <c r="F1" s="16"/>
      <c r="G1" s="16"/>
      <c r="H1" s="16"/>
      <c r="P1" s="21" t="s">
        <v>74</v>
      </c>
    </row>
    <row r="2" spans="1:20" x14ac:dyDescent="0.25">
      <c r="A2" s="11"/>
      <c r="B2" s="11" t="s">
        <v>75</v>
      </c>
      <c r="C2" s="11" t="s">
        <v>99</v>
      </c>
      <c r="D2" s="11" t="s">
        <v>39</v>
      </c>
      <c r="E2" s="11" t="s">
        <v>36</v>
      </c>
      <c r="F2" s="11" t="s">
        <v>37</v>
      </c>
      <c r="G2" s="11" t="s">
        <v>38</v>
      </c>
      <c r="H2" s="11" t="s">
        <v>35</v>
      </c>
      <c r="I2" s="30" t="s">
        <v>77</v>
      </c>
      <c r="J2" s="30" t="s">
        <v>84</v>
      </c>
      <c r="K2" s="30" t="s">
        <v>87</v>
      </c>
      <c r="L2" s="30" t="s">
        <v>78</v>
      </c>
      <c r="M2" s="30" t="s">
        <v>85</v>
      </c>
      <c r="N2" s="30" t="s">
        <v>79</v>
      </c>
      <c r="O2" s="30" t="s">
        <v>86</v>
      </c>
      <c r="P2" s="31"/>
      <c r="Q2" s="29"/>
      <c r="R2" s="11" t="s">
        <v>76</v>
      </c>
      <c r="S2" s="29" t="s">
        <v>88</v>
      </c>
      <c r="T2" s="11" t="s">
        <v>84</v>
      </c>
    </row>
    <row r="3" spans="1:20" x14ac:dyDescent="0.25">
      <c r="A3" s="9" t="s">
        <v>23</v>
      </c>
      <c r="B3" s="14" t="s">
        <v>68</v>
      </c>
      <c r="C3" s="35" t="s">
        <v>91</v>
      </c>
      <c r="E3" s="17">
        <v>2.1109553533556733E-2</v>
      </c>
      <c r="F3" s="17">
        <v>6.8886374101505485E-2</v>
      </c>
      <c r="H3" s="15">
        <v>0.44572905343246744</v>
      </c>
      <c r="I3" s="8" t="s">
        <v>82</v>
      </c>
      <c r="J3" s="8"/>
      <c r="K3" s="8"/>
      <c r="M3" s="19"/>
      <c r="P3" s="23" t="s">
        <v>70</v>
      </c>
      <c r="Q3" s="33" t="s">
        <v>100</v>
      </c>
      <c r="S3" s="25">
        <v>0.15</v>
      </c>
    </row>
    <row r="4" spans="1:20" x14ac:dyDescent="0.25">
      <c r="A4" s="9" t="s">
        <v>24</v>
      </c>
      <c r="B4" s="8" t="s">
        <v>69</v>
      </c>
      <c r="C4" t="s">
        <v>92</v>
      </c>
      <c r="D4" s="17">
        <v>0.105</v>
      </c>
      <c r="E4" s="17">
        <v>9.2313978494623652E-2</v>
      </c>
      <c r="F4" s="17">
        <v>6.0074688796680493E-2</v>
      </c>
      <c r="G4" s="17">
        <v>0.48139568375575065</v>
      </c>
      <c r="H4" s="17">
        <v>0.19700000000000001</v>
      </c>
      <c r="I4" s="8" t="s">
        <v>82</v>
      </c>
      <c r="J4" s="8">
        <f t="shared" ref="J4:J14" si="0">MEDIAN(K4,M4,O4)</f>
        <v>0.84</v>
      </c>
      <c r="K4" s="8">
        <v>0.84</v>
      </c>
      <c r="P4" s="22"/>
    </row>
    <row r="5" spans="1:20" x14ac:dyDescent="0.25">
      <c r="A5" s="9" t="s">
        <v>25</v>
      </c>
      <c r="B5" s="8" t="s">
        <v>70</v>
      </c>
      <c r="C5" t="s">
        <v>93</v>
      </c>
      <c r="D5" s="17">
        <v>0.10687015002586653</v>
      </c>
      <c r="E5" s="17">
        <v>0.10808041887099852</v>
      </c>
      <c r="F5" s="17">
        <v>4.2331288343558281E-2</v>
      </c>
      <c r="G5" s="17">
        <v>0.94548166519043397</v>
      </c>
      <c r="H5" s="17">
        <v>5.8847736625514402E-2</v>
      </c>
      <c r="I5" s="8" t="s">
        <v>82</v>
      </c>
      <c r="J5" s="8">
        <f t="shared" si="0"/>
        <v>0.48</v>
      </c>
      <c r="K5" s="8">
        <v>0.48</v>
      </c>
      <c r="P5" s="22"/>
      <c r="Q5" s="12"/>
    </row>
    <row r="6" spans="1:20" x14ac:dyDescent="0.25">
      <c r="A6" s="9" t="s">
        <v>26</v>
      </c>
      <c r="B6" s="14" t="s">
        <v>71</v>
      </c>
      <c r="C6" s="34" t="s">
        <v>94</v>
      </c>
      <c r="D6" s="17">
        <v>5.4888888888888883E-2</v>
      </c>
      <c r="E6" s="17">
        <v>0.13248017641019533</v>
      </c>
      <c r="F6" s="15">
        <v>0.21</v>
      </c>
      <c r="G6" s="17">
        <v>1.2225913620657858</v>
      </c>
      <c r="H6" s="15">
        <v>1.8486055779999999</v>
      </c>
      <c r="I6" s="8" t="s">
        <v>83</v>
      </c>
      <c r="J6" s="8">
        <f t="shared" si="0"/>
        <v>1.3</v>
      </c>
      <c r="K6" s="8">
        <v>1.3</v>
      </c>
      <c r="P6" s="23" t="s">
        <v>68</v>
      </c>
      <c r="Q6" s="33" t="s">
        <v>100</v>
      </c>
      <c r="R6" s="15">
        <v>0.15</v>
      </c>
    </row>
    <row r="7" spans="1:20" x14ac:dyDescent="0.25">
      <c r="A7" s="9" t="s">
        <v>27</v>
      </c>
      <c r="B7" s="8" t="s">
        <v>72</v>
      </c>
      <c r="C7" s="5" t="s">
        <v>95</v>
      </c>
      <c r="D7" s="17">
        <v>4.666452137563145E-2</v>
      </c>
      <c r="E7" s="17">
        <v>4.9891093602341313E-2</v>
      </c>
      <c r="F7" s="17">
        <v>5.9583333333333335E-2</v>
      </c>
      <c r="G7" s="17">
        <v>0.30686907807540842</v>
      </c>
      <c r="H7" s="17">
        <v>0.6484431773241105</v>
      </c>
      <c r="I7" s="8" t="s">
        <v>82</v>
      </c>
      <c r="J7" s="8">
        <f t="shared" si="0"/>
        <v>0.75</v>
      </c>
      <c r="K7" s="8">
        <v>0.8</v>
      </c>
      <c r="L7" s="8"/>
      <c r="M7" s="20">
        <v>0.7</v>
      </c>
      <c r="P7" s="22"/>
      <c r="Q7" s="12"/>
    </row>
    <row r="8" spans="1:20" x14ac:dyDescent="0.25">
      <c r="A8" s="9" t="s">
        <v>28</v>
      </c>
      <c r="B8" s="8" t="s">
        <v>72</v>
      </c>
      <c r="C8" t="s">
        <v>96</v>
      </c>
      <c r="D8" s="17">
        <v>0.05</v>
      </c>
      <c r="E8" s="17">
        <v>5.3762206186365E-2</v>
      </c>
      <c r="F8" s="17">
        <v>9.696969696969697E-2</v>
      </c>
      <c r="G8" s="17">
        <v>1.3187779323099682</v>
      </c>
      <c r="H8" s="17">
        <v>3.2</v>
      </c>
      <c r="I8" s="8" t="s">
        <v>82</v>
      </c>
      <c r="J8" s="8">
        <f t="shared" si="0"/>
        <v>0.5</v>
      </c>
      <c r="K8" s="8">
        <v>0.5</v>
      </c>
      <c r="P8" s="22"/>
      <c r="Q8" s="12"/>
    </row>
    <row r="9" spans="1:20" x14ac:dyDescent="0.25">
      <c r="A9" s="9" t="s">
        <v>29</v>
      </c>
      <c r="B9" s="14" t="s">
        <v>68</v>
      </c>
      <c r="C9" s="34" t="s">
        <v>97</v>
      </c>
      <c r="D9" s="17">
        <v>0.10939830929885627</v>
      </c>
      <c r="E9" s="17">
        <v>0.11902643344582581</v>
      </c>
      <c r="F9" s="17">
        <v>0.11812500000000001</v>
      </c>
      <c r="G9" s="17">
        <v>1.668934240165687</v>
      </c>
      <c r="H9" s="15">
        <v>0.16600433738684073</v>
      </c>
      <c r="I9" s="8" t="s">
        <v>82</v>
      </c>
      <c r="J9" s="8"/>
      <c r="K9" s="8"/>
      <c r="P9" s="23" t="s">
        <v>70</v>
      </c>
      <c r="Q9" s="33" t="s">
        <v>100</v>
      </c>
      <c r="S9" s="25">
        <v>0.15</v>
      </c>
    </row>
    <row r="10" spans="1:20" x14ac:dyDescent="0.25">
      <c r="A10" s="9" t="s">
        <v>30</v>
      </c>
      <c r="B10" s="8" t="s">
        <v>72</v>
      </c>
      <c r="C10" t="s">
        <v>94</v>
      </c>
      <c r="D10" s="17">
        <v>5.1499999999999997E-2</v>
      </c>
      <c r="E10" s="17">
        <v>0.14148163690858417</v>
      </c>
      <c r="F10" s="17">
        <v>3.3666666666666671E-2</v>
      </c>
      <c r="G10" s="17">
        <v>0.46910045849113718</v>
      </c>
      <c r="H10" s="17">
        <v>5.7271551724137934E-2</v>
      </c>
      <c r="I10" s="8" t="s">
        <v>82</v>
      </c>
      <c r="J10" s="8">
        <f t="shared" si="0"/>
        <v>0.79499999999999993</v>
      </c>
      <c r="K10" s="8">
        <v>0.75</v>
      </c>
      <c r="L10" s="8" t="s">
        <v>82</v>
      </c>
      <c r="M10" s="12">
        <v>0.84</v>
      </c>
      <c r="P10" s="22"/>
      <c r="Q10" s="12"/>
    </row>
    <row r="11" spans="1:20" x14ac:dyDescent="0.25">
      <c r="A11" s="9" t="s">
        <v>31</v>
      </c>
      <c r="B11" s="8" t="s">
        <v>72</v>
      </c>
      <c r="C11" t="s">
        <v>93</v>
      </c>
      <c r="D11" s="17">
        <v>0.1</v>
      </c>
      <c r="E11" s="17">
        <v>0.19472937500000001</v>
      </c>
      <c r="F11" s="17">
        <v>0.10999999999999999</v>
      </c>
      <c r="G11" s="17">
        <v>0.14780466598657002</v>
      </c>
      <c r="H11" s="17">
        <v>0.18</v>
      </c>
      <c r="I11" s="8" t="s">
        <v>82</v>
      </c>
      <c r="J11" s="8">
        <f t="shared" si="0"/>
        <v>0.85</v>
      </c>
      <c r="K11" s="8">
        <v>0.85</v>
      </c>
      <c r="L11" s="8" t="s">
        <v>82</v>
      </c>
      <c r="M11" s="12">
        <v>0.88</v>
      </c>
      <c r="N11" s="8" t="s">
        <v>82</v>
      </c>
      <c r="O11" s="12">
        <v>0.81</v>
      </c>
      <c r="P11" s="22"/>
      <c r="Q11" s="12"/>
    </row>
    <row r="12" spans="1:20" x14ac:dyDescent="0.25">
      <c r="A12" s="9" t="s">
        <v>32</v>
      </c>
      <c r="B12" s="14" t="s">
        <v>68</v>
      </c>
      <c r="C12" s="34" t="s">
        <v>98</v>
      </c>
      <c r="D12" s="17">
        <v>0.11445006713987854</v>
      </c>
      <c r="E12" s="17">
        <v>0.13696709106328259</v>
      </c>
      <c r="F12" s="17">
        <v>5.7766990291262137E-2</v>
      </c>
      <c r="G12" s="17">
        <v>1.2048192770915953</v>
      </c>
      <c r="H12" s="15">
        <v>0.16385466531011705</v>
      </c>
      <c r="I12" s="8"/>
      <c r="J12" s="14">
        <f t="shared" si="0"/>
        <v>1.2000000000000002</v>
      </c>
      <c r="K12" s="8"/>
      <c r="L12" s="8" t="s">
        <v>82</v>
      </c>
      <c r="M12" s="14">
        <v>1.1000000000000001</v>
      </c>
      <c r="N12" s="10" t="s">
        <v>80</v>
      </c>
      <c r="O12" s="14">
        <v>1.3</v>
      </c>
      <c r="P12" s="23" t="s">
        <v>70</v>
      </c>
      <c r="Q12" s="33" t="s">
        <v>100</v>
      </c>
      <c r="S12" s="25">
        <v>0.15</v>
      </c>
      <c r="T12" s="25">
        <v>0.6</v>
      </c>
    </row>
    <row r="13" spans="1:20" x14ac:dyDescent="0.25">
      <c r="A13" s="9" t="s">
        <v>33</v>
      </c>
      <c r="B13" s="8" t="s">
        <v>72</v>
      </c>
      <c r="C13" t="s">
        <v>94</v>
      </c>
      <c r="D13" s="17">
        <v>6.1538461538461542E-2</v>
      </c>
      <c r="E13" s="17">
        <v>0.2895762544218991</v>
      </c>
      <c r="F13" s="17">
        <v>5.2654028436018956E-2</v>
      </c>
      <c r="G13" s="17">
        <v>1.559006122257711</v>
      </c>
      <c r="H13" s="17">
        <v>0.10181818181818182</v>
      </c>
      <c r="I13" s="8" t="s">
        <v>82</v>
      </c>
      <c r="J13" s="8">
        <f t="shared" si="0"/>
        <v>1.23</v>
      </c>
      <c r="K13" s="8">
        <v>0.9</v>
      </c>
      <c r="L13" s="12" t="s">
        <v>82</v>
      </c>
      <c r="M13" s="12">
        <v>1.23</v>
      </c>
      <c r="N13" s="10" t="s">
        <v>81</v>
      </c>
      <c r="O13" s="12">
        <v>1.91</v>
      </c>
      <c r="P13" s="22"/>
      <c r="Q13" s="12"/>
    </row>
    <row r="14" spans="1:20" x14ac:dyDescent="0.25">
      <c r="A14" s="9" t="s">
        <v>34</v>
      </c>
      <c r="B14" s="8" t="s">
        <v>72</v>
      </c>
      <c r="C14" t="s">
        <v>94</v>
      </c>
      <c r="D14" s="17">
        <v>4.2352941176470586E-2</v>
      </c>
      <c r="E14" s="17">
        <v>5.444924930049673E-2</v>
      </c>
      <c r="F14" s="17">
        <v>4.0857142857142863E-2</v>
      </c>
      <c r="G14" s="17">
        <v>0.27380549275526117</v>
      </c>
      <c r="H14" s="17">
        <v>0.1</v>
      </c>
      <c r="I14" s="8" t="s">
        <v>82</v>
      </c>
      <c r="J14" s="8">
        <f t="shared" si="0"/>
        <v>0.7</v>
      </c>
      <c r="K14" s="8">
        <v>0.8</v>
      </c>
      <c r="L14" s="8" t="s">
        <v>82</v>
      </c>
      <c r="M14" s="8">
        <v>0.6</v>
      </c>
      <c r="N14" s="8" t="s">
        <v>82</v>
      </c>
      <c r="O14" s="8">
        <v>0.7</v>
      </c>
      <c r="P14" s="22"/>
      <c r="Q14" s="12"/>
    </row>
    <row r="20" spans="1:18" x14ac:dyDescent="0.25">
      <c r="A20" s="9"/>
      <c r="B20" s="8"/>
      <c r="C20" s="8"/>
      <c r="D20" s="8"/>
      <c r="F20" s="8"/>
      <c r="G20" s="8"/>
      <c r="H20" s="8"/>
      <c r="I20" s="8"/>
      <c r="J20" s="8"/>
      <c r="K20" s="8"/>
      <c r="L20" s="8"/>
      <c r="P20" s="22"/>
      <c r="Q20" s="12"/>
      <c r="R20" s="8"/>
    </row>
    <row r="21" spans="1:18" x14ac:dyDescent="0.25">
      <c r="A21" s="9"/>
      <c r="B21" s="8"/>
      <c r="C21" s="8"/>
      <c r="D21" s="8"/>
      <c r="F21" s="8"/>
      <c r="G21" s="8"/>
      <c r="H21" s="8"/>
      <c r="I21" s="8"/>
      <c r="J21" s="8"/>
      <c r="K21" s="8"/>
      <c r="L21" s="8"/>
      <c r="P21" s="22"/>
      <c r="Q21" s="12"/>
      <c r="R21" s="8"/>
    </row>
    <row r="22" spans="1:18" x14ac:dyDescent="0.25">
      <c r="A22" s="18"/>
      <c r="B22" s="8"/>
      <c r="C22" s="8"/>
      <c r="D22" s="8"/>
      <c r="F22" s="8"/>
      <c r="G22" s="8"/>
      <c r="H22" s="8"/>
      <c r="I22" s="8"/>
      <c r="J22" s="8"/>
      <c r="K22" s="8"/>
      <c r="L22" s="8"/>
      <c r="P22" s="22"/>
      <c r="Q22" s="12"/>
      <c r="R22" s="8"/>
    </row>
    <row r="23" spans="1:18" x14ac:dyDescent="0.25">
      <c r="A23" s="9"/>
      <c r="G23" s="8"/>
      <c r="I23" s="8"/>
      <c r="J23" s="8"/>
      <c r="K23" s="8"/>
      <c r="L23" s="8"/>
      <c r="R23" s="8"/>
    </row>
    <row r="24" spans="1:18" x14ac:dyDescent="0.25">
      <c r="A24" s="9"/>
      <c r="B24" s="19"/>
      <c r="C24" s="19"/>
      <c r="G24" s="20"/>
      <c r="I24" s="12"/>
      <c r="J24" s="12"/>
      <c r="K24" s="12"/>
      <c r="L24" s="8"/>
      <c r="R24" s="12"/>
    </row>
    <row r="25" spans="1:18" x14ac:dyDescent="0.25">
      <c r="A25" s="18"/>
      <c r="G25" s="12"/>
      <c r="I25" s="12"/>
      <c r="J25" s="12"/>
      <c r="L25" s="8"/>
      <c r="P25" s="24"/>
      <c r="Q25" s="32"/>
    </row>
    <row r="26" spans="1:18" x14ac:dyDescent="0.25">
      <c r="A26" s="9"/>
      <c r="I26" s="8"/>
      <c r="J26" s="8"/>
      <c r="L26" s="8"/>
    </row>
    <row r="27" spans="1:18" x14ac:dyDescent="0.25">
      <c r="A27" s="9"/>
      <c r="I27" s="12"/>
      <c r="J27" s="12"/>
      <c r="K27" s="12"/>
      <c r="L27" s="8"/>
    </row>
    <row r="28" spans="1:18" x14ac:dyDescent="0.25">
      <c r="A28" s="18"/>
      <c r="I28" s="12"/>
      <c r="J28" s="12"/>
      <c r="K28" s="12"/>
      <c r="L28" s="8"/>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18"/>
  <sheetViews>
    <sheetView topLeftCell="A7" workbookViewId="0">
      <selection activeCell="F14" sqref="F14"/>
    </sheetView>
  </sheetViews>
  <sheetFormatPr defaultRowHeight="15" x14ac:dyDescent="0.25"/>
  <cols>
    <col min="1" max="1" width="8.7109375" style="49"/>
    <col min="2" max="2" width="23.42578125" bestFit="1" customWidth="1"/>
    <col min="3" max="3" width="11.42578125" bestFit="1" customWidth="1"/>
    <col min="4" max="4" width="18.28515625" bestFit="1" customWidth="1"/>
    <col min="5" max="5" width="11" bestFit="1" customWidth="1"/>
    <col min="6" max="6" width="15.140625" bestFit="1" customWidth="1"/>
    <col min="7" max="7" width="10.85546875" bestFit="1" customWidth="1"/>
    <col min="8" max="8" width="5.42578125" bestFit="1" customWidth="1"/>
    <col min="9" max="9" width="4.85546875" bestFit="1" customWidth="1"/>
    <col min="10" max="10" width="5.85546875" bestFit="1" customWidth="1"/>
    <col min="11" max="11" width="13" style="49" customWidth="1"/>
    <col min="12" max="12" width="13.140625" customWidth="1"/>
  </cols>
  <sheetData>
    <row r="1" spans="2:13" s="49" customFormat="1" ht="15.75" thickBot="1" x14ac:dyDescent="0.3"/>
    <row r="2" spans="2:13" x14ac:dyDescent="0.25">
      <c r="B2" s="57" t="s">
        <v>103</v>
      </c>
      <c r="C2" s="142" t="s">
        <v>89</v>
      </c>
      <c r="D2" s="143"/>
      <c r="E2" s="143"/>
      <c r="F2" s="144"/>
      <c r="G2" s="145" t="s">
        <v>90</v>
      </c>
      <c r="H2" s="143"/>
      <c r="I2" s="143"/>
      <c r="J2" s="146"/>
      <c r="K2" s="147" t="s">
        <v>89</v>
      </c>
      <c r="L2" s="149" t="s">
        <v>90</v>
      </c>
      <c r="M2" s="27"/>
    </row>
    <row r="3" spans="2:13" ht="15.75" thickBot="1" x14ac:dyDescent="0.3">
      <c r="B3" s="58"/>
      <c r="C3" s="52"/>
      <c r="D3" s="42" t="s">
        <v>37</v>
      </c>
      <c r="E3" s="42" t="s">
        <v>35</v>
      </c>
      <c r="F3" s="53" t="s">
        <v>102</v>
      </c>
      <c r="G3" s="54"/>
      <c r="H3" s="42" t="s">
        <v>76</v>
      </c>
      <c r="I3" s="42" t="s">
        <v>88</v>
      </c>
      <c r="J3" s="43" t="s">
        <v>84</v>
      </c>
      <c r="K3" s="148"/>
      <c r="L3" s="150"/>
      <c r="M3" s="27"/>
    </row>
    <row r="4" spans="2:13" x14ac:dyDescent="0.25">
      <c r="B4" s="36" t="s">
        <v>29</v>
      </c>
      <c r="C4" s="55" t="s">
        <v>68</v>
      </c>
      <c r="D4" s="13">
        <v>0.11812500000000001</v>
      </c>
      <c r="E4" s="13">
        <v>0.16600433738684073</v>
      </c>
      <c r="F4" s="12"/>
      <c r="G4" s="28" t="s">
        <v>70</v>
      </c>
      <c r="H4" s="26"/>
      <c r="I4" s="26">
        <v>0.15</v>
      </c>
      <c r="J4" s="37"/>
      <c r="K4" s="51" t="s">
        <v>97</v>
      </c>
      <c r="L4" s="47" t="s">
        <v>100</v>
      </c>
      <c r="M4" s="27"/>
    </row>
    <row r="5" spans="2:13" ht="15.75" thickBot="1" x14ac:dyDescent="0.3">
      <c r="B5" s="38" t="s">
        <v>32</v>
      </c>
      <c r="C5" s="56" t="s">
        <v>68</v>
      </c>
      <c r="D5" s="40">
        <v>5.7766990291262137E-2</v>
      </c>
      <c r="E5" s="40">
        <v>0.16385466531011705</v>
      </c>
      <c r="F5" s="39">
        <v>1.2000000000000002</v>
      </c>
      <c r="G5" s="41" t="s">
        <v>70</v>
      </c>
      <c r="H5" s="42"/>
      <c r="I5" s="42">
        <v>0.15</v>
      </c>
      <c r="J5" s="43">
        <v>0.6</v>
      </c>
      <c r="K5" s="52" t="s">
        <v>98</v>
      </c>
      <c r="L5" s="48" t="s">
        <v>100</v>
      </c>
    </row>
    <row r="6" spans="2:13" s="49" customFormat="1" ht="15.75" thickBot="1" x14ac:dyDescent="0.3"/>
    <row r="7" spans="2:13" x14ac:dyDescent="0.25">
      <c r="B7" s="44" t="s">
        <v>101</v>
      </c>
      <c r="C7" s="45" t="s">
        <v>89</v>
      </c>
      <c r="D7" s="46" t="s">
        <v>90</v>
      </c>
      <c r="E7" s="49"/>
      <c r="F7" s="49"/>
      <c r="G7" s="49"/>
      <c r="H7" s="49"/>
      <c r="I7" s="49"/>
      <c r="J7" s="49"/>
      <c r="L7" s="27"/>
    </row>
    <row r="8" spans="2:13" x14ac:dyDescent="0.25">
      <c r="B8" s="36" t="s">
        <v>29</v>
      </c>
      <c r="C8" s="26" t="s">
        <v>97</v>
      </c>
      <c r="D8" s="47" t="s">
        <v>104</v>
      </c>
      <c r="E8" s="49"/>
      <c r="F8" s="49"/>
      <c r="G8" s="49"/>
      <c r="H8" s="49"/>
      <c r="I8" s="49"/>
      <c r="J8" s="49"/>
    </row>
    <row r="9" spans="2:13" ht="15.75" thickBot="1" x14ac:dyDescent="0.3">
      <c r="B9" s="38" t="s">
        <v>32</v>
      </c>
      <c r="C9" s="42" t="s">
        <v>98</v>
      </c>
      <c r="D9" s="48" t="s">
        <v>104</v>
      </c>
      <c r="E9" s="49"/>
      <c r="F9" s="49"/>
      <c r="G9" s="49"/>
      <c r="H9" s="49"/>
      <c r="I9" s="49"/>
      <c r="J9" s="49"/>
    </row>
    <row r="10" spans="2:13" s="49" customFormat="1" x14ac:dyDescent="0.25"/>
    <row r="11" spans="2:13" x14ac:dyDescent="0.25">
      <c r="C11" s="27"/>
      <c r="D11" s="27"/>
    </row>
    <row r="12" spans="2:13" ht="45" x14ac:dyDescent="0.25">
      <c r="B12" s="59"/>
      <c r="C12" s="59" t="s">
        <v>108</v>
      </c>
      <c r="D12" s="59" t="s">
        <v>109</v>
      </c>
      <c r="E12" s="59" t="s">
        <v>105</v>
      </c>
      <c r="F12" s="59" t="s">
        <v>110</v>
      </c>
    </row>
    <row r="13" spans="2:13" ht="30" x14ac:dyDescent="0.25">
      <c r="B13" s="59" t="s">
        <v>29</v>
      </c>
      <c r="C13" s="59">
        <v>0.11600000000000001</v>
      </c>
      <c r="D13" s="59">
        <v>0.05</v>
      </c>
      <c r="E13" s="59" t="s">
        <v>106</v>
      </c>
      <c r="F13" s="59">
        <v>8.8999999999999996E-2</v>
      </c>
    </row>
    <row r="14" spans="2:13" ht="30" x14ac:dyDescent="0.25">
      <c r="B14" s="59" t="s">
        <v>32</v>
      </c>
      <c r="C14" s="59">
        <v>0.16</v>
      </c>
      <c r="D14" s="59">
        <v>3.3000000000000002E-2</v>
      </c>
      <c r="E14" s="59" t="s">
        <v>107</v>
      </c>
      <c r="F14" s="59">
        <v>0.46800000000000003</v>
      </c>
    </row>
    <row r="17" spans="2:13" x14ac:dyDescent="0.25">
      <c r="B17" s="36" t="s">
        <v>23</v>
      </c>
      <c r="C17" s="55" t="s">
        <v>68</v>
      </c>
      <c r="D17" s="13">
        <v>6.8886374101505485E-2</v>
      </c>
      <c r="E17" s="13">
        <v>0.44572905343246744</v>
      </c>
      <c r="F17" s="12"/>
      <c r="G17" s="28" t="s">
        <v>70</v>
      </c>
      <c r="H17" s="26"/>
      <c r="I17" s="26">
        <v>0.15</v>
      </c>
      <c r="J17" s="37"/>
      <c r="K17" s="50" t="s">
        <v>91</v>
      </c>
      <c r="L17" s="47" t="s">
        <v>100</v>
      </c>
      <c r="M17" s="27"/>
    </row>
    <row r="18" spans="2:13" x14ac:dyDescent="0.25">
      <c r="B18" s="36" t="s">
        <v>26</v>
      </c>
      <c r="C18" s="55" t="s">
        <v>71</v>
      </c>
      <c r="D18" s="13">
        <v>0.21</v>
      </c>
      <c r="E18" s="13">
        <v>1.8486055779999999</v>
      </c>
      <c r="F18" s="12">
        <v>1.3</v>
      </c>
      <c r="G18" s="28" t="s">
        <v>68</v>
      </c>
      <c r="H18" s="13">
        <v>0.15</v>
      </c>
      <c r="I18" s="26"/>
      <c r="J18" s="37"/>
      <c r="K18" s="51" t="s">
        <v>94</v>
      </c>
      <c r="L18" s="47" t="s">
        <v>100</v>
      </c>
      <c r="M18" s="27"/>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 Value &amp; Energy demand 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2023-01-23T14:47:23Z</dcterms:modified>
</cp:coreProperties>
</file>