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X:\0_work\1_Models\2_building\2a_integrations\model_building\building-model\model_beef\postprocessing\"/>
    </mc:Choice>
  </mc:AlternateContent>
  <bookViews>
    <workbookView xWindow="0" yWindow="0" windowWidth="25600" windowHeight="10190" tabRatio="673"/>
  </bookViews>
  <sheets>
    <sheet name="U Value &amp; Energy demand results" sheetId="1" r:id="rId1"/>
    <sheet name="Energy demand plots" sheetId="3" r:id="rId2"/>
    <sheet name="scenarios-ref" sheetId="4" r:id="rId3"/>
    <sheet name="scenarios-case study" sheetId="5" r:id="rId4"/>
    <sheet name="scenarios-final" sheetId="6" r:id="rId5"/>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4" i="5" l="1"/>
  <c r="J5" i="5"/>
  <c r="J6" i="5"/>
  <c r="J7" i="5"/>
  <c r="J8" i="5"/>
  <c r="J10" i="5"/>
  <c r="J11" i="5"/>
  <c r="J12" i="5"/>
  <c r="J13" i="5"/>
  <c r="J14" i="5"/>
  <c r="O35" i="3" l="1"/>
  <c r="O37" i="3"/>
  <c r="O41" i="3"/>
  <c r="O43" i="3"/>
  <c r="O40" i="3"/>
  <c r="O42" i="3"/>
  <c r="O34" i="3"/>
  <c r="O36" i="3"/>
  <c r="O38" i="3"/>
  <c r="O39" i="3"/>
  <c r="E32" i="3" l="1"/>
  <c r="F32" i="3"/>
  <c r="E40" i="3"/>
  <c r="F40" i="3"/>
  <c r="E33" i="3"/>
  <c r="F33" i="3"/>
  <c r="E41" i="3"/>
  <c r="F41" i="3"/>
  <c r="E31" i="3"/>
  <c r="F31" i="3"/>
  <c r="E37" i="3"/>
  <c r="F37" i="3"/>
  <c r="E34" i="3"/>
  <c r="F34" i="3"/>
  <c r="E38" i="3"/>
  <c r="F38" i="3"/>
  <c r="E36" i="3"/>
  <c r="F36" i="3"/>
  <c r="E35" i="3"/>
  <c r="F35" i="3"/>
  <c r="F39" i="3"/>
  <c r="E39" i="3"/>
</calcChain>
</file>

<file path=xl/sharedStrings.xml><?xml version="1.0" encoding="utf-8"?>
<sst xmlns="http://schemas.openxmlformats.org/spreadsheetml/2006/main" count="300" uniqueCount="137">
  <si>
    <t>Year of construction</t>
  </si>
  <si>
    <t>Built surface area  [m²]</t>
  </si>
  <si>
    <t>Altitude h [m]</t>
  </si>
  <si>
    <t>Energy reference area A_E   [m²]</t>
  </si>
  <si>
    <t>Final Energy demand</t>
  </si>
  <si>
    <t>MFH01</t>
  </si>
  <si>
    <t>Given building</t>
  </si>
  <si>
    <t>MFH02</t>
  </si>
  <si>
    <t>Selected building</t>
  </si>
  <si>
    <t>MFH03</t>
  </si>
  <si>
    <t>MFH04</t>
  </si>
  <si>
    <t>MFH05</t>
  </si>
  <si>
    <t>MFH06</t>
  </si>
  <si>
    <t>MFH07</t>
  </si>
  <si>
    <t>MFH08</t>
  </si>
  <si>
    <t>MFH09</t>
  </si>
  <si>
    <t>MFH10</t>
  </si>
  <si>
    <t>MFH11</t>
  </si>
  <si>
    <t>MFH12</t>
  </si>
  <si>
    <t>NA</t>
  </si>
  <si>
    <t>Lucerne</t>
  </si>
  <si>
    <t>Selected FRBD building</t>
  </si>
  <si>
    <t>Canton (bfsnr)</t>
  </si>
  <si>
    <t>mfh01</t>
  </si>
  <si>
    <t>mfh02</t>
  </si>
  <si>
    <t>mfh03</t>
  </si>
  <si>
    <t>mfh04</t>
  </si>
  <si>
    <t>mfh05</t>
  </si>
  <si>
    <t>mfh06</t>
  </si>
  <si>
    <t>mfh07</t>
  </si>
  <si>
    <t>mfh08</t>
  </si>
  <si>
    <t>mfh09</t>
  </si>
  <si>
    <t>mfh10</t>
  </si>
  <si>
    <t>mfh11</t>
  </si>
  <si>
    <t>mfh12</t>
  </si>
  <si>
    <t>U_Fe (Floor)</t>
  </si>
  <si>
    <t>u_ru (Ceiling)</t>
  </si>
  <si>
    <t>u_we (Wall external)</t>
  </si>
  <si>
    <t>u_wh (Wall internal)</t>
  </si>
  <si>
    <t>u_re (Roof)</t>
  </si>
  <si>
    <t>Given</t>
  </si>
  <si>
    <t>Old</t>
  </si>
  <si>
    <t>New</t>
  </si>
  <si>
    <t>Building</t>
  </si>
  <si>
    <t>St Gallen (3201–3444)</t>
  </si>
  <si>
    <t xml:space="preserve">Bern (0301–0996) </t>
  </si>
  <si>
    <t>Zurich (0001–0261)</t>
  </si>
  <si>
    <t>Lucerne (1001–1150)</t>
  </si>
  <si>
    <t>Error old</t>
  </si>
  <si>
    <t>Error new</t>
  </si>
  <si>
    <t>Relative error old</t>
  </si>
  <si>
    <t>Relative error new</t>
  </si>
  <si>
    <t>change in relative error</t>
  </si>
  <si>
    <t>change in insulation material</t>
  </si>
  <si>
    <t>vacuum insulated panels were used in the front elevation wall, with external insulation elsewhere</t>
  </si>
  <si>
    <t>https://www.self-build.co.uk/how-to-insulate-your-renovation/</t>
  </si>
  <si>
    <t>A huge advantage of pumping insulation, such as mineral wool, polystyrene beads or polyurethane foam, inside a cavity is that it doesn’t affect the building’s external appearance. Nor does it eat into the internal floor space or lead to extensive decoratin</t>
  </si>
  <si>
    <t>wood fibre insulation in a renovation has many benefits.
“Natural fibres like this contain chemically-bound water, which absorbs heat energy and helps prevent overheating in summer. Wood fibre is very dense, which also slows the passage of heat through the fabric. This is especially important for rooms in the roof.”</t>
  </si>
  <si>
    <t>https://www.paroc.com/applications/building-insulation/renovation</t>
  </si>
  <si>
    <t>https://www.umbaumanager.ch/en/house-renovation/facade-renovation-what-to-consider/</t>
  </si>
  <si>
    <t>https://onlinelibrary.wiley.com/doi/full/10.1111/jiec.12616</t>
  </si>
  <si>
    <t>https://pubs.acs.org/doi/full/10.1021/acs.est.5b01735</t>
  </si>
  <si>
    <t>https://onlinelibrary.wiley.com/doi/full/10.1111/jiec.12739</t>
  </si>
  <si>
    <t>https://www.sciencedirect.com/science/article/pii/S1364032120301283</t>
  </si>
  <si>
    <t>https://www.mdpi.com/2071-1050/12/4/1631/htm</t>
  </si>
  <si>
    <t>https://www.sciencedirect.com/science/article/pii/S0360132322004115</t>
  </si>
  <si>
    <t>https://www.sciencedirect.com/science/article/pii/S0360132320305503</t>
  </si>
  <si>
    <t xml:space="preserve">https://www.sciencedirect.com/science/article/pii/S0360132321001803 </t>
  </si>
  <si>
    <t>MINERGIE</t>
  </si>
  <si>
    <t>MINERGIE-ECO</t>
  </si>
  <si>
    <t>MINERGIE-P</t>
  </si>
  <si>
    <t>SIA 380</t>
  </si>
  <si>
    <t>MINERGIE-P-ECO</t>
  </si>
  <si>
    <t>BASE</t>
  </si>
  <si>
    <t>Refurbishment Scenario</t>
  </si>
  <si>
    <t>Standard</t>
  </si>
  <si>
    <t>u_we</t>
  </si>
  <si>
    <t>Windows 1</t>
  </si>
  <si>
    <t>Windows 2</t>
  </si>
  <si>
    <t>Windows 3</t>
  </si>
  <si>
    <t xml:space="preserve">Wood, double glazing </t>
  </si>
  <si>
    <t xml:space="preserve">Plastic, double glazing </t>
  </si>
  <si>
    <t>triple glazing</t>
  </si>
  <si>
    <t>double glazing</t>
  </si>
  <si>
    <t>u_win</t>
  </si>
  <si>
    <t>u_win2</t>
  </si>
  <si>
    <t>u_win3</t>
  </si>
  <si>
    <t>u_win1</t>
  </si>
  <si>
    <t>u_fe</t>
  </si>
  <si>
    <t>Base</t>
  </si>
  <si>
    <t>Scenario</t>
  </si>
  <si>
    <t>Energy mix</t>
  </si>
  <si>
    <t>wood chips</t>
  </si>
  <si>
    <t xml:space="preserve">energy mix </t>
  </si>
  <si>
    <t>energy mix</t>
  </si>
  <si>
    <t>sun</t>
  </si>
  <si>
    <t>wood pellets</t>
  </si>
  <si>
    <t>natural gas</t>
  </si>
  <si>
    <t xml:space="preserve">natural gas </t>
  </si>
  <si>
    <t>carrier</t>
  </si>
  <si>
    <t>district</t>
  </si>
  <si>
    <t xml:space="preserve">Scenario 2: Heating </t>
  </si>
  <si>
    <t>u_win (windows)</t>
  </si>
  <si>
    <t>Scenario 1: Refurbishment</t>
  </si>
  <si>
    <t>heat pump</t>
  </si>
  <si>
    <t>material</t>
  </si>
  <si>
    <t>rockwool insulation</t>
  </si>
  <si>
    <t>cellulose fiber</t>
  </si>
  <si>
    <t>Old U Value for walls</t>
  </si>
  <si>
    <t>New U Value for walls</t>
  </si>
  <si>
    <t>New material intensity (kg/m2a)</t>
  </si>
  <si>
    <t>Default (Buffat et al,2018)</t>
  </si>
  <si>
    <t>Calculated</t>
  </si>
  <si>
    <t>Reported (John et al, 2012)</t>
  </si>
  <si>
    <t>Windows</t>
  </si>
  <si>
    <t>2011-2015 (8022)</t>
  </si>
  <si>
    <t>2006-2010 (8021)</t>
  </si>
  <si>
    <t>Floor against outside air , u_fe</t>
  </si>
  <si>
    <t>Roof against outside air, u_re</t>
  </si>
  <si>
    <t xml:space="preserve">Ceiling against unheated space, u_ru </t>
  </si>
  <si>
    <t>Wall against outside air , u_we</t>
  </si>
  <si>
    <t>Schwyz (  1301–1375 )</t>
  </si>
  <si>
    <t>43.28 (with vent update)
35.49 (without vent update)
42.61 (Old)</t>
  </si>
  <si>
    <t>Air exchange rate (1/h) (Buffat model)</t>
  </si>
  <si>
    <t>U Value</t>
  </si>
  <si>
    <t>Ventilation rate</t>
  </si>
  <si>
    <t>Building info</t>
  </si>
  <si>
    <t>104.13 (with vent update)
81.06 (without vent update)
80.59 (Old)</t>
  </si>
  <si>
    <t>Default (Buffat)</t>
  </si>
  <si>
    <t xml:space="preserve">109.88 
159.12 (Old) </t>
  </si>
  <si>
    <t>167.97 (with vent update)
280.31 (without vent update)
230.77 (Old)</t>
  </si>
  <si>
    <t>Reported (Viola)</t>
  </si>
  <si>
    <t>75.65 (with vent update)
104.76 (Old)</t>
  </si>
  <si>
    <t>32.03 (with vent update)
170.87 (Old)</t>
  </si>
  <si>
    <t>70.68 (with vent update)
119.39 (Old)</t>
  </si>
  <si>
    <t>Calculated (ventilation + material updated)</t>
  </si>
  <si>
    <t>Calculated (only material updated)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</si>
</sst>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
    <numFmt numFmtId="165" formatCode="0.000"/>
  </numFmts>
  <fonts count="11" x14ac:knownFonts="1">
    <font>
      <sz val="11"/>
      <color theme="1"/>
      <name val="Calibri"/>
      <family val="2"/>
      <scheme val="minor"/>
    </font>
    <font>
      <sz val="11"/>
      <color theme="1"/>
      <name val="Calibri"/>
      <family val="2"/>
      <scheme val="minor"/>
    </font>
    <font>
      <b/>
      <sz val="12"/>
      <color rgb="FF000000"/>
      <name val="Calibri"/>
      <family val="2"/>
    </font>
    <font>
      <sz val="12"/>
      <color theme="1"/>
      <name val="Calibri"/>
      <family val="2"/>
    </font>
    <font>
      <b/>
      <sz val="12"/>
      <color theme="1"/>
      <name val="Calibri"/>
      <family val="2"/>
    </font>
    <font>
      <sz val="12"/>
      <color rgb="FF000000"/>
      <name val="Calibri"/>
      <family val="2"/>
    </font>
    <font>
      <b/>
      <sz val="11"/>
      <color theme="1"/>
      <name val="Calibri"/>
      <family val="2"/>
      <scheme val="minor"/>
    </font>
    <font>
      <u/>
      <sz val="11"/>
      <color theme="10"/>
      <name val="Calibri"/>
      <family val="2"/>
      <scheme val="minor"/>
    </font>
    <font>
      <b/>
      <sz val="12"/>
      <color theme="1"/>
      <name val="Calibri"/>
      <family val="2"/>
      <scheme val="minor"/>
    </font>
    <font>
      <sz val="12"/>
      <color theme="1"/>
      <name val="Calibri"/>
      <family val="2"/>
      <scheme val="minor"/>
    </font>
    <font>
      <i/>
      <sz val="12"/>
      <color theme="1"/>
      <name val="Calibri"/>
      <family val="2"/>
      <scheme val="minor"/>
    </font>
  </fonts>
  <fills count="8">
    <fill>
      <patternFill patternType="none"/>
    </fill>
    <fill>
      <patternFill patternType="gray125"/>
    </fill>
    <fill>
      <patternFill patternType="solid">
        <fgColor theme="9" tint="0.59999389629810485"/>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rgb="FFFFFF00"/>
        <bgColor indexed="64"/>
      </patternFill>
    </fill>
    <fill>
      <patternFill patternType="solid">
        <fgColor theme="4" tint="0.39997558519241921"/>
        <bgColor indexed="64"/>
      </patternFill>
    </fill>
    <fill>
      <patternFill patternType="solid">
        <fgColor theme="0"/>
        <bgColor indexed="64"/>
      </patternFill>
    </fill>
  </fills>
  <borders count="30">
    <border>
      <left/>
      <right/>
      <top/>
      <bottom/>
      <diagonal/>
    </border>
    <border>
      <left style="thin">
        <color indexed="64"/>
      </left>
      <right/>
      <top style="thin">
        <color indexed="64"/>
      </top>
      <bottom/>
      <diagonal/>
    </border>
    <border>
      <left/>
      <right style="thin">
        <color indexed="64"/>
      </right>
      <top style="thin">
        <color indexed="64"/>
      </top>
      <bottom/>
      <diagonal/>
    </border>
    <border>
      <left/>
      <right/>
      <top/>
      <bottom style="thin">
        <color indexed="64"/>
      </bottom>
      <diagonal/>
    </border>
    <border>
      <left style="thin">
        <color indexed="64"/>
      </left>
      <right/>
      <top/>
      <bottom/>
      <diagonal/>
    </border>
    <border>
      <left style="thin">
        <color indexed="64"/>
      </left>
      <right/>
      <top/>
      <bottom style="thin">
        <color indexed="64"/>
      </bottom>
      <diagonal/>
    </border>
    <border>
      <left style="medium">
        <color indexed="64"/>
      </left>
      <right/>
      <top style="medium">
        <color indexed="64"/>
      </top>
      <bottom/>
      <diagonal/>
    </border>
    <border>
      <left/>
      <right/>
      <top style="medium">
        <color indexed="64"/>
      </top>
      <bottom/>
      <diagonal/>
    </border>
    <border>
      <left/>
      <right style="thin">
        <color indexed="64"/>
      </right>
      <top style="medium">
        <color indexed="64"/>
      </top>
      <bottom/>
      <diagonal/>
    </border>
    <border>
      <left style="thin">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style="thin">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3">
    <xf numFmtId="0" fontId="0" fillId="0" borderId="0"/>
    <xf numFmtId="0" fontId="1" fillId="0" borderId="0"/>
    <xf numFmtId="0" fontId="7" fillId="0" borderId="0" applyNumberFormat="0" applyFill="0" applyBorder="0" applyAlignment="0" applyProtection="0"/>
  </cellStyleXfs>
  <cellXfs count="134">
    <xf numFmtId="0" fontId="0" fillId="0" borderId="0" xfId="0"/>
    <xf numFmtId="0" fontId="0" fillId="2" borderId="0" xfId="0" applyFill="1"/>
    <xf numFmtId="2" fontId="0" fillId="0" borderId="0" xfId="0" applyNumberFormat="1"/>
    <xf numFmtId="2" fontId="0" fillId="0" borderId="0" xfId="0" applyNumberFormat="1" applyAlignment="1">
      <alignment horizontal="right"/>
    </xf>
    <xf numFmtId="0" fontId="0" fillId="3" borderId="0" xfId="0" applyFill="1"/>
    <xf numFmtId="2" fontId="0" fillId="4" borderId="0" xfId="0" applyNumberFormat="1" applyFill="1"/>
    <xf numFmtId="0" fontId="0" fillId="0" borderId="0" xfId="0" applyAlignment="1">
      <alignment wrapText="1"/>
    </xf>
    <xf numFmtId="0" fontId="6" fillId="0" borderId="3" xfId="0" applyFont="1" applyBorder="1" applyAlignment="1">
      <alignment wrapText="1"/>
    </xf>
    <xf numFmtId="0" fontId="7" fillId="0" borderId="0" xfId="2"/>
    <xf numFmtId="0" fontId="0" fillId="0" borderId="0" xfId="0" applyNumberFormat="1" applyBorder="1" applyAlignment="1">
      <alignment horizontal="left"/>
    </xf>
    <xf numFmtId="0" fontId="6" fillId="0" borderId="0" xfId="0" applyNumberFormat="1" applyFont="1" applyBorder="1" applyAlignment="1">
      <alignment horizontal="left"/>
    </xf>
    <xf numFmtId="0" fontId="0" fillId="0" borderId="0" xfId="0" applyBorder="1"/>
    <xf numFmtId="0" fontId="0" fillId="0" borderId="3" xfId="0" applyBorder="1"/>
    <xf numFmtId="0" fontId="0" fillId="0" borderId="0" xfId="0" applyNumberFormat="1" applyFill="1" applyBorder="1" applyAlignment="1">
      <alignment horizontal="left"/>
    </xf>
    <xf numFmtId="2" fontId="0" fillId="0" borderId="0" xfId="0" applyNumberFormat="1" applyFill="1" applyBorder="1"/>
    <xf numFmtId="0" fontId="0" fillId="5" borderId="0" xfId="0" applyNumberFormat="1" applyFill="1" applyBorder="1" applyAlignment="1">
      <alignment horizontal="left"/>
    </xf>
    <xf numFmtId="2" fontId="0" fillId="5" borderId="0" xfId="0" applyNumberFormat="1" applyFill="1" applyBorder="1"/>
    <xf numFmtId="0" fontId="0" fillId="0" borderId="0" xfId="0" applyBorder="1" applyAlignment="1"/>
    <xf numFmtId="2" fontId="0" fillId="0" borderId="0" xfId="0" applyNumberFormat="1" applyBorder="1"/>
    <xf numFmtId="0" fontId="6" fillId="0" borderId="0" xfId="0" applyFont="1" applyBorder="1"/>
    <xf numFmtId="0" fontId="0" fillId="0" borderId="0" xfId="0" applyBorder="1" applyAlignment="1">
      <alignment vertical="center" wrapText="1"/>
    </xf>
    <xf numFmtId="0" fontId="0" fillId="0" borderId="0" xfId="0" applyBorder="1" applyAlignment="1">
      <alignment horizontal="left"/>
    </xf>
    <xf numFmtId="0" fontId="0" fillId="0" borderId="4" xfId="0" applyBorder="1"/>
    <xf numFmtId="0" fontId="0" fillId="0" borderId="4" xfId="0" applyNumberFormat="1" applyBorder="1" applyAlignment="1">
      <alignment horizontal="left"/>
    </xf>
    <xf numFmtId="0" fontId="0" fillId="5" borderId="4" xfId="0" applyNumberFormat="1" applyFill="1" applyBorder="1" applyAlignment="1">
      <alignment horizontal="left"/>
    </xf>
    <xf numFmtId="0" fontId="0" fillId="0" borderId="4" xfId="0" applyBorder="1" applyAlignment="1">
      <alignment horizontal="left"/>
    </xf>
    <xf numFmtId="0" fontId="0" fillId="5" borderId="0" xfId="0" applyFill="1" applyBorder="1"/>
    <xf numFmtId="0" fontId="0" fillId="0" borderId="0" xfId="0" applyFill="1" applyBorder="1"/>
    <xf numFmtId="0" fontId="0" fillId="0" borderId="0" xfId="0" applyFill="1"/>
    <xf numFmtId="0" fontId="0" fillId="0" borderId="4" xfId="0" applyNumberFormat="1" applyFill="1" applyBorder="1" applyAlignment="1">
      <alignment horizontal="left"/>
    </xf>
    <xf numFmtId="0" fontId="0" fillId="0" borderId="3" xfId="0" applyFill="1" applyBorder="1"/>
    <xf numFmtId="0" fontId="0" fillId="0" borderId="3" xfId="0" applyNumberFormat="1" applyFont="1" applyBorder="1" applyAlignment="1">
      <alignment horizontal="left"/>
    </xf>
    <xf numFmtId="0" fontId="0" fillId="0" borderId="5" xfId="0" applyBorder="1"/>
    <xf numFmtId="0" fontId="0" fillId="0" borderId="0" xfId="0" applyFill="1" applyBorder="1" applyAlignment="1">
      <alignment horizontal="left"/>
    </xf>
    <xf numFmtId="0" fontId="0" fillId="6" borderId="0" xfId="0" applyNumberFormat="1" applyFill="1" applyBorder="1" applyAlignment="1">
      <alignment horizontal="left"/>
    </xf>
    <xf numFmtId="0" fontId="0" fillId="6" borderId="0" xfId="0" applyFill="1"/>
    <xf numFmtId="0" fontId="0" fillId="6" borderId="0" xfId="0" applyFill="1" applyAlignment="1">
      <alignment horizontal="left" wrapText="1"/>
    </xf>
    <xf numFmtId="0" fontId="6" fillId="0" borderId="11" xfId="0" applyNumberFormat="1" applyFont="1" applyBorder="1" applyAlignment="1">
      <alignment horizontal="left"/>
    </xf>
    <xf numFmtId="0" fontId="0" fillId="0" borderId="12" xfId="0" applyFill="1" applyBorder="1"/>
    <xf numFmtId="0" fontId="6" fillId="0" borderId="13" xfId="0" applyNumberFormat="1" applyFont="1" applyBorder="1" applyAlignment="1">
      <alignment horizontal="left"/>
    </xf>
    <xf numFmtId="0" fontId="0" fillId="0" borderId="14" xfId="0" applyNumberFormat="1" applyFill="1" applyBorder="1" applyAlignment="1">
      <alignment horizontal="left"/>
    </xf>
    <xf numFmtId="2" fontId="0" fillId="0" borderId="14" xfId="0" applyNumberFormat="1" applyFill="1" applyBorder="1"/>
    <xf numFmtId="0" fontId="0" fillId="0" borderId="15" xfId="0" applyNumberFormat="1" applyFill="1" applyBorder="1" applyAlignment="1">
      <alignment horizontal="left"/>
    </xf>
    <xf numFmtId="0" fontId="0" fillId="0" borderId="14" xfId="0" applyFill="1" applyBorder="1"/>
    <xf numFmtId="0" fontId="0" fillId="0" borderId="16" xfId="0" applyFill="1" applyBorder="1"/>
    <xf numFmtId="0" fontId="0" fillId="0" borderId="17" xfId="0" applyNumberFormat="1" applyFont="1" applyFill="1" applyBorder="1" applyAlignment="1">
      <alignment horizontal="left"/>
    </xf>
    <xf numFmtId="0" fontId="0" fillId="0" borderId="18" xfId="0" applyBorder="1"/>
    <xf numFmtId="0" fontId="0" fillId="0" borderId="19" xfId="0" applyFill="1" applyBorder="1"/>
    <xf numFmtId="0" fontId="0" fillId="0" borderId="12" xfId="0" applyNumberFormat="1" applyFill="1" applyBorder="1" applyAlignment="1">
      <alignment horizontal="left"/>
    </xf>
    <xf numFmtId="0" fontId="0" fillId="0" borderId="16" xfId="0" applyNumberFormat="1" applyFill="1" applyBorder="1" applyAlignment="1">
      <alignment horizontal="left"/>
    </xf>
    <xf numFmtId="0" fontId="0" fillId="7" borderId="0" xfId="0" applyFill="1"/>
    <xf numFmtId="0" fontId="0" fillId="0" borderId="11" xfId="0" applyFill="1" applyBorder="1" applyAlignment="1">
      <alignment horizontal="left" wrapText="1"/>
    </xf>
    <xf numFmtId="0" fontId="0" fillId="0" borderId="11" xfId="0" applyFill="1" applyBorder="1"/>
    <xf numFmtId="0" fontId="0" fillId="0" borderId="13" xfId="0" applyFill="1" applyBorder="1"/>
    <xf numFmtId="0" fontId="0" fillId="0" borderId="14" xfId="0" applyNumberFormat="1" applyFont="1" applyFill="1" applyBorder="1" applyAlignment="1">
      <alignment horizontal="left"/>
    </xf>
    <xf numFmtId="0" fontId="0" fillId="0" borderId="15" xfId="0" applyFill="1" applyBorder="1"/>
    <xf numFmtId="0" fontId="0" fillId="0" borderId="11" xfId="0" applyNumberFormat="1" applyFill="1" applyBorder="1" applyAlignment="1">
      <alignment horizontal="left"/>
    </xf>
    <xf numFmtId="0" fontId="0" fillId="0" borderId="13" xfId="0" applyNumberFormat="1" applyFill="1" applyBorder="1" applyAlignment="1">
      <alignment horizontal="left"/>
    </xf>
    <xf numFmtId="0" fontId="0" fillId="7" borderId="20" xfId="0" applyFill="1" applyBorder="1" applyAlignment="1">
      <alignment vertical="top"/>
    </xf>
    <xf numFmtId="0" fontId="0" fillId="7" borderId="13" xfId="0" applyFill="1" applyBorder="1" applyAlignment="1">
      <alignment vertical="top"/>
    </xf>
    <xf numFmtId="0" fontId="0" fillId="0" borderId="21" xfId="0" applyBorder="1" applyAlignment="1">
      <alignment vertical="center" wrapText="1"/>
    </xf>
    <xf numFmtId="164" fontId="0" fillId="0" borderId="0" xfId="0" applyNumberFormat="1"/>
    <xf numFmtId="0" fontId="5" fillId="0" borderId="22" xfId="0" applyFont="1" applyFill="1" applyBorder="1" applyAlignment="1">
      <alignment horizontal="left" wrapText="1" readingOrder="1"/>
    </xf>
    <xf numFmtId="0" fontId="3" fillId="0" borderId="22" xfId="0" applyFont="1" applyFill="1" applyBorder="1" applyAlignment="1">
      <alignment horizontal="left"/>
    </xf>
    <xf numFmtId="0" fontId="5" fillId="0" borderId="3" xfId="0" applyFont="1" applyFill="1" applyBorder="1" applyAlignment="1">
      <alignment horizontal="left" wrapText="1" readingOrder="1"/>
    </xf>
    <xf numFmtId="2" fontId="5" fillId="0" borderId="22" xfId="0" applyNumberFormat="1" applyFont="1" applyFill="1" applyBorder="1" applyAlignment="1">
      <alignment horizontal="left" wrapText="1" readingOrder="1"/>
    </xf>
    <xf numFmtId="2" fontId="5" fillId="0" borderId="3" xfId="0" applyNumberFormat="1" applyFont="1" applyFill="1" applyBorder="1" applyAlignment="1">
      <alignment horizontal="left" wrapText="1" readingOrder="1"/>
    </xf>
    <xf numFmtId="0" fontId="2" fillId="0" borderId="25" xfId="0" applyFont="1" applyFill="1" applyBorder="1" applyAlignment="1">
      <alignment horizontal="left" readingOrder="1"/>
    </xf>
    <xf numFmtId="0" fontId="2" fillId="0" borderId="25" xfId="0" applyFont="1" applyFill="1" applyBorder="1" applyAlignment="1">
      <alignment horizontal="left" wrapText="1" readingOrder="1"/>
    </xf>
    <xf numFmtId="0" fontId="2" fillId="0" borderId="26" xfId="0" applyFont="1" applyFill="1" applyBorder="1" applyAlignment="1">
      <alignment horizontal="left" wrapText="1" readingOrder="1"/>
    </xf>
    <xf numFmtId="0" fontId="6" fillId="0" borderId="0" xfId="0" applyFont="1"/>
    <xf numFmtId="0" fontId="5" fillId="4" borderId="22" xfId="0" applyFont="1" applyFill="1" applyBorder="1" applyAlignment="1">
      <alignment horizontal="left" wrapText="1" readingOrder="1"/>
    </xf>
    <xf numFmtId="0" fontId="3" fillId="4" borderId="22" xfId="0" applyFont="1" applyFill="1" applyBorder="1" applyAlignment="1">
      <alignment horizontal="left"/>
    </xf>
    <xf numFmtId="2" fontId="5" fillId="4" borderId="22" xfId="0" applyNumberFormat="1" applyFont="1" applyFill="1" applyBorder="1" applyAlignment="1">
      <alignment horizontal="left" wrapText="1" readingOrder="1"/>
    </xf>
    <xf numFmtId="0" fontId="0" fillId="4" borderId="0" xfId="0" applyFill="1"/>
    <xf numFmtId="0" fontId="5" fillId="4" borderId="3" xfId="0" applyFont="1" applyFill="1" applyBorder="1" applyAlignment="1">
      <alignment horizontal="left" wrapText="1" readingOrder="1"/>
    </xf>
    <xf numFmtId="2" fontId="5" fillId="4" borderId="3" xfId="0" applyNumberFormat="1" applyFont="1" applyFill="1" applyBorder="1" applyAlignment="1">
      <alignment horizontal="left" wrapText="1" readingOrder="1"/>
    </xf>
    <xf numFmtId="0" fontId="2" fillId="0" borderId="24" xfId="0" applyFont="1" applyFill="1" applyBorder="1" applyAlignment="1">
      <alignment horizontal="left" wrapText="1" readingOrder="1"/>
    </xf>
    <xf numFmtId="0" fontId="5" fillId="0" borderId="28" xfId="0" applyFont="1" applyFill="1" applyBorder="1" applyAlignment="1">
      <alignment horizontal="left" wrapText="1" readingOrder="1"/>
    </xf>
    <xf numFmtId="0" fontId="5" fillId="0" borderId="27" xfId="0" applyFont="1" applyFill="1" applyBorder="1" applyAlignment="1">
      <alignment horizontal="left" wrapText="1" readingOrder="1"/>
    </xf>
    <xf numFmtId="0" fontId="5" fillId="4" borderId="27" xfId="0" applyFont="1" applyFill="1" applyBorder="1" applyAlignment="1">
      <alignment horizontal="left" wrapText="1" readingOrder="1"/>
    </xf>
    <xf numFmtId="0" fontId="5" fillId="4" borderId="28" xfId="0" applyFont="1" applyFill="1" applyBorder="1" applyAlignment="1">
      <alignment horizontal="left" wrapText="1" readingOrder="1"/>
    </xf>
    <xf numFmtId="0" fontId="9" fillId="0" borderId="1" xfId="0" applyFont="1" applyFill="1" applyBorder="1"/>
    <xf numFmtId="0" fontId="9" fillId="0" borderId="22" xfId="0" applyFont="1" applyFill="1" applyBorder="1"/>
    <xf numFmtId="0" fontId="9" fillId="0" borderId="5" xfId="0" applyFont="1" applyFill="1" applyBorder="1"/>
    <xf numFmtId="0" fontId="9" fillId="0" borderId="3" xfId="0" applyFont="1" applyFill="1" applyBorder="1"/>
    <xf numFmtId="2" fontId="9" fillId="0" borderId="2" xfId="0" applyNumberFormat="1" applyFont="1" applyFill="1" applyBorder="1"/>
    <xf numFmtId="2" fontId="9" fillId="0" borderId="23" xfId="0" applyNumberFormat="1" applyFont="1" applyFill="1" applyBorder="1"/>
    <xf numFmtId="0" fontId="9" fillId="4" borderId="1" xfId="0" applyFont="1" applyFill="1" applyBorder="1"/>
    <xf numFmtId="0" fontId="9" fillId="4" borderId="22" xfId="0" applyFont="1" applyFill="1" applyBorder="1"/>
    <xf numFmtId="2" fontId="9" fillId="4" borderId="2" xfId="0" applyNumberFormat="1" applyFont="1" applyFill="1" applyBorder="1"/>
    <xf numFmtId="0" fontId="9" fillId="4" borderId="5" xfId="0" applyFont="1" applyFill="1" applyBorder="1"/>
    <xf numFmtId="0" fontId="9" fillId="4" borderId="3" xfId="0" applyFont="1" applyFill="1" applyBorder="1"/>
    <xf numFmtId="2" fontId="9" fillId="4" borderId="23" xfId="0" applyNumberFormat="1" applyFont="1" applyFill="1" applyBorder="1"/>
    <xf numFmtId="165" fontId="5" fillId="0" borderId="22" xfId="0" applyNumberFormat="1" applyFont="1" applyFill="1" applyBorder="1" applyAlignment="1">
      <alignment horizontal="left" wrapText="1" readingOrder="1"/>
    </xf>
    <xf numFmtId="165" fontId="5" fillId="0" borderId="3" xfId="0" applyNumberFormat="1" applyFont="1" applyFill="1" applyBorder="1" applyAlignment="1">
      <alignment horizontal="left" wrapText="1" readingOrder="1"/>
    </xf>
    <xf numFmtId="165" fontId="5" fillId="4" borderId="22" xfId="0" applyNumberFormat="1" applyFont="1" applyFill="1" applyBorder="1" applyAlignment="1">
      <alignment horizontal="left" wrapText="1" readingOrder="1"/>
    </xf>
    <xf numFmtId="165" fontId="5" fillId="4" borderId="3" xfId="0" applyNumberFormat="1" applyFont="1" applyFill="1" applyBorder="1" applyAlignment="1">
      <alignment horizontal="left" wrapText="1" readingOrder="1"/>
    </xf>
    <xf numFmtId="2" fontId="3" fillId="4" borderId="22" xfId="0" applyNumberFormat="1" applyFont="1" applyFill="1" applyBorder="1" applyAlignment="1">
      <alignment horizontal="left"/>
    </xf>
    <xf numFmtId="2" fontId="3" fillId="4" borderId="27" xfId="0" applyNumberFormat="1" applyFont="1" applyFill="1" applyBorder="1" applyAlignment="1">
      <alignment horizontal="left"/>
    </xf>
    <xf numFmtId="165" fontId="3" fillId="4" borderId="22" xfId="0" applyNumberFormat="1" applyFont="1" applyFill="1" applyBorder="1" applyAlignment="1">
      <alignment horizontal="left"/>
    </xf>
    <xf numFmtId="0" fontId="10" fillId="4" borderId="2" xfId="0" applyFont="1" applyFill="1" applyBorder="1"/>
    <xf numFmtId="2" fontId="3" fillId="4" borderId="3" xfId="0" applyNumberFormat="1" applyFont="1" applyFill="1" applyBorder="1" applyAlignment="1">
      <alignment horizontal="left"/>
    </xf>
    <xf numFmtId="0" fontId="3" fillId="4" borderId="28" xfId="0" applyFont="1" applyFill="1" applyBorder="1" applyAlignment="1">
      <alignment horizontal="left" wrapText="1"/>
    </xf>
    <xf numFmtId="165" fontId="3" fillId="4" borderId="3" xfId="0" applyNumberFormat="1" applyFont="1" applyFill="1" applyBorder="1" applyAlignment="1">
      <alignment horizontal="left" wrapText="1"/>
    </xf>
    <xf numFmtId="0" fontId="10" fillId="4" borderId="3" xfId="0" applyFont="1" applyFill="1" applyBorder="1"/>
    <xf numFmtId="0" fontId="10" fillId="4" borderId="23" xfId="0" applyFont="1" applyFill="1" applyBorder="1"/>
    <xf numFmtId="2" fontId="5" fillId="4" borderId="27" xfId="0" applyNumberFormat="1" applyFont="1" applyFill="1" applyBorder="1" applyAlignment="1">
      <alignment horizontal="left" wrapText="1" readingOrder="1"/>
    </xf>
    <xf numFmtId="0" fontId="0" fillId="7" borderId="21" xfId="0" applyFill="1" applyBorder="1"/>
    <xf numFmtId="165" fontId="3" fillId="4" borderId="3" xfId="0" applyNumberFormat="1" applyFont="1" applyFill="1" applyBorder="1" applyAlignment="1">
      <alignment horizontal="left"/>
    </xf>
    <xf numFmtId="0" fontId="8" fillId="0" borderId="24" xfId="0" applyFont="1" applyFill="1" applyBorder="1" applyAlignment="1">
      <alignment horizontal="center"/>
    </xf>
    <xf numFmtId="0" fontId="8" fillId="0" borderId="25" xfId="0" applyFont="1" applyFill="1" applyBorder="1" applyAlignment="1">
      <alignment horizontal="center"/>
    </xf>
    <xf numFmtId="0" fontId="8" fillId="0" borderId="26" xfId="0" applyFont="1" applyFill="1" applyBorder="1" applyAlignment="1">
      <alignment horizontal="center"/>
    </xf>
    <xf numFmtId="0" fontId="2" fillId="0" borderId="27" xfId="0" applyFont="1" applyFill="1" applyBorder="1" applyAlignment="1">
      <alignment horizontal="center" wrapText="1"/>
    </xf>
    <xf numFmtId="0" fontId="2" fillId="0" borderId="28" xfId="0" applyFont="1" applyFill="1" applyBorder="1" applyAlignment="1">
      <alignment horizontal="center" wrapText="1"/>
    </xf>
    <xf numFmtId="0" fontId="2" fillId="0" borderId="29" xfId="0" applyFont="1" applyFill="1" applyBorder="1" applyAlignment="1">
      <alignment horizontal="center" wrapText="1"/>
    </xf>
    <xf numFmtId="0" fontId="8" fillId="0" borderId="0" xfId="0" applyFont="1" applyAlignment="1">
      <alignment horizontal="center"/>
    </xf>
    <xf numFmtId="0" fontId="8" fillId="0" borderId="3" xfId="0" applyFont="1" applyBorder="1" applyAlignment="1">
      <alignment horizontal="center"/>
    </xf>
    <xf numFmtId="0" fontId="8" fillId="0" borderId="23" xfId="0" applyFont="1" applyBorder="1" applyAlignment="1">
      <alignment horizontal="center"/>
    </xf>
    <xf numFmtId="0" fontId="4" fillId="4" borderId="1" xfId="0" applyFont="1" applyFill="1" applyBorder="1" applyAlignment="1">
      <alignment horizontal="center"/>
    </xf>
    <xf numFmtId="0" fontId="4" fillId="4" borderId="5" xfId="0" applyFont="1" applyFill="1" applyBorder="1" applyAlignment="1">
      <alignment horizontal="center"/>
    </xf>
    <xf numFmtId="0" fontId="2" fillId="0" borderId="1" xfId="0" applyFont="1" applyFill="1" applyBorder="1" applyAlignment="1">
      <alignment horizontal="center" wrapText="1" readingOrder="1"/>
    </xf>
    <xf numFmtId="0" fontId="2" fillId="0" borderId="5" xfId="0" applyFont="1" applyFill="1" applyBorder="1" applyAlignment="1">
      <alignment horizontal="center" wrapText="1" readingOrder="1"/>
    </xf>
    <xf numFmtId="0" fontId="2" fillId="4" borderId="1" xfId="0" applyFont="1" applyFill="1" applyBorder="1" applyAlignment="1">
      <alignment horizontal="center" wrapText="1" readingOrder="1"/>
    </xf>
    <xf numFmtId="0" fontId="2" fillId="4" borderId="5" xfId="0" applyFont="1" applyFill="1" applyBorder="1" applyAlignment="1">
      <alignment horizontal="center" wrapText="1" readingOrder="1"/>
    </xf>
    <xf numFmtId="0" fontId="0" fillId="0" borderId="6" xfId="0"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0" fillId="0" borderId="6" xfId="0" applyFill="1" applyBorder="1" applyAlignment="1">
      <alignment horizontal="center"/>
    </xf>
    <xf numFmtId="0" fontId="0" fillId="0" borderId="13" xfId="0" applyFill="1" applyBorder="1" applyAlignment="1">
      <alignment horizontal="center"/>
    </xf>
    <xf numFmtId="0" fontId="0" fillId="0" borderId="10" xfId="0" applyFill="1" applyBorder="1" applyAlignment="1">
      <alignment horizontal="center"/>
    </xf>
    <xf numFmtId="0" fontId="0" fillId="0" borderId="16" xfId="0" applyFill="1" applyBorder="1" applyAlignment="1">
      <alignment horizontal="center"/>
    </xf>
  </cellXfs>
  <cellStyles count="3">
    <cellStyle name="Hyperlink" xfId="2" builtinId="8"/>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'Energy demand plots'!$K$33</c:f>
              <c:strCache>
                <c:ptCount val="1"/>
                <c:pt idx="0">
                  <c:v>Calculated</c:v>
                </c:pt>
              </c:strCache>
            </c:strRef>
          </c:tx>
          <c:spPr>
            <a:solidFill>
              <a:schemeClr val="accent1"/>
            </a:solidFill>
            <a:ln>
              <a:noFill/>
            </a:ln>
            <a:effectLst/>
          </c:spPr>
          <c:invertIfNegative val="0"/>
          <c:cat>
            <c:strRef>
              <c:f>'Energy demand plots'!$I$34:$I$43</c:f>
              <c:strCache>
                <c:ptCount val="10"/>
                <c:pt idx="0">
                  <c:v>mfh01</c:v>
                </c:pt>
                <c:pt idx="1">
                  <c:v>mfh02</c:v>
                </c:pt>
                <c:pt idx="2">
                  <c:v>mfh03</c:v>
                </c:pt>
                <c:pt idx="3">
                  <c:v>mfh05</c:v>
                </c:pt>
                <c:pt idx="4">
                  <c:v>mfh06</c:v>
                </c:pt>
                <c:pt idx="5">
                  <c:v>mfh07</c:v>
                </c:pt>
                <c:pt idx="6">
                  <c:v>mfh08</c:v>
                </c:pt>
                <c:pt idx="7">
                  <c:v>mfh09</c:v>
                </c:pt>
                <c:pt idx="8">
                  <c:v>mfh10</c:v>
                </c:pt>
                <c:pt idx="9">
                  <c:v>mfh11</c:v>
                </c:pt>
              </c:strCache>
            </c:strRef>
          </c:cat>
          <c:val>
            <c:numRef>
              <c:f>'Energy demand plots'!$K$34:$K$43</c:f>
              <c:numCache>
                <c:formatCode>0.0</c:formatCode>
                <c:ptCount val="10"/>
                <c:pt idx="0">
                  <c:v>67.91</c:v>
                </c:pt>
                <c:pt idx="1">
                  <c:v>15.54</c:v>
                </c:pt>
                <c:pt idx="2">
                  <c:v>127.3</c:v>
                </c:pt>
                <c:pt idx="3">
                  <c:v>8.9700000000000006</c:v>
                </c:pt>
                <c:pt idx="4">
                  <c:v>81.7</c:v>
                </c:pt>
                <c:pt idx="5">
                  <c:v>10.97</c:v>
                </c:pt>
                <c:pt idx="6">
                  <c:v>61.98</c:v>
                </c:pt>
                <c:pt idx="7">
                  <c:v>4.32</c:v>
                </c:pt>
                <c:pt idx="8">
                  <c:v>104.17</c:v>
                </c:pt>
                <c:pt idx="9">
                  <c:v>29.38</c:v>
                </c:pt>
              </c:numCache>
            </c:numRef>
          </c:val>
          <c:extLst>
            <c:ext xmlns:c16="http://schemas.microsoft.com/office/drawing/2014/chart" uri="{C3380CC4-5D6E-409C-BE32-E72D297353CC}">
              <c16:uniqueId val="{00000000-A4A2-41B8-93B5-0358747F4EF8}"/>
            </c:ext>
          </c:extLst>
        </c:ser>
        <c:ser>
          <c:idx val="1"/>
          <c:order val="1"/>
          <c:tx>
            <c:strRef>
              <c:f>'Energy demand plots'!$J$33</c:f>
              <c:strCache>
                <c:ptCount val="1"/>
                <c:pt idx="0">
                  <c:v>Default (Buffat et al,2018)</c:v>
                </c:pt>
              </c:strCache>
            </c:strRef>
          </c:tx>
          <c:spPr>
            <a:solidFill>
              <a:schemeClr val="accent2"/>
            </a:solidFill>
            <a:ln>
              <a:noFill/>
            </a:ln>
            <a:effectLst/>
          </c:spPr>
          <c:invertIfNegative val="0"/>
          <c:cat>
            <c:strRef>
              <c:f>'Energy demand plots'!$I$34:$I$43</c:f>
              <c:strCache>
                <c:ptCount val="10"/>
                <c:pt idx="0">
                  <c:v>mfh01</c:v>
                </c:pt>
                <c:pt idx="1">
                  <c:v>mfh02</c:v>
                </c:pt>
                <c:pt idx="2">
                  <c:v>mfh03</c:v>
                </c:pt>
                <c:pt idx="3">
                  <c:v>mfh05</c:v>
                </c:pt>
                <c:pt idx="4">
                  <c:v>mfh06</c:v>
                </c:pt>
                <c:pt idx="5">
                  <c:v>mfh07</c:v>
                </c:pt>
                <c:pt idx="6">
                  <c:v>mfh08</c:v>
                </c:pt>
                <c:pt idx="7">
                  <c:v>mfh09</c:v>
                </c:pt>
                <c:pt idx="8">
                  <c:v>mfh10</c:v>
                </c:pt>
                <c:pt idx="9">
                  <c:v>mfh11</c:v>
                </c:pt>
              </c:strCache>
            </c:strRef>
          </c:cat>
          <c:val>
            <c:numRef>
              <c:f>'Energy demand plots'!$J$34:$J$43</c:f>
              <c:numCache>
                <c:formatCode>0.0</c:formatCode>
                <c:ptCount val="10"/>
                <c:pt idx="0">
                  <c:v>116.4</c:v>
                </c:pt>
                <c:pt idx="1">
                  <c:v>45.43</c:v>
                </c:pt>
                <c:pt idx="2">
                  <c:v>236.91</c:v>
                </c:pt>
                <c:pt idx="3">
                  <c:v>9.11</c:v>
                </c:pt>
                <c:pt idx="4">
                  <c:v>277.99</c:v>
                </c:pt>
                <c:pt idx="5">
                  <c:v>13.92</c:v>
                </c:pt>
                <c:pt idx="6">
                  <c:v>147.25</c:v>
                </c:pt>
                <c:pt idx="7">
                  <c:v>16.38</c:v>
                </c:pt>
                <c:pt idx="8">
                  <c:v>107.31</c:v>
                </c:pt>
                <c:pt idx="9">
                  <c:v>50.87</c:v>
                </c:pt>
              </c:numCache>
            </c:numRef>
          </c:val>
          <c:extLst>
            <c:ext xmlns:c16="http://schemas.microsoft.com/office/drawing/2014/chart" uri="{C3380CC4-5D6E-409C-BE32-E72D297353CC}">
              <c16:uniqueId val="{00000001-A4A2-41B8-93B5-0358747F4EF8}"/>
            </c:ext>
          </c:extLst>
        </c:ser>
        <c:ser>
          <c:idx val="2"/>
          <c:order val="2"/>
          <c:tx>
            <c:strRef>
              <c:f>'Energy demand plots'!$L$33</c:f>
              <c:strCache>
                <c:ptCount val="1"/>
                <c:pt idx="0">
                  <c:v>Reported (John et al, 2012)</c:v>
                </c:pt>
              </c:strCache>
            </c:strRef>
          </c:tx>
          <c:spPr>
            <a:solidFill>
              <a:schemeClr val="accent3"/>
            </a:solidFill>
            <a:ln>
              <a:noFill/>
            </a:ln>
            <a:effectLst/>
          </c:spPr>
          <c:invertIfNegative val="0"/>
          <c:cat>
            <c:strRef>
              <c:f>'Energy demand plots'!$I$34:$I$43</c:f>
              <c:strCache>
                <c:ptCount val="10"/>
                <c:pt idx="0">
                  <c:v>mfh01</c:v>
                </c:pt>
                <c:pt idx="1">
                  <c:v>mfh02</c:v>
                </c:pt>
                <c:pt idx="2">
                  <c:v>mfh03</c:v>
                </c:pt>
                <c:pt idx="3">
                  <c:v>mfh05</c:v>
                </c:pt>
                <c:pt idx="4">
                  <c:v>mfh06</c:v>
                </c:pt>
                <c:pt idx="5">
                  <c:v>mfh07</c:v>
                </c:pt>
                <c:pt idx="6">
                  <c:v>mfh08</c:v>
                </c:pt>
                <c:pt idx="7">
                  <c:v>mfh09</c:v>
                </c:pt>
                <c:pt idx="8">
                  <c:v>mfh10</c:v>
                </c:pt>
                <c:pt idx="9">
                  <c:v>mfh11</c:v>
                </c:pt>
              </c:strCache>
            </c:strRef>
          </c:cat>
          <c:val>
            <c:numRef>
              <c:f>'Energy demand plots'!$L$34:$L$43</c:f>
              <c:numCache>
                <c:formatCode>0.0</c:formatCode>
                <c:ptCount val="10"/>
                <c:pt idx="0">
                  <c:v>14.4</c:v>
                </c:pt>
                <c:pt idx="1">
                  <c:v>24</c:v>
                </c:pt>
                <c:pt idx="2">
                  <c:v>3.3</c:v>
                </c:pt>
                <c:pt idx="3">
                  <c:v>18.36</c:v>
                </c:pt>
                <c:pt idx="4">
                  <c:v>3.3</c:v>
                </c:pt>
                <c:pt idx="5">
                  <c:v>12.1</c:v>
                </c:pt>
                <c:pt idx="6">
                  <c:v>24</c:v>
                </c:pt>
                <c:pt idx="7">
                  <c:v>11.2</c:v>
                </c:pt>
                <c:pt idx="8">
                  <c:v>27.8</c:v>
                </c:pt>
                <c:pt idx="9">
                  <c:v>11.9</c:v>
                </c:pt>
              </c:numCache>
            </c:numRef>
          </c:val>
          <c:extLst>
            <c:ext xmlns:c16="http://schemas.microsoft.com/office/drawing/2014/chart" uri="{C3380CC4-5D6E-409C-BE32-E72D297353CC}">
              <c16:uniqueId val="{00000002-A4A2-41B8-93B5-0358747F4EF8}"/>
            </c:ext>
          </c:extLst>
        </c:ser>
        <c:dLbls>
          <c:showLegendKey val="0"/>
          <c:showVal val="0"/>
          <c:showCatName val="0"/>
          <c:showSerName val="0"/>
          <c:showPercent val="0"/>
          <c:showBubbleSize val="0"/>
        </c:dLbls>
        <c:gapWidth val="219"/>
        <c:overlap val="-27"/>
        <c:axId val="627176216"/>
        <c:axId val="627177200"/>
      </c:barChart>
      <c:catAx>
        <c:axId val="627176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en-US"/>
          </a:p>
        </c:txPr>
        <c:crossAx val="627177200"/>
        <c:crosses val="autoZero"/>
        <c:auto val="1"/>
        <c:lblAlgn val="ctr"/>
        <c:lblOffset val="100"/>
        <c:noMultiLvlLbl val="0"/>
      </c:catAx>
      <c:valAx>
        <c:axId val="6271772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r>
                  <a:rPr lang="en-US" sz="1100" b="0" i="0" baseline="0">
                    <a:effectLst/>
                  </a:rPr>
                  <a:t>Space heating demands [MJ/m</a:t>
                </a:r>
                <a:r>
                  <a:rPr lang="en-US" sz="1100" b="0" i="0" baseline="30000">
                    <a:effectLst/>
                  </a:rPr>
                  <a:t>2</a:t>
                </a:r>
                <a:r>
                  <a:rPr lang="en-US" sz="1100" b="0" i="0" baseline="0">
                    <a:effectLst/>
                  </a:rPr>
                  <a:t>]</a:t>
                </a:r>
                <a:endParaRPr lang="en-US" sz="1100">
                  <a:effectLst/>
                </a:endParaRPr>
              </a:p>
            </c:rich>
          </c:tx>
          <c:layout>
            <c:manualLayout>
              <c:xMode val="edge"/>
              <c:yMode val="edge"/>
              <c:x val="1.5393073117097306E-2"/>
              <c:y val="0.11641500694766095"/>
            </c:manualLayout>
          </c:layout>
          <c:overlay val="0"/>
          <c:spPr>
            <a:noFill/>
            <a:ln>
              <a:noFill/>
            </a:ln>
            <a:effectLst/>
          </c:spPr>
          <c:txPr>
            <a:bodyPr rot="-54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en-US"/>
          </a:p>
        </c:txPr>
        <c:crossAx val="627176216"/>
        <c:crosses val="autoZero"/>
        <c:crossBetween val="between"/>
      </c:valAx>
      <c:spPr>
        <a:noFill/>
        <a:ln>
          <a:noFill/>
        </a:ln>
        <a:effectLst/>
      </c:spPr>
    </c:plotArea>
    <c:legend>
      <c:legendPos val="b"/>
      <c:layout>
        <c:manualLayout>
          <c:xMode val="edge"/>
          <c:yMode val="edge"/>
          <c:x val="0.15540372186846627"/>
          <c:y val="0.90709124594719781"/>
          <c:w val="0.80793912030924664"/>
          <c:h val="7.3300910915547329E-2"/>
        </c:manualLayout>
      </c:layout>
      <c:overlay val="0"/>
      <c:spPr>
        <a:noFill/>
        <a:ln>
          <a:noFill/>
        </a:ln>
        <a:effectLst/>
      </c:spPr>
      <c:txPr>
        <a:bodyPr rot="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050">
          <a:solidFill>
            <a:sysClr val="windowText" lastClr="000000"/>
          </a:solidFill>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'Energy demand plots'!$B$6</c:f>
              <c:strCache>
                <c:ptCount val="1"/>
                <c:pt idx="0">
                  <c:v>Reported (Viola)</c:v>
                </c:pt>
              </c:strCache>
            </c:strRef>
          </c:tx>
          <c:spPr>
            <a:solidFill>
              <a:schemeClr val="bg1">
                <a:lumMod val="75000"/>
              </a:schemeClr>
            </a:solidFill>
            <a:ln>
              <a:noFill/>
            </a:ln>
            <a:effectLst/>
          </c:spPr>
          <c:invertIfNegative val="0"/>
          <c:cat>
            <c:strRef>
              <c:f>'Energy demand plots'!$A$7:$A$18</c:f>
              <c:strCache>
                <c:ptCount val="12"/>
                <c:pt idx="0">
                  <c:v>mfh01</c:v>
                </c:pt>
                <c:pt idx="1">
                  <c:v>mfh02</c:v>
                </c:pt>
                <c:pt idx="2">
                  <c:v>mfh03</c:v>
                </c:pt>
                <c:pt idx="3">
                  <c:v>mfh04</c:v>
                </c:pt>
                <c:pt idx="4">
                  <c:v>mfh05</c:v>
                </c:pt>
                <c:pt idx="5">
                  <c:v>mfh06</c:v>
                </c:pt>
                <c:pt idx="6">
                  <c:v>mfh07</c:v>
                </c:pt>
                <c:pt idx="7">
                  <c:v>mfh08</c:v>
                </c:pt>
                <c:pt idx="8">
                  <c:v>mfh09</c:v>
                </c:pt>
                <c:pt idx="9">
                  <c:v>mfh10</c:v>
                </c:pt>
                <c:pt idx="10">
                  <c:v>mfh11</c:v>
                </c:pt>
                <c:pt idx="11">
                  <c:v>mfh12</c:v>
                </c:pt>
              </c:strCache>
            </c:strRef>
          </c:cat>
          <c:val>
            <c:numRef>
              <c:f>'Energy demand plots'!$B$7:$B$18</c:f>
              <c:numCache>
                <c:formatCode>General</c:formatCode>
                <c:ptCount val="12"/>
                <c:pt idx="0">
                  <c:v>129.6</c:v>
                </c:pt>
                <c:pt idx="1">
                  <c:v>106</c:v>
                </c:pt>
                <c:pt idx="2">
                  <c:v>70</c:v>
                </c:pt>
                <c:pt idx="6">
                  <c:v>48</c:v>
                </c:pt>
                <c:pt idx="7">
                  <c:v>78</c:v>
                </c:pt>
                <c:pt idx="9">
                  <c:v>115</c:v>
                </c:pt>
                <c:pt idx="10">
                  <c:v>23</c:v>
                </c:pt>
              </c:numCache>
            </c:numRef>
          </c:val>
          <c:extLst>
            <c:ext xmlns:c16="http://schemas.microsoft.com/office/drawing/2014/chart" uri="{C3380CC4-5D6E-409C-BE32-E72D297353CC}">
              <c16:uniqueId val="{00000000-AE32-4C92-BB93-2DA0B16DAAD4}"/>
            </c:ext>
          </c:extLst>
        </c:ser>
        <c:ser>
          <c:idx val="1"/>
          <c:order val="1"/>
          <c:tx>
            <c:strRef>
              <c:f>'Energy demand plots'!$C$6</c:f>
              <c:strCache>
                <c:ptCount val="1"/>
                <c:pt idx="0">
                  <c:v>Calculated (ventilation + material updated)</c:v>
                </c:pt>
              </c:strCache>
            </c:strRef>
          </c:tx>
          <c:spPr>
            <a:solidFill>
              <a:schemeClr val="accent1"/>
            </a:solidFill>
            <a:ln>
              <a:noFill/>
            </a:ln>
            <a:effectLst/>
          </c:spPr>
          <c:invertIfNegative val="0"/>
          <c:cat>
            <c:strRef>
              <c:f>'Energy demand plots'!$A$7:$A$18</c:f>
              <c:strCache>
                <c:ptCount val="12"/>
                <c:pt idx="0">
                  <c:v>mfh01</c:v>
                </c:pt>
                <c:pt idx="1">
                  <c:v>mfh02</c:v>
                </c:pt>
                <c:pt idx="2">
                  <c:v>mfh03</c:v>
                </c:pt>
                <c:pt idx="3">
                  <c:v>mfh04</c:v>
                </c:pt>
                <c:pt idx="4">
                  <c:v>mfh05</c:v>
                </c:pt>
                <c:pt idx="5">
                  <c:v>mfh06</c:v>
                </c:pt>
                <c:pt idx="6">
                  <c:v>mfh07</c:v>
                </c:pt>
                <c:pt idx="7">
                  <c:v>mfh08</c:v>
                </c:pt>
                <c:pt idx="8">
                  <c:v>mfh09</c:v>
                </c:pt>
                <c:pt idx="9">
                  <c:v>mfh10</c:v>
                </c:pt>
                <c:pt idx="10">
                  <c:v>mfh11</c:v>
                </c:pt>
                <c:pt idx="11">
                  <c:v>mfh12</c:v>
                </c:pt>
              </c:strCache>
            </c:strRef>
          </c:cat>
          <c:val>
            <c:numRef>
              <c:f>'Energy demand plots'!$C$7:$C$18</c:f>
              <c:numCache>
                <c:formatCode>General</c:formatCode>
                <c:ptCount val="12"/>
                <c:pt idx="0">
                  <c:v>104.13</c:v>
                </c:pt>
                <c:pt idx="1">
                  <c:v>167.97</c:v>
                </c:pt>
                <c:pt idx="2">
                  <c:v>75.650000000000006</c:v>
                </c:pt>
                <c:pt idx="6">
                  <c:v>43.28</c:v>
                </c:pt>
                <c:pt idx="7">
                  <c:v>70.680000000000007</c:v>
                </c:pt>
                <c:pt idx="9">
                  <c:v>109.88</c:v>
                </c:pt>
                <c:pt idx="10">
                  <c:v>32.03</c:v>
                </c:pt>
              </c:numCache>
            </c:numRef>
          </c:val>
          <c:extLst>
            <c:ext xmlns:c16="http://schemas.microsoft.com/office/drawing/2014/chart" uri="{C3380CC4-5D6E-409C-BE32-E72D297353CC}">
              <c16:uniqueId val="{00000001-AE32-4C92-BB93-2DA0B16DAAD4}"/>
            </c:ext>
          </c:extLst>
        </c:ser>
        <c:ser>
          <c:idx val="3"/>
          <c:order val="2"/>
          <c:tx>
            <c:strRef>
              <c:f>'Energy demand plots'!$E$6</c:f>
              <c:strCache>
                <c:ptCount val="1"/>
                <c:pt idx="0">
                  <c:v>Default (Buffat)</c:v>
                </c:pt>
              </c:strCache>
            </c:strRef>
          </c:tx>
          <c:spPr>
            <a:solidFill>
              <a:schemeClr val="accent2"/>
            </a:solidFill>
            <a:ln>
              <a:noFill/>
            </a:ln>
            <a:effectLst/>
          </c:spPr>
          <c:invertIfNegative val="0"/>
          <c:cat>
            <c:strRef>
              <c:f>'Energy demand plots'!$A$7:$A$18</c:f>
              <c:strCache>
                <c:ptCount val="12"/>
                <c:pt idx="0">
                  <c:v>mfh01</c:v>
                </c:pt>
                <c:pt idx="1">
                  <c:v>mfh02</c:v>
                </c:pt>
                <c:pt idx="2">
                  <c:v>mfh03</c:v>
                </c:pt>
                <c:pt idx="3">
                  <c:v>mfh04</c:v>
                </c:pt>
                <c:pt idx="4">
                  <c:v>mfh05</c:v>
                </c:pt>
                <c:pt idx="5">
                  <c:v>mfh06</c:v>
                </c:pt>
                <c:pt idx="6">
                  <c:v>mfh07</c:v>
                </c:pt>
                <c:pt idx="7">
                  <c:v>mfh08</c:v>
                </c:pt>
                <c:pt idx="8">
                  <c:v>mfh09</c:v>
                </c:pt>
                <c:pt idx="9">
                  <c:v>mfh10</c:v>
                </c:pt>
                <c:pt idx="10">
                  <c:v>mfh11</c:v>
                </c:pt>
                <c:pt idx="11">
                  <c:v>mfh12</c:v>
                </c:pt>
              </c:strCache>
            </c:strRef>
          </c:cat>
          <c:val>
            <c:numRef>
              <c:f>'Energy demand plots'!$E$7:$E$18</c:f>
              <c:numCache>
                <c:formatCode>General</c:formatCode>
                <c:ptCount val="12"/>
                <c:pt idx="0">
                  <c:v>80.59</c:v>
                </c:pt>
                <c:pt idx="1">
                  <c:v>230.77</c:v>
                </c:pt>
                <c:pt idx="2">
                  <c:v>104.76</c:v>
                </c:pt>
                <c:pt idx="6">
                  <c:v>42.61</c:v>
                </c:pt>
                <c:pt idx="7">
                  <c:v>119.39</c:v>
                </c:pt>
                <c:pt idx="9">
                  <c:v>159.12</c:v>
                </c:pt>
                <c:pt idx="10">
                  <c:v>170.87</c:v>
                </c:pt>
              </c:numCache>
            </c:numRef>
          </c:val>
          <c:extLst>
            <c:ext xmlns:c16="http://schemas.microsoft.com/office/drawing/2014/chart" uri="{C3380CC4-5D6E-409C-BE32-E72D297353CC}">
              <c16:uniqueId val="{00000003-AE32-4C92-BB93-2DA0B16DAAD4}"/>
            </c:ext>
          </c:extLst>
        </c:ser>
        <c:dLbls>
          <c:showLegendKey val="0"/>
          <c:showVal val="0"/>
          <c:showCatName val="0"/>
          <c:showSerName val="0"/>
          <c:showPercent val="0"/>
          <c:showBubbleSize val="0"/>
        </c:dLbls>
        <c:gapWidth val="219"/>
        <c:overlap val="-27"/>
        <c:axId val="720859208"/>
        <c:axId val="720856256"/>
      </c:barChart>
      <c:catAx>
        <c:axId val="7208592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Arial" panose="020B0604020202020204" pitchFamily="34" charset="0"/>
              </a:defRPr>
            </a:pPr>
            <a:endParaRPr lang="en-US"/>
          </a:p>
        </c:txPr>
        <c:crossAx val="720856256"/>
        <c:crosses val="autoZero"/>
        <c:auto val="1"/>
        <c:lblAlgn val="ctr"/>
        <c:lblOffset val="100"/>
        <c:noMultiLvlLbl val="0"/>
      </c:catAx>
      <c:valAx>
        <c:axId val="7208562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Arial" panose="020B0604020202020204" pitchFamily="34" charset="0"/>
                  </a:defRPr>
                </a:pPr>
                <a:r>
                  <a:rPr lang="en-US" sz="1400" b="0" i="0" baseline="0">
                    <a:effectLst/>
                  </a:rPr>
                  <a:t>Space heating demands [MJ/ M2]</a:t>
                </a:r>
                <a:endParaRPr lang="en-US" sz="1400">
                  <a:effectLst/>
                </a:endParaRPr>
              </a:p>
            </c:rich>
          </c:tx>
          <c:layout/>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Arial" panose="020B0604020202020204" pitchFamily="34" charset="0"/>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Arial" panose="020B0604020202020204" pitchFamily="34" charset="0"/>
              </a:defRPr>
            </a:pPr>
            <a:endParaRPr lang="en-US"/>
          </a:p>
        </c:txPr>
        <c:crossAx val="72085920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200">
          <a:latin typeface="+mn-lt"/>
          <a:cs typeface="Arial" panose="020B0604020202020204" pitchFamily="34" charset="0"/>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447674</xdr:colOff>
      <xdr:row>45</xdr:row>
      <xdr:rowOff>104775</xdr:rowOff>
    </xdr:from>
    <xdr:to>
      <xdr:col>14</xdr:col>
      <xdr:colOff>1111249</xdr:colOff>
      <xdr:row>63</xdr:row>
      <xdr:rowOff>28575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323851</xdr:colOff>
      <xdr:row>1</xdr:row>
      <xdr:rowOff>63500</xdr:rowOff>
    </xdr:from>
    <xdr:to>
      <xdr:col>14</xdr:col>
      <xdr:colOff>1371600</xdr:colOff>
      <xdr:row>24</xdr:row>
      <xdr:rowOff>25400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8" Type="http://schemas.openxmlformats.org/officeDocument/2006/relationships/hyperlink" Target="https://www.sciencedirect.com/science/article/pii/S0360132321001803" TargetMode="External"/><Relationship Id="rId3" Type="http://schemas.openxmlformats.org/officeDocument/2006/relationships/hyperlink" Target="https://onlinelibrary.wiley.com/doi/full/10.1111/jiec.12739" TargetMode="External"/><Relationship Id="rId7" Type="http://schemas.openxmlformats.org/officeDocument/2006/relationships/hyperlink" Target="https://www.sciencedirect.com/science/article/pii/S0360132320305503" TargetMode="External"/><Relationship Id="rId2" Type="http://schemas.openxmlformats.org/officeDocument/2006/relationships/hyperlink" Target="https://pubs.acs.org/doi/full/10.1021/acs.est.5b01735" TargetMode="External"/><Relationship Id="rId1" Type="http://schemas.openxmlformats.org/officeDocument/2006/relationships/hyperlink" Target="https://onlinelibrary.wiley.com/doi/full/10.1111/jiec.12616" TargetMode="External"/><Relationship Id="rId6" Type="http://schemas.openxmlformats.org/officeDocument/2006/relationships/hyperlink" Target="https://www.sciencedirect.com/science/article/pii/S0360132322004115" TargetMode="External"/><Relationship Id="rId5" Type="http://schemas.openxmlformats.org/officeDocument/2006/relationships/hyperlink" Target="https://www.mdpi.com/2071-1050/12/4/1631/htm" TargetMode="External"/><Relationship Id="rId4" Type="http://schemas.openxmlformats.org/officeDocument/2006/relationships/hyperlink" Target="https://www.sciencedirect.com/science/article/pii/S1364032120301283" TargetMode="External"/><Relationship Id="rId9"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AZ57"/>
  <sheetViews>
    <sheetView tabSelected="1" zoomScale="90" zoomScaleNormal="90" workbookViewId="0">
      <pane xSplit="1" ySplit="2" topLeftCell="B6" activePane="bottomRight" state="frozen"/>
      <selection pane="topRight" activeCell="B1" sqref="B1"/>
      <selection pane="bottomLeft" activeCell="A2" sqref="A2"/>
      <selection pane="bottomRight" activeCell="D15" sqref="D15"/>
    </sheetView>
  </sheetViews>
  <sheetFormatPr defaultRowHeight="14.5" x14ac:dyDescent="0.35"/>
  <cols>
    <col min="1" max="1" width="8.1796875" style="70" bestFit="1" customWidth="1"/>
    <col min="2" max="2" width="24.1796875" bestFit="1" customWidth="1"/>
    <col min="3" max="3" width="21.26953125" bestFit="1" customWidth="1"/>
    <col min="4" max="5" width="23.54296875" bestFit="1" customWidth="1"/>
    <col min="6" max="6" width="15.1796875" bestFit="1" customWidth="1"/>
    <col min="7" max="7" width="14.26953125" customWidth="1"/>
    <col min="8" max="8" width="29.36328125" customWidth="1"/>
    <col min="9" max="9" width="16.54296875" bestFit="1" customWidth="1"/>
    <col min="10" max="10" width="18.26953125" style="28" customWidth="1"/>
    <col min="11" max="11" width="15.453125" style="28" customWidth="1"/>
    <col min="12" max="13" width="18.26953125" style="28" customWidth="1"/>
    <col min="14" max="14" width="10.1796875" style="28" bestFit="1" customWidth="1"/>
    <col min="15" max="52" width="9.1796875" style="28"/>
  </cols>
  <sheetData>
    <row r="1" spans="1:52" ht="15.5" x14ac:dyDescent="0.35">
      <c r="A1" s="116"/>
      <c r="B1" s="116"/>
      <c r="C1" s="117" t="s">
        <v>126</v>
      </c>
      <c r="D1" s="117"/>
      <c r="E1" s="117"/>
      <c r="F1" s="117"/>
      <c r="G1" s="118"/>
      <c r="H1" s="113" t="s">
        <v>4</v>
      </c>
      <c r="I1" s="115" t="s">
        <v>125</v>
      </c>
      <c r="J1" s="110" t="s">
        <v>124</v>
      </c>
      <c r="K1" s="111"/>
      <c r="L1" s="111"/>
      <c r="M1" s="111"/>
      <c r="N1" s="112"/>
    </row>
    <row r="2" spans="1:52" ht="33" customHeight="1" x14ac:dyDescent="0.35">
      <c r="A2" s="117"/>
      <c r="B2" s="117"/>
      <c r="C2" s="67" t="s">
        <v>0</v>
      </c>
      <c r="D2" s="68" t="s">
        <v>22</v>
      </c>
      <c r="E2" s="67" t="s">
        <v>1</v>
      </c>
      <c r="F2" s="68" t="s">
        <v>2</v>
      </c>
      <c r="G2" s="67" t="s">
        <v>3</v>
      </c>
      <c r="H2" s="114"/>
      <c r="I2" s="114"/>
      <c r="J2" s="77" t="s">
        <v>118</v>
      </c>
      <c r="K2" s="68" t="s">
        <v>119</v>
      </c>
      <c r="L2" s="68" t="s">
        <v>120</v>
      </c>
      <c r="M2" s="68" t="s">
        <v>117</v>
      </c>
      <c r="N2" s="69" t="s">
        <v>114</v>
      </c>
    </row>
    <row r="3" spans="1:52" s="74" customFormat="1" ht="15.5" x14ac:dyDescent="0.35">
      <c r="A3" s="119" t="s">
        <v>5</v>
      </c>
      <c r="B3" s="71" t="s">
        <v>6</v>
      </c>
      <c r="C3" s="72">
        <v>2012</v>
      </c>
      <c r="D3" s="72" t="s">
        <v>46</v>
      </c>
      <c r="E3" s="98">
        <v>2350</v>
      </c>
      <c r="F3" s="98">
        <v>402.7</v>
      </c>
      <c r="G3" s="98">
        <v>12430</v>
      </c>
      <c r="H3" s="99">
        <v>129.6</v>
      </c>
      <c r="I3" s="100"/>
      <c r="J3" s="88"/>
      <c r="K3" s="89"/>
      <c r="L3" s="89"/>
      <c r="M3" s="89"/>
      <c r="N3" s="101"/>
    </row>
    <row r="4" spans="1:52" s="74" customFormat="1" ht="46.5" x14ac:dyDescent="0.35">
      <c r="A4" s="120"/>
      <c r="B4" s="75" t="s">
        <v>21</v>
      </c>
      <c r="C4" s="75" t="s">
        <v>115</v>
      </c>
      <c r="D4" s="75">
        <v>261</v>
      </c>
      <c r="E4" s="102">
        <v>2174.54</v>
      </c>
      <c r="F4" s="102">
        <v>402.49799999999999</v>
      </c>
      <c r="G4" s="102">
        <v>15221.78</v>
      </c>
      <c r="H4" s="103" t="s">
        <v>127</v>
      </c>
      <c r="I4" s="104">
        <v>0.38966822533956802</v>
      </c>
      <c r="J4" s="91"/>
      <c r="K4" s="92">
        <v>0.16</v>
      </c>
      <c r="L4" s="105">
        <v>0.2</v>
      </c>
      <c r="M4" s="105">
        <v>1.37</v>
      </c>
      <c r="N4" s="106"/>
    </row>
    <row r="5" spans="1:52" s="74" customFormat="1" ht="15.5" x14ac:dyDescent="0.35">
      <c r="A5" s="119" t="s">
        <v>7</v>
      </c>
      <c r="B5" s="71" t="s">
        <v>6</v>
      </c>
      <c r="C5" s="71">
        <v>2011</v>
      </c>
      <c r="D5" s="71" t="s">
        <v>121</v>
      </c>
      <c r="E5" s="73">
        <v>190.2</v>
      </c>
      <c r="F5" s="73">
        <v>606</v>
      </c>
      <c r="G5" s="73">
        <v>350.4</v>
      </c>
      <c r="H5" s="107">
        <v>106</v>
      </c>
      <c r="I5" s="96"/>
      <c r="J5" s="88"/>
      <c r="K5" s="89"/>
      <c r="L5" s="89"/>
      <c r="M5" s="89"/>
      <c r="N5" s="90">
        <v>0.84</v>
      </c>
    </row>
    <row r="6" spans="1:52" s="74" customFormat="1" ht="46.5" x14ac:dyDescent="0.35">
      <c r="A6" s="120"/>
      <c r="B6" s="75" t="s">
        <v>21</v>
      </c>
      <c r="C6" s="75" t="s">
        <v>115</v>
      </c>
      <c r="D6" s="75">
        <v>1372</v>
      </c>
      <c r="E6" s="76">
        <v>146.126</v>
      </c>
      <c r="F6" s="76">
        <v>453.66800000000001</v>
      </c>
      <c r="G6" s="76">
        <v>270.3331</v>
      </c>
      <c r="H6" s="81" t="s">
        <v>130</v>
      </c>
      <c r="I6" s="97">
        <v>1.4416146083613601E-4</v>
      </c>
      <c r="J6" s="91">
        <v>0.105</v>
      </c>
      <c r="K6" s="92">
        <v>0.127</v>
      </c>
      <c r="L6" s="92">
        <v>0.121</v>
      </c>
      <c r="M6" s="92">
        <v>0.19700000000000001</v>
      </c>
      <c r="N6" s="93"/>
    </row>
    <row r="7" spans="1:52" s="74" customFormat="1" ht="15.5" x14ac:dyDescent="0.35">
      <c r="A7" s="119" t="s">
        <v>9</v>
      </c>
      <c r="B7" s="71" t="s">
        <v>6</v>
      </c>
      <c r="C7" s="72">
        <v>2011</v>
      </c>
      <c r="D7" s="72" t="s">
        <v>45</v>
      </c>
      <c r="E7" s="98">
        <v>163.4</v>
      </c>
      <c r="F7" s="98">
        <v>593.33000000000004</v>
      </c>
      <c r="G7" s="98">
        <v>374</v>
      </c>
      <c r="H7" s="107">
        <v>70</v>
      </c>
      <c r="I7" s="96"/>
      <c r="J7" s="88"/>
      <c r="K7" s="89"/>
      <c r="L7" s="89"/>
      <c r="M7" s="89"/>
      <c r="N7" s="90">
        <v>0.48</v>
      </c>
    </row>
    <row r="8" spans="1:52" s="74" customFormat="1" ht="31" x14ac:dyDescent="0.35">
      <c r="A8" s="120"/>
      <c r="B8" s="75" t="s">
        <v>21</v>
      </c>
      <c r="C8" s="75" t="s">
        <v>115</v>
      </c>
      <c r="D8" s="75">
        <v>942</v>
      </c>
      <c r="E8" s="102">
        <v>108.89100000000001</v>
      </c>
      <c r="F8" s="102">
        <v>574.60900000000004</v>
      </c>
      <c r="G8" s="102">
        <v>201.44835</v>
      </c>
      <c r="H8" s="103" t="s">
        <v>132</v>
      </c>
      <c r="I8" s="109">
        <v>7.8933043004899298E-2</v>
      </c>
      <c r="J8" s="91">
        <v>0.11</v>
      </c>
      <c r="K8" s="92">
        <v>0.19600000000000001</v>
      </c>
      <c r="L8" s="92">
        <v>0.1</v>
      </c>
      <c r="M8" s="92">
        <v>0.1</v>
      </c>
      <c r="N8" s="93"/>
    </row>
    <row r="9" spans="1:52" s="1" customFormat="1" ht="15.5" x14ac:dyDescent="0.35">
      <c r="A9" s="121" t="s">
        <v>10</v>
      </c>
      <c r="B9" s="62" t="s">
        <v>6</v>
      </c>
      <c r="C9" s="62">
        <v>2010</v>
      </c>
      <c r="D9" s="63" t="s">
        <v>46</v>
      </c>
      <c r="E9" s="65">
        <v>240</v>
      </c>
      <c r="F9" s="65">
        <v>411.49</v>
      </c>
      <c r="G9" s="65">
        <v>622.20000000000005</v>
      </c>
      <c r="H9" s="79">
        <v>169.3</v>
      </c>
      <c r="I9" s="94"/>
      <c r="J9" s="82"/>
      <c r="K9" s="83"/>
      <c r="L9" s="83"/>
      <c r="M9" s="83"/>
      <c r="N9" s="86">
        <v>1.3</v>
      </c>
      <c r="O9" s="28"/>
      <c r="P9" s="28"/>
      <c r="Q9" s="28"/>
      <c r="R9" s="28"/>
      <c r="S9" s="28"/>
      <c r="T9" s="28"/>
      <c r="U9" s="28"/>
      <c r="V9" s="28"/>
      <c r="W9" s="28"/>
      <c r="X9" s="28"/>
      <c r="Y9" s="28"/>
      <c r="Z9" s="28"/>
      <c r="AA9" s="28"/>
      <c r="AB9" s="28"/>
      <c r="AC9" s="28"/>
      <c r="AD9" s="28"/>
      <c r="AE9" s="28"/>
      <c r="AF9" s="28"/>
      <c r="AG9" s="28"/>
      <c r="AH9" s="28"/>
      <c r="AI9" s="28"/>
      <c r="AJ9" s="28"/>
      <c r="AK9" s="28"/>
      <c r="AL9" s="28"/>
      <c r="AM9" s="28"/>
      <c r="AN9" s="28"/>
      <c r="AO9" s="28"/>
      <c r="AP9" s="28"/>
      <c r="AQ9" s="28"/>
      <c r="AR9" s="28"/>
      <c r="AS9" s="28"/>
      <c r="AT9" s="28"/>
      <c r="AU9" s="28"/>
      <c r="AV9" s="28"/>
      <c r="AW9" s="28"/>
      <c r="AX9" s="28"/>
      <c r="AY9" s="28"/>
      <c r="AZ9" s="28"/>
    </row>
    <row r="10" spans="1:52" s="1" customFormat="1" ht="15.5" x14ac:dyDescent="0.35">
      <c r="A10" s="122"/>
      <c r="B10" s="64" t="s">
        <v>21</v>
      </c>
      <c r="C10" s="64" t="s">
        <v>116</v>
      </c>
      <c r="D10" s="64">
        <v>250</v>
      </c>
      <c r="E10" s="66"/>
      <c r="F10" s="66"/>
      <c r="G10" s="66"/>
      <c r="H10" s="78"/>
      <c r="I10" s="95"/>
      <c r="J10" s="84">
        <v>0.13</v>
      </c>
      <c r="K10" s="85"/>
      <c r="L10" s="85">
        <v>0.21</v>
      </c>
      <c r="M10" s="85">
        <v>1.85</v>
      </c>
      <c r="N10" s="87"/>
      <c r="O10" s="28"/>
      <c r="P10" s="28"/>
      <c r="Q10" s="28"/>
      <c r="R10" s="28"/>
      <c r="S10" s="28"/>
      <c r="T10" s="28"/>
      <c r="U10" s="28"/>
      <c r="V10" s="28"/>
      <c r="W10" s="28"/>
      <c r="X10" s="28"/>
      <c r="Y10" s="28"/>
      <c r="Z10" s="28"/>
      <c r="AA10" s="28"/>
      <c r="AB10" s="28"/>
      <c r="AC10" s="28"/>
      <c r="AD10" s="28"/>
      <c r="AE10" s="28"/>
      <c r="AF10" s="28"/>
      <c r="AG10" s="28"/>
      <c r="AH10" s="28"/>
      <c r="AI10" s="28"/>
      <c r="AJ10" s="28"/>
      <c r="AK10" s="28"/>
      <c r="AL10" s="28"/>
      <c r="AM10" s="28"/>
      <c r="AN10" s="28"/>
      <c r="AO10" s="28"/>
      <c r="AP10" s="28"/>
      <c r="AQ10" s="28"/>
      <c r="AR10" s="28"/>
      <c r="AS10" s="28"/>
      <c r="AT10" s="28"/>
      <c r="AU10" s="28"/>
      <c r="AV10" s="28"/>
      <c r="AW10" s="28"/>
      <c r="AX10" s="28"/>
      <c r="AY10" s="28"/>
      <c r="AZ10" s="28"/>
    </row>
    <row r="11" spans="1:52" s="1" customFormat="1" ht="15.5" x14ac:dyDescent="0.35">
      <c r="A11" s="121" t="s">
        <v>11</v>
      </c>
      <c r="B11" s="62" t="s">
        <v>6</v>
      </c>
      <c r="C11" s="62">
        <v>2007</v>
      </c>
      <c r="D11" s="63" t="s">
        <v>46</v>
      </c>
      <c r="E11" s="65">
        <v>2218</v>
      </c>
      <c r="F11" s="65">
        <v>457.75</v>
      </c>
      <c r="G11" s="65">
        <v>20400</v>
      </c>
      <c r="H11" s="79">
        <v>118</v>
      </c>
      <c r="I11" s="94"/>
      <c r="J11" s="82">
        <v>0.09</v>
      </c>
      <c r="K11" s="83">
        <v>0.15</v>
      </c>
      <c r="L11" s="83"/>
      <c r="M11" s="83">
        <v>1.66</v>
      </c>
      <c r="N11" s="86">
        <v>0.75</v>
      </c>
      <c r="O11" s="28"/>
      <c r="P11" s="28"/>
      <c r="Q11" s="28"/>
      <c r="R11" s="28"/>
      <c r="S11" s="28"/>
      <c r="T11" s="28"/>
      <c r="U11" s="28"/>
      <c r="V11" s="28"/>
      <c r="W11" s="28"/>
      <c r="X11" s="28"/>
      <c r="Y11" s="28"/>
      <c r="Z11" s="28"/>
      <c r="AA11" s="28"/>
      <c r="AB11" s="28"/>
      <c r="AC11" s="28"/>
      <c r="AD11" s="28"/>
      <c r="AE11" s="28"/>
      <c r="AF11" s="28"/>
      <c r="AG11" s="28"/>
      <c r="AH11" s="28"/>
      <c r="AI11" s="28"/>
      <c r="AJ11" s="28"/>
      <c r="AK11" s="28"/>
      <c r="AL11" s="28"/>
      <c r="AM11" s="28"/>
      <c r="AN11" s="28"/>
      <c r="AO11" s="28"/>
      <c r="AP11" s="28"/>
      <c r="AQ11" s="28"/>
      <c r="AR11" s="28"/>
      <c r="AS11" s="28"/>
      <c r="AT11" s="28"/>
      <c r="AU11" s="28"/>
      <c r="AV11" s="28"/>
      <c r="AW11" s="28"/>
      <c r="AX11" s="28"/>
      <c r="AY11" s="28"/>
      <c r="AZ11" s="28"/>
    </row>
    <row r="12" spans="1:52" s="1" customFormat="1" ht="15.5" x14ac:dyDescent="0.35">
      <c r="A12" s="122"/>
      <c r="B12" s="64" t="s">
        <v>21</v>
      </c>
      <c r="C12" s="64" t="s">
        <v>116</v>
      </c>
      <c r="D12" s="64">
        <v>261</v>
      </c>
      <c r="E12" s="66"/>
      <c r="F12" s="66"/>
      <c r="G12" s="66"/>
      <c r="H12" s="78"/>
      <c r="I12" s="95"/>
      <c r="J12" s="84"/>
      <c r="K12" s="85"/>
      <c r="L12" s="85">
        <v>0.11</v>
      </c>
      <c r="M12" s="85"/>
      <c r="N12" s="87"/>
      <c r="O12" s="28"/>
      <c r="P12" s="28"/>
      <c r="Q12" s="28"/>
      <c r="R12" s="28"/>
      <c r="S12" s="28"/>
      <c r="T12" s="28"/>
      <c r="U12" s="28"/>
      <c r="V12" s="28"/>
      <c r="W12" s="28"/>
      <c r="X12" s="28"/>
      <c r="Y12" s="28"/>
      <c r="Z12" s="28"/>
      <c r="AA12" s="28"/>
      <c r="AB12" s="28"/>
      <c r="AC12" s="28"/>
      <c r="AD12" s="28"/>
      <c r="AE12" s="28"/>
      <c r="AF12" s="28"/>
      <c r="AG12" s="28"/>
      <c r="AH12" s="28"/>
      <c r="AI12" s="28"/>
      <c r="AJ12" s="28"/>
      <c r="AK12" s="28"/>
      <c r="AL12" s="28"/>
      <c r="AM12" s="28"/>
      <c r="AN12" s="28"/>
      <c r="AO12" s="28"/>
      <c r="AP12" s="28"/>
      <c r="AQ12" s="28"/>
      <c r="AR12" s="28"/>
      <c r="AS12" s="28"/>
      <c r="AT12" s="28"/>
      <c r="AU12" s="28"/>
      <c r="AV12" s="28"/>
      <c r="AW12" s="28"/>
      <c r="AX12" s="28"/>
      <c r="AY12" s="28"/>
      <c r="AZ12" s="28"/>
    </row>
    <row r="13" spans="1:52" s="1" customFormat="1" ht="15.5" x14ac:dyDescent="0.35">
      <c r="A13" s="121" t="s">
        <v>12</v>
      </c>
      <c r="B13" s="62" t="s">
        <v>6</v>
      </c>
      <c r="C13" s="62">
        <v>2006</v>
      </c>
      <c r="D13" s="63" t="s">
        <v>45</v>
      </c>
      <c r="E13" s="65">
        <v>777</v>
      </c>
      <c r="F13" s="65">
        <v>500</v>
      </c>
      <c r="G13" s="65">
        <v>408</v>
      </c>
      <c r="H13" s="79">
        <v>13.3</v>
      </c>
      <c r="I13" s="94"/>
      <c r="J13" s="82"/>
      <c r="K13" s="83"/>
      <c r="L13" s="83"/>
      <c r="M13" s="83"/>
      <c r="N13" s="86">
        <v>0.5</v>
      </c>
      <c r="O13" s="28"/>
      <c r="P13" s="28"/>
      <c r="Q13" s="28"/>
      <c r="R13" s="28"/>
      <c r="S13" s="28"/>
      <c r="T13" s="28"/>
      <c r="U13" s="28"/>
      <c r="V13" s="28"/>
      <c r="W13" s="28"/>
      <c r="X13" s="28"/>
      <c r="Y13" s="28"/>
      <c r="Z13" s="28"/>
      <c r="AA13" s="28"/>
      <c r="AB13" s="28"/>
      <c r="AC13" s="28"/>
      <c r="AD13" s="28"/>
      <c r="AE13" s="28"/>
      <c r="AF13" s="28"/>
      <c r="AG13" s="28"/>
      <c r="AH13" s="28"/>
      <c r="AI13" s="28"/>
      <c r="AJ13" s="28"/>
      <c r="AK13" s="28"/>
      <c r="AL13" s="28"/>
      <c r="AM13" s="28"/>
      <c r="AN13" s="28"/>
      <c r="AO13" s="28"/>
      <c r="AP13" s="28"/>
      <c r="AQ13" s="28"/>
      <c r="AR13" s="28"/>
      <c r="AS13" s="28"/>
      <c r="AT13" s="28"/>
      <c r="AU13" s="28"/>
      <c r="AV13" s="28"/>
      <c r="AW13" s="28"/>
      <c r="AX13" s="28"/>
      <c r="AY13" s="28"/>
      <c r="AZ13" s="28"/>
    </row>
    <row r="14" spans="1:52" s="1" customFormat="1" ht="15.5" x14ac:dyDescent="0.35">
      <c r="A14" s="122"/>
      <c r="B14" s="64" t="s">
        <v>8</v>
      </c>
      <c r="C14" s="64" t="s">
        <v>116</v>
      </c>
      <c r="D14" s="64">
        <v>616</v>
      </c>
      <c r="E14" s="66"/>
      <c r="F14" s="66"/>
      <c r="G14" s="66"/>
      <c r="H14" s="78"/>
      <c r="I14" s="95">
        <v>0.26548672566371684</v>
      </c>
      <c r="J14" s="84">
        <v>0.1</v>
      </c>
      <c r="K14" s="85">
        <v>0.08</v>
      </c>
      <c r="L14" s="85">
        <v>0.1</v>
      </c>
      <c r="M14" s="85">
        <v>3.2</v>
      </c>
      <c r="N14" s="87"/>
      <c r="O14" s="28"/>
      <c r="P14" s="28"/>
      <c r="Q14" s="28"/>
      <c r="R14" s="28"/>
      <c r="S14" s="28"/>
      <c r="T14" s="28"/>
      <c r="U14" s="28"/>
      <c r="V14" s="28"/>
      <c r="W14" s="28"/>
      <c r="X14" s="28"/>
      <c r="Y14" s="28"/>
      <c r="Z14" s="28"/>
      <c r="AA14" s="28"/>
      <c r="AB14" s="28"/>
      <c r="AC14" s="28"/>
      <c r="AD14" s="28"/>
      <c r="AE14" s="28"/>
      <c r="AF14" s="28"/>
      <c r="AG14" s="28"/>
      <c r="AH14" s="28"/>
      <c r="AI14" s="28"/>
      <c r="AJ14" s="28"/>
      <c r="AK14" s="28"/>
      <c r="AL14" s="28"/>
      <c r="AM14" s="28"/>
      <c r="AN14" s="28"/>
      <c r="AO14" s="28"/>
      <c r="AP14" s="28"/>
      <c r="AQ14" s="28"/>
      <c r="AR14" s="28"/>
      <c r="AS14" s="28"/>
      <c r="AT14" s="28"/>
      <c r="AU14" s="28"/>
      <c r="AV14" s="28"/>
      <c r="AW14" s="28"/>
      <c r="AX14" s="28"/>
      <c r="AY14" s="28"/>
      <c r="AZ14" s="28"/>
    </row>
    <row r="15" spans="1:52" s="74" customFormat="1" ht="15.5" x14ac:dyDescent="0.35">
      <c r="A15" s="123" t="s">
        <v>13</v>
      </c>
      <c r="B15" s="71" t="s">
        <v>6</v>
      </c>
      <c r="C15" s="71">
        <v>2011</v>
      </c>
      <c r="D15" s="72" t="s">
        <v>46</v>
      </c>
      <c r="E15" s="73">
        <v>1810</v>
      </c>
      <c r="F15" s="73">
        <v>418.1</v>
      </c>
      <c r="G15" s="73">
        <v>13441</v>
      </c>
      <c r="H15" s="80">
        <v>48</v>
      </c>
      <c r="I15" s="96"/>
      <c r="J15" s="88"/>
      <c r="K15" s="89"/>
      <c r="L15" s="89"/>
      <c r="M15" s="89"/>
      <c r="N15" s="90"/>
    </row>
    <row r="16" spans="1:52" s="74" customFormat="1" ht="46.5" x14ac:dyDescent="0.35">
      <c r="A16" s="124"/>
      <c r="B16" s="75" t="s">
        <v>21</v>
      </c>
      <c r="C16" s="75" t="s">
        <v>115</v>
      </c>
      <c r="D16" s="75">
        <v>261</v>
      </c>
      <c r="E16" s="76">
        <v>1906.35</v>
      </c>
      <c r="F16" s="76">
        <v>418.154</v>
      </c>
      <c r="G16" s="76">
        <v>13344.45</v>
      </c>
      <c r="H16" s="81" t="s">
        <v>122</v>
      </c>
      <c r="I16" s="97">
        <v>0.27027027027027001</v>
      </c>
      <c r="J16" s="91">
        <v>0.11</v>
      </c>
      <c r="K16" s="92">
        <v>0.16</v>
      </c>
      <c r="L16" s="92">
        <v>0.21</v>
      </c>
      <c r="M16" s="92">
        <v>0.32</v>
      </c>
      <c r="N16" s="93"/>
    </row>
    <row r="17" spans="1:52" s="74" customFormat="1" ht="15.5" x14ac:dyDescent="0.35">
      <c r="A17" s="123" t="s">
        <v>14</v>
      </c>
      <c r="B17" s="71" t="s">
        <v>6</v>
      </c>
      <c r="C17" s="71">
        <v>2011</v>
      </c>
      <c r="D17" s="72" t="s">
        <v>47</v>
      </c>
      <c r="E17" s="73">
        <v>375.3</v>
      </c>
      <c r="F17" s="73">
        <v>498</v>
      </c>
      <c r="G17" s="73">
        <v>1121.9000000000001</v>
      </c>
      <c r="H17" s="80">
        <v>78</v>
      </c>
      <c r="I17" s="96"/>
      <c r="J17" s="88"/>
      <c r="K17" s="89"/>
      <c r="L17" s="89"/>
      <c r="M17" s="89"/>
      <c r="N17" s="90">
        <v>0.79499999999999993</v>
      </c>
    </row>
    <row r="18" spans="1:52" s="74" customFormat="1" ht="31" x14ac:dyDescent="0.35">
      <c r="A18" s="124"/>
      <c r="B18" s="75" t="s">
        <v>21</v>
      </c>
      <c r="C18" s="75" t="s">
        <v>115</v>
      </c>
      <c r="D18" s="75">
        <v>1059</v>
      </c>
      <c r="E18" s="76">
        <v>374.90800000000002</v>
      </c>
      <c r="F18" s="76">
        <v>492.07900000000001</v>
      </c>
      <c r="G18" s="76">
        <v>1124.7239999999999</v>
      </c>
      <c r="H18" s="81" t="s">
        <v>134</v>
      </c>
      <c r="I18" s="97">
        <v>7.3170731707317098E-5</v>
      </c>
      <c r="J18" s="91">
        <v>0.1</v>
      </c>
      <c r="K18" s="92">
        <v>0.23</v>
      </c>
      <c r="L18" s="92">
        <v>0.1</v>
      </c>
      <c r="M18" s="92">
        <v>0.1</v>
      </c>
      <c r="N18" s="93"/>
    </row>
    <row r="19" spans="1:52" s="4" customFormat="1" ht="15.5" x14ac:dyDescent="0.35">
      <c r="A19" s="121" t="s">
        <v>15</v>
      </c>
      <c r="B19" s="62" t="s">
        <v>6</v>
      </c>
      <c r="C19" s="62">
        <v>2008</v>
      </c>
      <c r="D19" s="63" t="s">
        <v>44</v>
      </c>
      <c r="E19" s="65">
        <v>135.15</v>
      </c>
      <c r="F19" s="65">
        <v>805</v>
      </c>
      <c r="G19" s="65">
        <v>510.1</v>
      </c>
      <c r="H19" s="79">
        <v>42</v>
      </c>
      <c r="I19" s="94"/>
      <c r="J19" s="82"/>
      <c r="K19" s="83"/>
      <c r="L19" s="83"/>
      <c r="M19" s="83"/>
      <c r="N19" s="86">
        <v>0.84666666666666668</v>
      </c>
      <c r="O19" s="28"/>
      <c r="P19" s="28"/>
      <c r="Q19" s="28"/>
      <c r="R19" s="28"/>
      <c r="S19" s="28"/>
      <c r="T19" s="28"/>
      <c r="U19" s="28"/>
      <c r="V19" s="28"/>
      <c r="W19" s="28"/>
      <c r="X19" s="28"/>
      <c r="Y19" s="28"/>
      <c r="Z19" s="28"/>
      <c r="AA19" s="28"/>
      <c r="AB19" s="28"/>
      <c r="AC19" s="28"/>
      <c r="AD19" s="28"/>
      <c r="AE19" s="28"/>
      <c r="AF19" s="28"/>
      <c r="AG19" s="28"/>
      <c r="AH19" s="28"/>
      <c r="AI19" s="28"/>
      <c r="AJ19" s="28"/>
      <c r="AK19" s="28"/>
      <c r="AL19" s="28"/>
      <c r="AM19" s="28"/>
      <c r="AN19" s="28"/>
      <c r="AO19" s="28"/>
      <c r="AP19" s="28"/>
      <c r="AQ19" s="28"/>
      <c r="AR19" s="28"/>
      <c r="AS19" s="28"/>
      <c r="AT19" s="28"/>
      <c r="AU19" s="28"/>
      <c r="AV19" s="28"/>
      <c r="AW19" s="28"/>
      <c r="AX19" s="28"/>
      <c r="AY19" s="28"/>
      <c r="AZ19" s="28"/>
    </row>
    <row r="20" spans="1:52" s="4" customFormat="1" ht="15.5" x14ac:dyDescent="0.35">
      <c r="A20" s="122"/>
      <c r="B20" s="64" t="s">
        <v>21</v>
      </c>
      <c r="C20" s="64" t="s">
        <v>116</v>
      </c>
      <c r="D20" s="64">
        <v>3203</v>
      </c>
      <c r="E20" s="66"/>
      <c r="F20" s="66"/>
      <c r="G20" s="66"/>
      <c r="H20" s="78"/>
      <c r="I20" s="95">
        <v>2.3115541589915846E-4</v>
      </c>
      <c r="J20" s="84">
        <v>0.1</v>
      </c>
      <c r="K20" s="85">
        <v>0.19</v>
      </c>
      <c r="L20" s="85">
        <v>0.11</v>
      </c>
      <c r="M20" s="85">
        <v>0.18</v>
      </c>
      <c r="N20" s="87"/>
      <c r="O20" s="28"/>
      <c r="P20" s="28"/>
      <c r="Q20" s="28"/>
      <c r="R20" s="28"/>
      <c r="S20" s="28"/>
      <c r="T20" s="28"/>
      <c r="U20" s="28"/>
      <c r="V20" s="28"/>
      <c r="W20" s="28"/>
      <c r="X20" s="28"/>
      <c r="Y20" s="28"/>
      <c r="Z20" s="28"/>
      <c r="AA20" s="28"/>
      <c r="AB20" s="28"/>
      <c r="AC20" s="28"/>
      <c r="AD20" s="28"/>
      <c r="AE20" s="28"/>
      <c r="AF20" s="28"/>
      <c r="AG20" s="28"/>
      <c r="AH20" s="28"/>
      <c r="AI20" s="28"/>
      <c r="AJ20" s="28"/>
      <c r="AK20" s="28"/>
      <c r="AL20" s="28"/>
      <c r="AM20" s="28"/>
      <c r="AN20" s="28"/>
      <c r="AO20" s="28"/>
      <c r="AP20" s="28"/>
      <c r="AQ20" s="28"/>
      <c r="AR20" s="28"/>
      <c r="AS20" s="28"/>
      <c r="AT20" s="28"/>
      <c r="AU20" s="28"/>
      <c r="AV20" s="28"/>
      <c r="AW20" s="28"/>
      <c r="AX20" s="28"/>
      <c r="AY20" s="28"/>
      <c r="AZ20" s="28"/>
    </row>
    <row r="21" spans="1:52" s="74" customFormat="1" ht="15.5" x14ac:dyDescent="0.35">
      <c r="A21" s="123" t="s">
        <v>16</v>
      </c>
      <c r="B21" s="71" t="s">
        <v>6</v>
      </c>
      <c r="C21" s="71">
        <v>2012</v>
      </c>
      <c r="D21" s="72" t="s">
        <v>46</v>
      </c>
      <c r="E21" s="73">
        <v>411</v>
      </c>
      <c r="F21" s="73">
        <v>440</v>
      </c>
      <c r="G21" s="73">
        <v>1120</v>
      </c>
      <c r="H21" s="80">
        <v>115</v>
      </c>
      <c r="I21" s="96"/>
      <c r="J21" s="88"/>
      <c r="K21" s="89"/>
      <c r="L21" s="89"/>
      <c r="M21" s="89"/>
      <c r="N21" s="90">
        <v>1.2000000000000002</v>
      </c>
    </row>
    <row r="22" spans="1:52" s="74" customFormat="1" ht="31" x14ac:dyDescent="0.35">
      <c r="A22" s="124"/>
      <c r="B22" s="75" t="s">
        <v>21</v>
      </c>
      <c r="C22" s="75" t="s">
        <v>115</v>
      </c>
      <c r="D22" s="75">
        <v>261</v>
      </c>
      <c r="E22" s="76">
        <v>401.33600000000001</v>
      </c>
      <c r="F22" s="76">
        <v>461.774</v>
      </c>
      <c r="G22" s="76">
        <v>1143.8076000000001</v>
      </c>
      <c r="H22" s="81" t="s">
        <v>129</v>
      </c>
      <c r="I22" s="97"/>
      <c r="J22" s="91">
        <v>0.17</v>
      </c>
      <c r="K22" s="92">
        <v>0.18</v>
      </c>
      <c r="L22" s="92">
        <v>0.15</v>
      </c>
      <c r="M22" s="92">
        <v>0.18</v>
      </c>
      <c r="N22" s="93"/>
    </row>
    <row r="23" spans="1:52" s="74" customFormat="1" ht="15.5" x14ac:dyDescent="0.35">
      <c r="A23" s="123" t="s">
        <v>17</v>
      </c>
      <c r="B23" s="71" t="s">
        <v>6</v>
      </c>
      <c r="C23" s="71">
        <v>2012</v>
      </c>
      <c r="D23" s="72" t="s">
        <v>45</v>
      </c>
      <c r="E23" s="73">
        <v>665</v>
      </c>
      <c r="F23" s="73">
        <v>565</v>
      </c>
      <c r="G23" s="73">
        <v>2966</v>
      </c>
      <c r="H23" s="80">
        <v>23</v>
      </c>
      <c r="I23" s="96"/>
      <c r="J23" s="88"/>
      <c r="K23" s="89"/>
      <c r="L23" s="89"/>
      <c r="M23" s="89"/>
      <c r="N23" s="90">
        <v>1.3466666666666667</v>
      </c>
    </row>
    <row r="24" spans="1:52" s="74" customFormat="1" ht="31" x14ac:dyDescent="0.35">
      <c r="A24" s="124"/>
      <c r="B24" s="75" t="s">
        <v>21</v>
      </c>
      <c r="C24" s="75" t="s">
        <v>115</v>
      </c>
      <c r="D24" s="75">
        <v>942</v>
      </c>
      <c r="E24" s="76">
        <v>525.327</v>
      </c>
      <c r="F24" s="76">
        <v>557.52099999999996</v>
      </c>
      <c r="G24" s="76">
        <v>2101.308</v>
      </c>
      <c r="H24" s="81" t="s">
        <v>133</v>
      </c>
      <c r="I24" s="97">
        <v>0.57991513437057995</v>
      </c>
      <c r="J24" s="91">
        <v>0.1</v>
      </c>
      <c r="K24" s="92">
        <v>0.51</v>
      </c>
      <c r="L24" s="92">
        <v>0.1</v>
      </c>
      <c r="M24" s="92">
        <v>0.16</v>
      </c>
      <c r="N24" s="93"/>
    </row>
    <row r="25" spans="1:52" s="4" customFormat="1" ht="15.5" x14ac:dyDescent="0.35">
      <c r="A25" s="121" t="s">
        <v>18</v>
      </c>
      <c r="B25" s="62" t="s">
        <v>6</v>
      </c>
      <c r="C25" s="62">
        <v>2008</v>
      </c>
      <c r="D25" s="63" t="s">
        <v>20</v>
      </c>
      <c r="E25" s="65">
        <v>168.75</v>
      </c>
      <c r="F25" s="65">
        <v>556</v>
      </c>
      <c r="G25" s="65">
        <v>1170</v>
      </c>
      <c r="H25" s="79">
        <v>28.1</v>
      </c>
      <c r="I25" s="94"/>
      <c r="J25" s="82"/>
      <c r="K25" s="83"/>
      <c r="L25" s="83"/>
      <c r="M25" s="83"/>
      <c r="N25" s="86">
        <v>0.69999999999999984</v>
      </c>
      <c r="O25" s="28"/>
      <c r="P25" s="28"/>
      <c r="Q25" s="28"/>
      <c r="R25" s="28"/>
      <c r="S25" s="28"/>
      <c r="T25" s="28"/>
      <c r="U25" s="28"/>
      <c r="V25" s="28"/>
      <c r="W25" s="28"/>
      <c r="X25" s="28"/>
      <c r="Y25" s="28"/>
      <c r="Z25" s="28"/>
      <c r="AA25" s="28"/>
      <c r="AB25" s="28"/>
      <c r="AC25" s="28"/>
      <c r="AD25" s="28"/>
      <c r="AE25" s="28"/>
      <c r="AF25" s="28"/>
      <c r="AG25" s="28"/>
      <c r="AH25" s="28"/>
      <c r="AI25" s="28"/>
      <c r="AJ25" s="28"/>
      <c r="AK25" s="28"/>
      <c r="AL25" s="28"/>
      <c r="AM25" s="28"/>
      <c r="AN25" s="28"/>
      <c r="AO25" s="28"/>
      <c r="AP25" s="28"/>
      <c r="AQ25" s="28"/>
      <c r="AR25" s="28"/>
      <c r="AS25" s="28"/>
      <c r="AT25" s="28"/>
      <c r="AU25" s="28"/>
      <c r="AV25" s="28"/>
      <c r="AW25" s="28"/>
      <c r="AX25" s="28"/>
      <c r="AY25" s="28"/>
      <c r="AZ25" s="28"/>
    </row>
    <row r="26" spans="1:52" s="4" customFormat="1" ht="15.5" x14ac:dyDescent="0.35">
      <c r="A26" s="122"/>
      <c r="B26" s="64" t="s">
        <v>21</v>
      </c>
      <c r="C26" s="64" t="s">
        <v>116</v>
      </c>
      <c r="D26" s="64">
        <v>1061</v>
      </c>
      <c r="E26" s="66"/>
      <c r="F26" s="66"/>
      <c r="G26" s="66"/>
      <c r="H26" s="78"/>
      <c r="I26" s="95">
        <v>8.516436722875149E-5</v>
      </c>
      <c r="J26" s="84">
        <v>0.08</v>
      </c>
      <c r="K26" s="85">
        <v>0.127</v>
      </c>
      <c r="L26" s="85">
        <v>0.11</v>
      </c>
      <c r="M26" s="85">
        <v>0.1</v>
      </c>
      <c r="N26" s="87"/>
      <c r="O26" s="28"/>
      <c r="P26" s="28"/>
      <c r="Q26" s="28"/>
      <c r="R26" s="28"/>
      <c r="S26" s="28"/>
      <c r="T26" s="28"/>
      <c r="U26" s="28"/>
      <c r="V26" s="28"/>
      <c r="W26" s="28"/>
      <c r="X26" s="28"/>
      <c r="Y26" s="28"/>
      <c r="Z26" s="28"/>
      <c r="AA26" s="28"/>
      <c r="AB26" s="28"/>
      <c r="AC26" s="28"/>
      <c r="AD26" s="28"/>
      <c r="AE26" s="28"/>
      <c r="AF26" s="28"/>
      <c r="AG26" s="28"/>
      <c r="AH26" s="28"/>
      <c r="AI26" s="28"/>
      <c r="AJ26" s="28"/>
      <c r="AK26" s="28"/>
      <c r="AL26" s="28"/>
      <c r="AM26" s="28"/>
      <c r="AN26" s="28"/>
      <c r="AO26" s="28"/>
      <c r="AP26" s="28"/>
      <c r="AQ26" s="28"/>
      <c r="AR26" s="28"/>
      <c r="AS26" s="28"/>
      <c r="AT26" s="28"/>
      <c r="AU26" s="28"/>
      <c r="AV26" s="28"/>
      <c r="AW26" s="28"/>
      <c r="AX26" s="28"/>
      <c r="AY26" s="28"/>
      <c r="AZ26" s="28"/>
    </row>
    <row r="29" spans="1:52" x14ac:dyDescent="0.35">
      <c r="G29" s="28"/>
      <c r="H29" s="28"/>
      <c r="I29" s="28"/>
    </row>
    <row r="33" spans="3:3" x14ac:dyDescent="0.35">
      <c r="C33" t="s">
        <v>123</v>
      </c>
    </row>
    <row r="35" spans="3:3" x14ac:dyDescent="0.35">
      <c r="C35">
        <v>0.38966822533956802</v>
      </c>
    </row>
    <row r="37" spans="3:3" x14ac:dyDescent="0.35">
      <c r="C37">
        <v>1.4416146083613647E-4</v>
      </c>
    </row>
    <row r="39" spans="3:3" x14ac:dyDescent="0.35">
      <c r="C39">
        <v>7.8933043004899298E-2</v>
      </c>
    </row>
    <row r="45" spans="3:3" x14ac:dyDescent="0.35">
      <c r="C45">
        <v>0.26548672566371684</v>
      </c>
    </row>
    <row r="47" spans="3:3" x14ac:dyDescent="0.35">
      <c r="C47" s="28">
        <v>0.27027027027027029</v>
      </c>
    </row>
    <row r="48" spans="3:3" x14ac:dyDescent="0.35">
      <c r="C48" s="28"/>
    </row>
    <row r="49" spans="3:3" x14ac:dyDescent="0.35">
      <c r="C49" s="28">
        <v>7.317073170731707E-5</v>
      </c>
    </row>
    <row r="50" spans="3:3" x14ac:dyDescent="0.35">
      <c r="C50" s="28"/>
    </row>
    <row r="51" spans="3:3" x14ac:dyDescent="0.35">
      <c r="C51" s="28">
        <v>2.3115541589915846E-4</v>
      </c>
    </row>
    <row r="52" spans="3:3" x14ac:dyDescent="0.35">
      <c r="C52" s="28"/>
    </row>
    <row r="53" spans="3:3" x14ac:dyDescent="0.35">
      <c r="C53" s="28"/>
    </row>
    <row r="54" spans="3:3" x14ac:dyDescent="0.35">
      <c r="C54" s="28"/>
    </row>
    <row r="55" spans="3:3" x14ac:dyDescent="0.35">
      <c r="C55" s="28">
        <v>0.57991513437057995</v>
      </c>
    </row>
    <row r="56" spans="3:3" x14ac:dyDescent="0.35">
      <c r="C56" s="28"/>
    </row>
    <row r="57" spans="3:3" x14ac:dyDescent="0.35">
      <c r="C57" s="28">
        <v>8.516436722875149E-5</v>
      </c>
    </row>
  </sheetData>
  <mergeCells count="17">
    <mergeCell ref="A23:A24"/>
    <mergeCell ref="A25:A26"/>
    <mergeCell ref="A11:A12"/>
    <mergeCell ref="A13:A14"/>
    <mergeCell ref="A15:A16"/>
    <mergeCell ref="A17:A18"/>
    <mergeCell ref="A19:A20"/>
    <mergeCell ref="A3:A4"/>
    <mergeCell ref="A5:A6"/>
    <mergeCell ref="A7:A8"/>
    <mergeCell ref="A9:A10"/>
    <mergeCell ref="A21:A22"/>
    <mergeCell ref="J1:N1"/>
    <mergeCell ref="H1:H2"/>
    <mergeCell ref="I1:I2"/>
    <mergeCell ref="A1:B2"/>
    <mergeCell ref="C1:G1"/>
  </mergeCells>
  <pageMargins left="0.7" right="0.7" top="0.75" bottom="0.75" header="0.3" footer="0.3"/>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S66"/>
  <sheetViews>
    <sheetView workbookViewId="0">
      <selection activeCell="E17" sqref="E17"/>
    </sheetView>
  </sheetViews>
  <sheetFormatPr defaultRowHeight="14.5" x14ac:dyDescent="0.35"/>
  <cols>
    <col min="1" max="1" width="8.26953125" bestFit="1" customWidth="1"/>
    <col min="2" max="2" width="14.453125" bestFit="1" customWidth="1"/>
    <col min="3" max="3" width="37.7265625" bestFit="1" customWidth="1"/>
    <col min="4" max="4" width="30.26953125" hidden="1" customWidth="1"/>
    <col min="5" max="5" width="15" bestFit="1" customWidth="1"/>
    <col min="9" max="9" width="8.26953125" bestFit="1" customWidth="1"/>
    <col min="10" max="11" width="7.453125" bestFit="1" customWidth="1"/>
    <col min="12" max="12" width="7.1796875" bestFit="1" customWidth="1"/>
    <col min="13" max="13" width="16.54296875" bestFit="1" customWidth="1"/>
    <col min="14" max="14" width="17.7265625" bestFit="1" customWidth="1"/>
    <col min="15" max="15" width="22" bestFit="1" customWidth="1"/>
  </cols>
  <sheetData>
    <row r="1" spans="1:5" s="50" customFormat="1" x14ac:dyDescent="0.35"/>
    <row r="2" spans="1:5" s="50" customFormat="1" x14ac:dyDescent="0.35"/>
    <row r="3" spans="1:5" s="50" customFormat="1" x14ac:dyDescent="0.35"/>
    <row r="4" spans="1:5" s="50" customFormat="1" x14ac:dyDescent="0.35"/>
    <row r="5" spans="1:5" s="50" customFormat="1" x14ac:dyDescent="0.35"/>
    <row r="6" spans="1:5" s="50" customFormat="1" x14ac:dyDescent="0.35">
      <c r="A6" s="108"/>
      <c r="B6" s="108" t="s">
        <v>131</v>
      </c>
      <c r="C6" s="108" t="s">
        <v>135</v>
      </c>
      <c r="D6" s="108" t="s">
        <v>136</v>
      </c>
      <c r="E6" s="108" t="s">
        <v>128</v>
      </c>
    </row>
    <row r="7" spans="1:5" s="50" customFormat="1" x14ac:dyDescent="0.35">
      <c r="A7" s="108" t="s">
        <v>23</v>
      </c>
      <c r="B7" s="108">
        <v>129.6</v>
      </c>
      <c r="C7" s="108">
        <v>104.13</v>
      </c>
      <c r="D7" s="108">
        <v>81.06</v>
      </c>
      <c r="E7" s="108">
        <v>80.59</v>
      </c>
    </row>
    <row r="8" spans="1:5" s="50" customFormat="1" x14ac:dyDescent="0.35">
      <c r="A8" s="108" t="s">
        <v>24</v>
      </c>
      <c r="B8" s="108">
        <v>106</v>
      </c>
      <c r="C8" s="108">
        <v>167.97</v>
      </c>
      <c r="D8" s="108">
        <v>280.31</v>
      </c>
      <c r="E8" s="108">
        <v>230.77</v>
      </c>
    </row>
    <row r="9" spans="1:5" s="50" customFormat="1" x14ac:dyDescent="0.35">
      <c r="A9" s="108" t="s">
        <v>25</v>
      </c>
      <c r="B9" s="108">
        <v>70</v>
      </c>
      <c r="C9" s="108">
        <v>75.650000000000006</v>
      </c>
      <c r="D9" s="108"/>
      <c r="E9" s="108">
        <v>104.76</v>
      </c>
    </row>
    <row r="10" spans="1:5" s="50" customFormat="1" x14ac:dyDescent="0.35">
      <c r="A10" s="108" t="s">
        <v>26</v>
      </c>
      <c r="B10" s="108"/>
      <c r="C10" s="108"/>
      <c r="D10" s="108"/>
      <c r="E10" s="108"/>
    </row>
    <row r="11" spans="1:5" s="50" customFormat="1" x14ac:dyDescent="0.35">
      <c r="A11" s="108" t="s">
        <v>27</v>
      </c>
      <c r="B11" s="108"/>
      <c r="C11" s="108"/>
      <c r="D11" s="108"/>
      <c r="E11" s="108"/>
    </row>
    <row r="12" spans="1:5" s="50" customFormat="1" x14ac:dyDescent="0.35">
      <c r="A12" s="108" t="s">
        <v>28</v>
      </c>
      <c r="B12" s="108"/>
      <c r="C12" s="108"/>
      <c r="D12" s="108"/>
      <c r="E12" s="108"/>
    </row>
    <row r="13" spans="1:5" s="50" customFormat="1" x14ac:dyDescent="0.35">
      <c r="A13" s="108" t="s">
        <v>29</v>
      </c>
      <c r="B13" s="108">
        <v>48</v>
      </c>
      <c r="C13" s="108">
        <v>43.28</v>
      </c>
      <c r="D13" s="108">
        <v>35.49</v>
      </c>
      <c r="E13" s="108">
        <v>42.61</v>
      </c>
    </row>
    <row r="14" spans="1:5" s="50" customFormat="1" x14ac:dyDescent="0.35">
      <c r="A14" s="108" t="s">
        <v>30</v>
      </c>
      <c r="B14" s="108">
        <v>78</v>
      </c>
      <c r="C14" s="108">
        <v>70.680000000000007</v>
      </c>
      <c r="D14" s="108"/>
      <c r="E14" s="108">
        <v>119.39</v>
      </c>
    </row>
    <row r="15" spans="1:5" s="50" customFormat="1" x14ac:dyDescent="0.35">
      <c r="A15" s="108" t="s">
        <v>31</v>
      </c>
      <c r="B15" s="108"/>
      <c r="C15" s="108"/>
      <c r="D15" s="108"/>
      <c r="E15" s="108"/>
    </row>
    <row r="16" spans="1:5" s="50" customFormat="1" x14ac:dyDescent="0.35">
      <c r="A16" s="108" t="s">
        <v>32</v>
      </c>
      <c r="B16" s="108">
        <v>115</v>
      </c>
      <c r="C16" s="50">
        <v>109.88</v>
      </c>
      <c r="D16" s="108">
        <v>109.88</v>
      </c>
      <c r="E16" s="108">
        <v>159.12</v>
      </c>
    </row>
    <row r="17" spans="1:6" s="50" customFormat="1" x14ac:dyDescent="0.35">
      <c r="A17" s="108" t="s">
        <v>33</v>
      </c>
      <c r="B17" s="108">
        <v>23</v>
      </c>
      <c r="C17" s="108">
        <v>32.03</v>
      </c>
      <c r="E17" s="108">
        <v>170.87</v>
      </c>
    </row>
    <row r="18" spans="1:6" s="50" customFormat="1" x14ac:dyDescent="0.35">
      <c r="A18" s="108" t="s">
        <v>34</v>
      </c>
      <c r="B18" s="108"/>
      <c r="C18" s="108"/>
      <c r="D18" s="108"/>
      <c r="E18" s="108"/>
    </row>
    <row r="19" spans="1:6" s="50" customFormat="1" x14ac:dyDescent="0.35"/>
    <row r="20" spans="1:6" s="50" customFormat="1" x14ac:dyDescent="0.35"/>
    <row r="21" spans="1:6" s="50" customFormat="1" x14ac:dyDescent="0.35"/>
    <row r="22" spans="1:6" s="50" customFormat="1" x14ac:dyDescent="0.35"/>
    <row r="23" spans="1:6" s="50" customFormat="1" x14ac:dyDescent="0.35"/>
    <row r="24" spans="1:6" s="50" customFormat="1" x14ac:dyDescent="0.35"/>
    <row r="25" spans="1:6" s="50" customFormat="1" x14ac:dyDescent="0.35"/>
    <row r="26" spans="1:6" s="50" customFormat="1" x14ac:dyDescent="0.35"/>
    <row r="27" spans="1:6" s="12" customFormat="1" x14ac:dyDescent="0.35"/>
    <row r="29" spans="1:6" x14ac:dyDescent="0.35">
      <c r="A29" t="s">
        <v>43</v>
      </c>
      <c r="B29" t="s">
        <v>40</v>
      </c>
      <c r="C29" t="s">
        <v>41</v>
      </c>
      <c r="D29" t="s">
        <v>42</v>
      </c>
      <c r="E29" t="s">
        <v>48</v>
      </c>
      <c r="F29" t="s">
        <v>49</v>
      </c>
    </row>
    <row r="30" spans="1:6" x14ac:dyDescent="0.35">
      <c r="A30" t="s">
        <v>26</v>
      </c>
      <c r="B30" s="3" t="s">
        <v>19</v>
      </c>
      <c r="C30">
        <v>129.25</v>
      </c>
      <c r="D30">
        <v>84.77</v>
      </c>
      <c r="E30" s="2"/>
      <c r="F30" s="2"/>
    </row>
    <row r="31" spans="1:6" x14ac:dyDescent="0.35">
      <c r="A31" t="s">
        <v>29</v>
      </c>
      <c r="B31" s="2">
        <v>12.1</v>
      </c>
      <c r="C31">
        <v>13.92</v>
      </c>
      <c r="D31">
        <v>10.97</v>
      </c>
      <c r="E31" s="2">
        <f t="shared" ref="E31:E41" si="0">ABS($B31-C31)/$B31</f>
        <v>0.15041322314049591</v>
      </c>
      <c r="F31" s="5">
        <f t="shared" ref="F31:F41" si="1">ABS($B31-D31)/$B31</f>
        <v>9.3388429752066029E-2</v>
      </c>
    </row>
    <row r="32" spans="1:6" x14ac:dyDescent="0.35">
      <c r="A32" t="s">
        <v>24</v>
      </c>
      <c r="B32" s="2">
        <v>24</v>
      </c>
      <c r="C32">
        <v>45.43</v>
      </c>
      <c r="D32">
        <v>15.54</v>
      </c>
      <c r="E32" s="2">
        <f t="shared" si="0"/>
        <v>0.89291666666666669</v>
      </c>
      <c r="F32" s="5">
        <f t="shared" si="1"/>
        <v>0.35250000000000004</v>
      </c>
    </row>
    <row r="33" spans="1:19" x14ac:dyDescent="0.35">
      <c r="A33" t="s">
        <v>27</v>
      </c>
      <c r="B33" s="2">
        <v>18.36</v>
      </c>
      <c r="C33">
        <v>9.11</v>
      </c>
      <c r="D33">
        <v>8.9700000000000006</v>
      </c>
      <c r="E33" s="2">
        <f t="shared" si="0"/>
        <v>0.50381263616557737</v>
      </c>
      <c r="F33" s="5">
        <f t="shared" si="1"/>
        <v>0.51143790849673199</v>
      </c>
      <c r="I33" t="s">
        <v>43</v>
      </c>
      <c r="J33" t="s">
        <v>111</v>
      </c>
      <c r="K33" t="s">
        <v>112</v>
      </c>
      <c r="L33" t="s">
        <v>113</v>
      </c>
      <c r="M33" t="s">
        <v>50</v>
      </c>
      <c r="N33" t="s">
        <v>51</v>
      </c>
      <c r="O33" t="s">
        <v>52</v>
      </c>
    </row>
    <row r="34" spans="1:19" x14ac:dyDescent="0.35">
      <c r="A34" t="s">
        <v>31</v>
      </c>
      <c r="B34" s="2">
        <v>11.2</v>
      </c>
      <c r="C34">
        <v>16.38</v>
      </c>
      <c r="D34">
        <v>4.32</v>
      </c>
      <c r="E34" s="2">
        <f t="shared" si="0"/>
        <v>0.46250000000000002</v>
      </c>
      <c r="F34" s="2">
        <f t="shared" si="1"/>
        <v>0.61428571428571421</v>
      </c>
      <c r="I34" t="s">
        <v>23</v>
      </c>
      <c r="J34" s="61">
        <v>116.4</v>
      </c>
      <c r="K34" s="61">
        <v>67.91</v>
      </c>
      <c r="L34" s="61">
        <v>14.4</v>
      </c>
      <c r="M34" s="2">
        <v>7.083333333333333</v>
      </c>
      <c r="N34" s="2">
        <v>3.7159722222222218</v>
      </c>
      <c r="O34" s="2">
        <f t="shared" ref="O34:O43" si="2">M34-N34</f>
        <v>3.3673611111111112</v>
      </c>
    </row>
    <row r="35" spans="1:19" x14ac:dyDescent="0.35">
      <c r="A35" t="s">
        <v>34</v>
      </c>
      <c r="B35" s="2">
        <v>7.56</v>
      </c>
      <c r="C35">
        <v>0</v>
      </c>
      <c r="D35">
        <v>0</v>
      </c>
      <c r="E35" s="2">
        <f t="shared" si="0"/>
        <v>1</v>
      </c>
      <c r="F35" s="2">
        <f t="shared" si="1"/>
        <v>1</v>
      </c>
      <c r="I35" t="s">
        <v>24</v>
      </c>
      <c r="J35" s="61">
        <v>45.43</v>
      </c>
      <c r="K35" s="61">
        <v>15.54</v>
      </c>
      <c r="L35" s="61">
        <v>24</v>
      </c>
      <c r="M35" s="2">
        <v>0.89291666666666669</v>
      </c>
      <c r="N35" s="2">
        <v>0.35250000000000004</v>
      </c>
      <c r="O35" s="2">
        <f t="shared" si="2"/>
        <v>0.54041666666666666</v>
      </c>
    </row>
    <row r="36" spans="1:19" x14ac:dyDescent="0.35">
      <c r="A36" t="s">
        <v>33</v>
      </c>
      <c r="B36" s="2">
        <v>11.9</v>
      </c>
      <c r="C36">
        <v>50.87</v>
      </c>
      <c r="D36">
        <v>29.38</v>
      </c>
      <c r="E36" s="2">
        <f t="shared" si="0"/>
        <v>3.2747899159663865</v>
      </c>
      <c r="F36" s="5">
        <f t="shared" si="1"/>
        <v>1.4689075630252098</v>
      </c>
      <c r="I36" t="s">
        <v>25</v>
      </c>
      <c r="J36" s="61">
        <v>236.91</v>
      </c>
      <c r="K36" s="61">
        <v>127.3</v>
      </c>
      <c r="L36" s="61">
        <v>3.3</v>
      </c>
      <c r="M36" s="2">
        <v>70.790909090909096</v>
      </c>
      <c r="N36" s="2">
        <v>37.575757575757578</v>
      </c>
      <c r="O36" s="2">
        <f t="shared" si="2"/>
        <v>33.215151515151518</v>
      </c>
    </row>
    <row r="37" spans="1:19" x14ac:dyDescent="0.35">
      <c r="A37" t="s">
        <v>30</v>
      </c>
      <c r="B37" s="2">
        <v>24</v>
      </c>
      <c r="C37">
        <v>147.25</v>
      </c>
      <c r="D37">
        <v>61.98</v>
      </c>
      <c r="E37" s="2">
        <f t="shared" si="0"/>
        <v>5.135416666666667</v>
      </c>
      <c r="F37" s="5">
        <f t="shared" si="1"/>
        <v>1.5824999999999998</v>
      </c>
      <c r="I37" t="s">
        <v>27</v>
      </c>
      <c r="J37" s="61">
        <v>9.11</v>
      </c>
      <c r="K37" s="61">
        <v>8.9700000000000006</v>
      </c>
      <c r="L37" s="61">
        <v>18.36</v>
      </c>
      <c r="M37" s="2">
        <v>0.50381263616557737</v>
      </c>
      <c r="N37" s="2">
        <v>0.51143790849673199</v>
      </c>
      <c r="O37" s="2">
        <f t="shared" si="2"/>
        <v>-7.62527233115462E-3</v>
      </c>
    </row>
    <row r="38" spans="1:19" x14ac:dyDescent="0.35">
      <c r="A38" t="s">
        <v>32</v>
      </c>
      <c r="B38" s="2">
        <v>27.8</v>
      </c>
      <c r="C38">
        <v>107.31</v>
      </c>
      <c r="D38">
        <v>104.17</v>
      </c>
      <c r="E38" s="2">
        <f t="shared" si="0"/>
        <v>2.8600719424460435</v>
      </c>
      <c r="F38" s="5">
        <f t="shared" si="1"/>
        <v>2.7471223021582736</v>
      </c>
      <c r="I38" t="s">
        <v>28</v>
      </c>
      <c r="J38" s="61">
        <v>277.99</v>
      </c>
      <c r="K38" s="61">
        <v>81.7</v>
      </c>
      <c r="L38" s="61">
        <v>3.3</v>
      </c>
      <c r="M38" s="2">
        <v>83.239393939393949</v>
      </c>
      <c r="N38" s="2">
        <v>63.806060606060612</v>
      </c>
      <c r="O38" s="2">
        <f t="shared" si="2"/>
        <v>19.433333333333337</v>
      </c>
    </row>
    <row r="39" spans="1:19" x14ac:dyDescent="0.35">
      <c r="A39" t="s">
        <v>23</v>
      </c>
      <c r="B39" s="2">
        <v>14.4</v>
      </c>
      <c r="C39">
        <v>116.4</v>
      </c>
      <c r="D39">
        <v>67.91</v>
      </c>
      <c r="E39" s="2">
        <f t="shared" si="0"/>
        <v>7.083333333333333</v>
      </c>
      <c r="F39" s="5">
        <f t="shared" si="1"/>
        <v>3.7159722222222218</v>
      </c>
      <c r="I39" t="s">
        <v>29</v>
      </c>
      <c r="J39" s="61">
        <v>13.92</v>
      </c>
      <c r="K39" s="61">
        <v>10.97</v>
      </c>
      <c r="L39" s="61">
        <v>12.1</v>
      </c>
      <c r="M39" s="2">
        <v>0.15041322314049591</v>
      </c>
      <c r="N39" s="2">
        <v>9.3388429752066029E-2</v>
      </c>
      <c r="O39" s="2">
        <f t="shared" si="2"/>
        <v>5.7024793388429876E-2</v>
      </c>
    </row>
    <row r="40" spans="1:19" x14ac:dyDescent="0.35">
      <c r="A40" t="s">
        <v>25</v>
      </c>
      <c r="B40" s="2">
        <v>3.3</v>
      </c>
      <c r="C40">
        <v>236.91</v>
      </c>
      <c r="D40">
        <v>127.3</v>
      </c>
      <c r="E40" s="2">
        <f t="shared" si="0"/>
        <v>70.790909090909096</v>
      </c>
      <c r="F40" s="5">
        <f t="shared" si="1"/>
        <v>37.575757575757578</v>
      </c>
      <c r="I40" t="s">
        <v>30</v>
      </c>
      <c r="J40" s="61">
        <v>147.25</v>
      </c>
      <c r="K40" s="61">
        <v>61.98</v>
      </c>
      <c r="L40" s="61">
        <v>24</v>
      </c>
      <c r="M40" s="2">
        <v>5.135416666666667</v>
      </c>
      <c r="N40" s="2">
        <v>1.5824999999999998</v>
      </c>
      <c r="O40" s="2">
        <f t="shared" si="2"/>
        <v>3.5529166666666674</v>
      </c>
    </row>
    <row r="41" spans="1:19" x14ac:dyDescent="0.35">
      <c r="A41" t="s">
        <v>28</v>
      </c>
      <c r="B41" s="2">
        <v>3.3</v>
      </c>
      <c r="C41">
        <v>277.99</v>
      </c>
      <c r="D41">
        <v>213.86</v>
      </c>
      <c r="E41" s="2">
        <f t="shared" si="0"/>
        <v>83.239393939393949</v>
      </c>
      <c r="F41" s="5">
        <f t="shared" si="1"/>
        <v>63.806060606060612</v>
      </c>
      <c r="I41" t="s">
        <v>31</v>
      </c>
      <c r="J41" s="61">
        <v>16.38</v>
      </c>
      <c r="K41" s="61">
        <v>4.32</v>
      </c>
      <c r="L41" s="61">
        <v>11.2</v>
      </c>
      <c r="M41" s="2">
        <v>0.46250000000000002</v>
      </c>
      <c r="N41" s="2">
        <v>0.61428571428571421</v>
      </c>
      <c r="O41" s="2">
        <f t="shared" si="2"/>
        <v>-0.15178571428571419</v>
      </c>
    </row>
    <row r="42" spans="1:19" x14ac:dyDescent="0.35">
      <c r="I42" t="s">
        <v>32</v>
      </c>
      <c r="J42" s="61">
        <v>107.31</v>
      </c>
      <c r="K42" s="61">
        <v>104.17</v>
      </c>
      <c r="L42" s="61">
        <v>27.8</v>
      </c>
      <c r="M42" s="2">
        <v>2.8600719424460435</v>
      </c>
      <c r="N42" s="2">
        <v>2.7471223021582736</v>
      </c>
      <c r="O42" s="2">
        <f t="shared" si="2"/>
        <v>0.11294964028776988</v>
      </c>
    </row>
    <row r="43" spans="1:19" x14ac:dyDescent="0.35">
      <c r="A43" t="s">
        <v>43</v>
      </c>
      <c r="B43" t="s">
        <v>41</v>
      </c>
      <c r="C43" t="s">
        <v>42</v>
      </c>
      <c r="D43" t="s">
        <v>40</v>
      </c>
      <c r="E43" t="s">
        <v>48</v>
      </c>
      <c r="F43" t="s">
        <v>49</v>
      </c>
      <c r="I43" t="s">
        <v>33</v>
      </c>
      <c r="J43" s="61">
        <v>50.87</v>
      </c>
      <c r="K43" s="61">
        <v>29.38</v>
      </c>
      <c r="L43" s="61">
        <v>11.9</v>
      </c>
      <c r="M43" s="2">
        <v>3.2747899159663865</v>
      </c>
      <c r="N43" s="2">
        <v>1.4689075630252098</v>
      </c>
      <c r="O43" s="2">
        <f t="shared" si="2"/>
        <v>1.8058823529411767</v>
      </c>
    </row>
    <row r="44" spans="1:19" x14ac:dyDescent="0.35">
      <c r="A44" t="s">
        <v>26</v>
      </c>
      <c r="B44">
        <v>129.25</v>
      </c>
      <c r="C44">
        <v>84.77</v>
      </c>
    </row>
    <row r="45" spans="1:19" x14ac:dyDescent="0.35">
      <c r="A45" t="s">
        <v>29</v>
      </c>
      <c r="B45">
        <v>13.92</v>
      </c>
      <c r="C45">
        <v>10.97</v>
      </c>
      <c r="D45">
        <v>12.1</v>
      </c>
      <c r="E45">
        <v>0.15041322314049591</v>
      </c>
      <c r="F45">
        <v>9.3388429752066029E-2</v>
      </c>
      <c r="H45" s="50"/>
      <c r="I45" s="50"/>
      <c r="J45" s="50"/>
      <c r="K45" s="50"/>
      <c r="L45" s="50"/>
    </row>
    <row r="46" spans="1:19" x14ac:dyDescent="0.35">
      <c r="A46" t="s">
        <v>24</v>
      </c>
      <c r="B46">
        <v>45.43</v>
      </c>
      <c r="C46">
        <v>15.54</v>
      </c>
      <c r="D46">
        <v>24</v>
      </c>
      <c r="E46">
        <v>0.89291666666666669</v>
      </c>
      <c r="F46">
        <v>0.35250000000000004</v>
      </c>
      <c r="H46" s="50"/>
      <c r="I46" s="50"/>
      <c r="J46" s="50"/>
      <c r="K46" s="50"/>
      <c r="L46" s="50"/>
      <c r="M46" s="50"/>
      <c r="N46" s="50"/>
      <c r="O46" s="50"/>
      <c r="P46" s="50"/>
      <c r="Q46" s="50"/>
      <c r="R46" s="50"/>
      <c r="S46" s="50"/>
    </row>
    <row r="47" spans="1:19" x14ac:dyDescent="0.35">
      <c r="A47" t="s">
        <v>27</v>
      </c>
      <c r="B47">
        <v>9.11</v>
      </c>
      <c r="C47">
        <v>8.9700000000000006</v>
      </c>
      <c r="D47">
        <v>18.36</v>
      </c>
      <c r="E47">
        <v>0.50381263616557737</v>
      </c>
      <c r="F47">
        <v>0.51143790849673199</v>
      </c>
      <c r="H47" s="50"/>
      <c r="I47" s="50"/>
      <c r="J47" s="50"/>
      <c r="K47" s="50"/>
      <c r="L47" s="50"/>
      <c r="M47" s="50"/>
      <c r="N47" s="50"/>
      <c r="O47" s="50"/>
      <c r="P47" s="50"/>
      <c r="Q47" s="50"/>
      <c r="R47" s="50"/>
      <c r="S47" s="50"/>
    </row>
    <row r="48" spans="1:19" x14ac:dyDescent="0.35">
      <c r="A48" t="s">
        <v>31</v>
      </c>
      <c r="B48">
        <v>16.38</v>
      </c>
      <c r="C48">
        <v>4.32</v>
      </c>
      <c r="D48">
        <v>11.2</v>
      </c>
      <c r="E48">
        <v>0.46250000000000002</v>
      </c>
      <c r="F48">
        <v>0.61428571428571421</v>
      </c>
      <c r="H48" s="50"/>
      <c r="I48" s="50"/>
      <c r="J48" s="50"/>
      <c r="K48" s="50"/>
      <c r="L48" s="50"/>
      <c r="M48" s="50"/>
      <c r="N48" s="50"/>
      <c r="O48" s="50"/>
      <c r="P48" s="50"/>
      <c r="Q48" s="50"/>
      <c r="R48" s="50"/>
      <c r="S48" s="50"/>
    </row>
    <row r="49" spans="1:19" x14ac:dyDescent="0.35">
      <c r="A49" t="s">
        <v>34</v>
      </c>
      <c r="B49">
        <v>0</v>
      </c>
      <c r="C49">
        <v>0</v>
      </c>
      <c r="D49">
        <v>7.56</v>
      </c>
      <c r="E49">
        <v>1</v>
      </c>
      <c r="F49">
        <v>1</v>
      </c>
      <c r="H49" s="50"/>
      <c r="I49" s="50"/>
      <c r="J49" s="50"/>
      <c r="K49" s="50"/>
      <c r="L49" s="50"/>
      <c r="M49" s="50"/>
      <c r="N49" s="50"/>
      <c r="O49" s="50"/>
      <c r="P49" s="50"/>
      <c r="Q49" s="50"/>
      <c r="R49" s="50"/>
      <c r="S49" s="50"/>
    </row>
    <row r="50" spans="1:19" x14ac:dyDescent="0.35">
      <c r="A50" t="s">
        <v>33</v>
      </c>
      <c r="B50">
        <v>50.87</v>
      </c>
      <c r="C50">
        <v>29.38</v>
      </c>
      <c r="D50">
        <v>11.9</v>
      </c>
      <c r="E50">
        <v>3.2747899159663865</v>
      </c>
      <c r="F50">
        <v>1.4689075630252098</v>
      </c>
      <c r="H50" s="50"/>
      <c r="I50" s="50"/>
      <c r="J50" s="50"/>
      <c r="K50" s="50"/>
      <c r="L50" s="50"/>
      <c r="M50" s="50"/>
      <c r="N50" s="50"/>
      <c r="O50" s="50"/>
      <c r="P50" s="50"/>
      <c r="Q50" s="50"/>
      <c r="R50" s="50"/>
      <c r="S50" s="50"/>
    </row>
    <row r="51" spans="1:19" x14ac:dyDescent="0.35">
      <c r="A51" t="s">
        <v>30</v>
      </c>
      <c r="B51">
        <v>147.25</v>
      </c>
      <c r="C51">
        <v>61.98</v>
      </c>
      <c r="D51">
        <v>24</v>
      </c>
      <c r="E51">
        <v>5.135416666666667</v>
      </c>
      <c r="F51">
        <v>1.5824999999999998</v>
      </c>
      <c r="H51" s="50"/>
      <c r="I51" s="50"/>
      <c r="J51" s="50"/>
      <c r="K51" s="50"/>
      <c r="L51" s="50"/>
      <c r="M51" s="50"/>
      <c r="N51" s="50"/>
      <c r="O51" s="50"/>
      <c r="P51" s="50"/>
      <c r="Q51" s="50"/>
      <c r="R51" s="50"/>
      <c r="S51" s="50"/>
    </row>
    <row r="52" spans="1:19" x14ac:dyDescent="0.35">
      <c r="A52" t="s">
        <v>32</v>
      </c>
      <c r="B52">
        <v>107.31</v>
      </c>
      <c r="C52">
        <v>104.17</v>
      </c>
      <c r="D52">
        <v>27.8</v>
      </c>
      <c r="E52">
        <v>2.8600719424460435</v>
      </c>
      <c r="F52">
        <v>2.7471223021582736</v>
      </c>
      <c r="H52" s="50"/>
      <c r="I52" s="50"/>
      <c r="J52" s="50"/>
      <c r="K52" s="50"/>
      <c r="L52" s="50"/>
      <c r="M52" s="50"/>
      <c r="N52" s="50"/>
      <c r="O52" s="50"/>
      <c r="P52" s="50"/>
      <c r="Q52" s="50"/>
      <c r="R52" s="50"/>
      <c r="S52" s="50"/>
    </row>
    <row r="53" spans="1:19" x14ac:dyDescent="0.35">
      <c r="A53" t="s">
        <v>23</v>
      </c>
      <c r="B53">
        <v>116.4</v>
      </c>
      <c r="C53">
        <v>67.91</v>
      </c>
      <c r="D53">
        <v>14.4</v>
      </c>
      <c r="E53">
        <v>7.083333333333333</v>
      </c>
      <c r="F53">
        <v>3.7159722222222218</v>
      </c>
      <c r="H53" s="50"/>
      <c r="I53" s="50"/>
      <c r="J53" s="50"/>
      <c r="K53" s="50"/>
      <c r="L53" s="50"/>
      <c r="M53" s="50"/>
      <c r="N53" s="50"/>
      <c r="O53" s="50"/>
      <c r="P53" s="50"/>
      <c r="Q53" s="50"/>
      <c r="R53" s="50"/>
      <c r="S53" s="50"/>
    </row>
    <row r="54" spans="1:19" x14ac:dyDescent="0.35">
      <c r="A54" t="s">
        <v>25</v>
      </c>
      <c r="B54">
        <v>236.91</v>
      </c>
      <c r="C54">
        <v>127.3</v>
      </c>
      <c r="D54">
        <v>3.3</v>
      </c>
      <c r="E54">
        <v>70.790909090909096</v>
      </c>
      <c r="F54">
        <v>37.575757575757578</v>
      </c>
      <c r="H54" s="50"/>
      <c r="I54" s="50"/>
      <c r="J54" s="50"/>
      <c r="K54" s="50"/>
      <c r="L54" s="50"/>
      <c r="M54" s="50"/>
      <c r="N54" s="50"/>
      <c r="O54" s="50"/>
      <c r="P54" s="50"/>
      <c r="Q54" s="50"/>
      <c r="R54" s="50"/>
      <c r="S54" s="50"/>
    </row>
    <row r="55" spans="1:19" x14ac:dyDescent="0.35">
      <c r="A55" t="s">
        <v>28</v>
      </c>
      <c r="B55">
        <v>277.99</v>
      </c>
      <c r="C55">
        <v>213.86</v>
      </c>
      <c r="D55">
        <v>3.3</v>
      </c>
      <c r="E55">
        <v>83.239393939393949</v>
      </c>
      <c r="F55">
        <v>63.806060606060612</v>
      </c>
      <c r="H55" s="50"/>
      <c r="I55" s="50"/>
      <c r="J55" s="50"/>
      <c r="K55" s="50"/>
      <c r="L55" s="50"/>
      <c r="M55" s="50"/>
      <c r="N55" s="50"/>
      <c r="O55" s="50"/>
      <c r="P55" s="50"/>
      <c r="Q55" s="50"/>
      <c r="R55" s="50"/>
      <c r="S55" s="50"/>
    </row>
    <row r="56" spans="1:19" x14ac:dyDescent="0.35">
      <c r="H56" s="50"/>
      <c r="I56" s="50"/>
      <c r="J56" s="50"/>
      <c r="K56" s="50"/>
      <c r="L56" s="50"/>
      <c r="M56" s="50"/>
      <c r="N56" s="50"/>
      <c r="O56" s="50"/>
      <c r="P56" s="50"/>
      <c r="Q56" s="50"/>
      <c r="R56" s="50"/>
      <c r="S56" s="50"/>
    </row>
    <row r="57" spans="1:19" x14ac:dyDescent="0.35">
      <c r="H57" s="50"/>
      <c r="I57" s="50"/>
      <c r="J57" s="50"/>
      <c r="K57" s="50"/>
      <c r="L57" s="50"/>
      <c r="M57" s="50"/>
      <c r="N57" s="50"/>
      <c r="O57" s="50"/>
      <c r="P57" s="50"/>
      <c r="Q57" s="50"/>
      <c r="R57" s="50"/>
      <c r="S57" s="50"/>
    </row>
    <row r="58" spans="1:19" x14ac:dyDescent="0.35">
      <c r="H58" s="50"/>
      <c r="I58" s="50"/>
      <c r="J58" s="50"/>
      <c r="K58" s="50"/>
      <c r="L58" s="50"/>
      <c r="M58" s="50"/>
      <c r="N58" s="50"/>
      <c r="O58" s="50"/>
      <c r="P58" s="50"/>
      <c r="Q58" s="50"/>
      <c r="R58" s="50"/>
      <c r="S58" s="50"/>
    </row>
    <row r="59" spans="1:19" x14ac:dyDescent="0.35">
      <c r="H59" s="50"/>
      <c r="I59" s="50"/>
      <c r="J59" s="50"/>
      <c r="K59" s="50"/>
      <c r="L59" s="50"/>
      <c r="M59" s="50"/>
      <c r="N59" s="50"/>
      <c r="O59" s="50"/>
      <c r="P59" s="50"/>
      <c r="Q59" s="50"/>
      <c r="R59" s="50"/>
      <c r="S59" s="50"/>
    </row>
    <row r="60" spans="1:19" x14ac:dyDescent="0.35">
      <c r="H60" s="50"/>
      <c r="I60" s="50"/>
      <c r="J60" s="50"/>
      <c r="K60" s="50"/>
      <c r="L60" s="50"/>
      <c r="M60" s="50"/>
      <c r="N60" s="50"/>
      <c r="O60" s="50"/>
      <c r="P60" s="50"/>
      <c r="Q60" s="50"/>
      <c r="R60" s="50"/>
      <c r="S60" s="50"/>
    </row>
    <row r="61" spans="1:19" x14ac:dyDescent="0.35">
      <c r="H61" s="50"/>
      <c r="I61" s="50"/>
      <c r="J61" s="50"/>
      <c r="K61" s="50"/>
      <c r="L61" s="50"/>
      <c r="M61" s="50"/>
      <c r="N61" s="50"/>
      <c r="O61" s="50"/>
      <c r="P61" s="50"/>
      <c r="Q61" s="50"/>
      <c r="R61" s="50"/>
      <c r="S61" s="50"/>
    </row>
    <row r="62" spans="1:19" x14ac:dyDescent="0.35">
      <c r="H62" s="50"/>
      <c r="I62" s="50"/>
      <c r="J62" s="50"/>
      <c r="K62" s="50"/>
      <c r="L62" s="50"/>
      <c r="M62" s="50"/>
      <c r="N62" s="50"/>
      <c r="O62" s="50"/>
      <c r="P62" s="50"/>
      <c r="Q62" s="50"/>
      <c r="R62" s="50"/>
      <c r="S62" s="50"/>
    </row>
    <row r="63" spans="1:19" x14ac:dyDescent="0.35">
      <c r="H63" s="50"/>
      <c r="I63" s="50"/>
      <c r="J63" s="50"/>
      <c r="K63" s="50"/>
      <c r="L63" s="50"/>
      <c r="M63" s="50"/>
      <c r="N63" s="50"/>
      <c r="O63" s="50"/>
      <c r="P63" s="50"/>
      <c r="Q63" s="50"/>
      <c r="R63" s="50"/>
      <c r="S63" s="50"/>
    </row>
    <row r="64" spans="1:19" x14ac:dyDescent="0.35">
      <c r="H64" s="50"/>
      <c r="I64" s="50"/>
      <c r="J64" s="50"/>
      <c r="K64" s="50"/>
      <c r="L64" s="50"/>
      <c r="M64" s="50"/>
      <c r="N64" s="50"/>
      <c r="O64" s="50"/>
      <c r="P64" s="50"/>
      <c r="Q64" s="50"/>
      <c r="R64" s="50"/>
      <c r="S64" s="50"/>
    </row>
    <row r="65" spans="8:19" x14ac:dyDescent="0.35">
      <c r="H65" s="50"/>
      <c r="I65" s="50"/>
      <c r="J65" s="50"/>
      <c r="K65" s="50"/>
      <c r="L65" s="50"/>
      <c r="M65" s="50"/>
      <c r="N65" s="50"/>
      <c r="O65" s="50"/>
      <c r="P65" s="50"/>
      <c r="Q65" s="50"/>
      <c r="R65" s="50"/>
      <c r="S65" s="50"/>
    </row>
    <row r="66" spans="8:19" x14ac:dyDescent="0.35">
      <c r="H66" s="50"/>
      <c r="I66" s="50"/>
      <c r="J66" s="50"/>
      <c r="K66" s="50"/>
      <c r="L66" s="50"/>
    </row>
  </sheetData>
  <sortState ref="I6:O15">
    <sortCondition ref="I6"/>
  </sortState>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B15"/>
  <sheetViews>
    <sheetView workbookViewId="0">
      <selection activeCell="B26" sqref="B26"/>
    </sheetView>
  </sheetViews>
  <sheetFormatPr defaultRowHeight="14.5" x14ac:dyDescent="0.35"/>
  <cols>
    <col min="1" max="1" width="90.7265625" style="6" bestFit="1" customWidth="1"/>
    <col min="2" max="2" width="59.81640625" bestFit="1" customWidth="1"/>
  </cols>
  <sheetData>
    <row r="1" spans="1:2" x14ac:dyDescent="0.35">
      <c r="A1" s="7" t="s">
        <v>53</v>
      </c>
    </row>
    <row r="3" spans="1:2" x14ac:dyDescent="0.35">
      <c r="A3" s="6" t="s">
        <v>54</v>
      </c>
      <c r="B3" t="s">
        <v>55</v>
      </c>
    </row>
    <row r="4" spans="1:2" ht="43.5" x14ac:dyDescent="0.35">
      <c r="A4" s="6" t="s">
        <v>56</v>
      </c>
      <c r="B4" t="s">
        <v>55</v>
      </c>
    </row>
    <row r="5" spans="1:2" ht="72.5" x14ac:dyDescent="0.35">
      <c r="A5" s="6" t="s">
        <v>57</v>
      </c>
      <c r="B5" t="s">
        <v>55</v>
      </c>
    </row>
    <row r="6" spans="1:2" x14ac:dyDescent="0.35">
      <c r="B6" t="s">
        <v>58</v>
      </c>
    </row>
    <row r="7" spans="1:2" x14ac:dyDescent="0.35">
      <c r="B7" t="s">
        <v>59</v>
      </c>
    </row>
    <row r="8" spans="1:2" x14ac:dyDescent="0.35">
      <c r="B8" s="8" t="s">
        <v>60</v>
      </c>
    </row>
    <row r="9" spans="1:2" x14ac:dyDescent="0.35">
      <c r="B9" s="8" t="s">
        <v>61</v>
      </c>
    </row>
    <row r="10" spans="1:2" x14ac:dyDescent="0.35">
      <c r="B10" s="8" t="s">
        <v>62</v>
      </c>
    </row>
    <row r="11" spans="1:2" x14ac:dyDescent="0.35">
      <c r="B11" s="8" t="s">
        <v>63</v>
      </c>
    </row>
    <row r="12" spans="1:2" x14ac:dyDescent="0.35">
      <c r="B12" s="8" t="s">
        <v>64</v>
      </c>
    </row>
    <row r="13" spans="1:2" x14ac:dyDescent="0.35">
      <c r="B13" s="8" t="s">
        <v>65</v>
      </c>
    </row>
    <row r="14" spans="1:2" x14ac:dyDescent="0.35">
      <c r="B14" s="8" t="s">
        <v>66</v>
      </c>
    </row>
    <row r="15" spans="1:2" x14ac:dyDescent="0.35">
      <c r="B15" s="8" t="s">
        <v>67</v>
      </c>
    </row>
  </sheetData>
  <hyperlinks>
    <hyperlink ref="B8" r:id="rId1"/>
    <hyperlink ref="B9" r:id="rId2"/>
    <hyperlink ref="B10" r:id="rId3"/>
    <hyperlink ref="B11" r:id="rId4"/>
    <hyperlink ref="B12" r:id="rId5"/>
    <hyperlink ref="B13" r:id="rId6"/>
    <hyperlink ref="B14" r:id="rId7"/>
    <hyperlink ref="B15" r:id="rId8"/>
  </hyperlinks>
  <pageMargins left="0.7" right="0.7" top="0.75" bottom="0.75" header="0.3" footer="0.3"/>
  <pageSetup paperSize="9" orientation="portrait" horizontalDpi="1200" verticalDpi="1200" r:id="rId9"/>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T28"/>
  <sheetViews>
    <sheetView workbookViewId="0">
      <selection activeCell="G37" sqref="G37"/>
    </sheetView>
  </sheetViews>
  <sheetFormatPr defaultColWidth="8.7265625" defaultRowHeight="14.5" x14ac:dyDescent="0.35"/>
  <cols>
    <col min="1" max="1" width="8.7265625" style="11"/>
    <col min="2" max="2" width="15.1796875" style="11" bestFit="1" customWidth="1"/>
    <col min="3" max="3" width="15.1796875" style="11" customWidth="1"/>
    <col min="4" max="5" width="11.81640625" style="11" bestFit="1" customWidth="1"/>
    <col min="6" max="6" width="18.26953125" style="11" bestFit="1" customWidth="1"/>
    <col min="7" max="7" width="18" style="11" bestFit="1" customWidth="1"/>
    <col min="8" max="8" width="11" style="11" bestFit="1" customWidth="1"/>
    <col min="9" max="9" width="12.7265625" style="11" bestFit="1" customWidth="1"/>
    <col min="10" max="10" width="12.7265625" style="11" customWidth="1"/>
    <col min="11" max="15" width="0" style="11" hidden="1" customWidth="1"/>
    <col min="16" max="16" width="20.81640625" style="22" bestFit="1" customWidth="1"/>
    <col min="17" max="17" width="6.453125" style="27" bestFit="1" customWidth="1"/>
    <col min="18" max="16384" width="8.7265625" style="11"/>
  </cols>
  <sheetData>
    <row r="1" spans="1:20" x14ac:dyDescent="0.35">
      <c r="B1" s="17" t="s">
        <v>73</v>
      </c>
      <c r="C1" s="17"/>
      <c r="D1" s="17"/>
      <c r="E1" s="17"/>
      <c r="F1" s="17"/>
      <c r="G1" s="17"/>
      <c r="H1" s="17"/>
      <c r="P1" s="22" t="s">
        <v>74</v>
      </c>
    </row>
    <row r="2" spans="1:20" x14ac:dyDescent="0.35">
      <c r="A2" s="12"/>
      <c r="B2" s="12" t="s">
        <v>75</v>
      </c>
      <c r="C2" s="12" t="s">
        <v>99</v>
      </c>
      <c r="D2" s="12" t="s">
        <v>39</v>
      </c>
      <c r="E2" s="12" t="s">
        <v>36</v>
      </c>
      <c r="F2" s="12" t="s">
        <v>37</v>
      </c>
      <c r="G2" s="12" t="s">
        <v>38</v>
      </c>
      <c r="H2" s="12" t="s">
        <v>35</v>
      </c>
      <c r="I2" s="31" t="s">
        <v>77</v>
      </c>
      <c r="J2" s="31" t="s">
        <v>84</v>
      </c>
      <c r="K2" s="31" t="s">
        <v>87</v>
      </c>
      <c r="L2" s="31" t="s">
        <v>78</v>
      </c>
      <c r="M2" s="31" t="s">
        <v>85</v>
      </c>
      <c r="N2" s="31" t="s">
        <v>79</v>
      </c>
      <c r="O2" s="31" t="s">
        <v>86</v>
      </c>
      <c r="P2" s="32"/>
      <c r="Q2" s="30"/>
      <c r="R2" s="12" t="s">
        <v>76</v>
      </c>
      <c r="S2" s="30" t="s">
        <v>88</v>
      </c>
      <c r="T2" s="12" t="s">
        <v>84</v>
      </c>
    </row>
    <row r="3" spans="1:20" x14ac:dyDescent="0.35">
      <c r="A3" s="10" t="s">
        <v>23</v>
      </c>
      <c r="B3" s="15" t="s">
        <v>68</v>
      </c>
      <c r="C3" s="36" t="s">
        <v>91</v>
      </c>
      <c r="E3" s="18">
        <v>2.1109553533556733E-2</v>
      </c>
      <c r="F3" s="18">
        <v>6.8886374101505485E-2</v>
      </c>
      <c r="H3" s="16">
        <v>0.44572905343246744</v>
      </c>
      <c r="I3" s="9" t="s">
        <v>82</v>
      </c>
      <c r="J3" s="9"/>
      <c r="K3" s="9"/>
      <c r="M3" s="20"/>
      <c r="P3" s="24" t="s">
        <v>70</v>
      </c>
      <c r="Q3" s="34" t="s">
        <v>100</v>
      </c>
      <c r="S3" s="26">
        <v>0.15</v>
      </c>
    </row>
    <row r="4" spans="1:20" x14ac:dyDescent="0.35">
      <c r="A4" s="10" t="s">
        <v>24</v>
      </c>
      <c r="B4" s="9" t="s">
        <v>69</v>
      </c>
      <c r="C4" t="s">
        <v>92</v>
      </c>
      <c r="D4" s="18">
        <v>0.105</v>
      </c>
      <c r="E4" s="18">
        <v>9.2313978494623652E-2</v>
      </c>
      <c r="F4" s="18">
        <v>6.0074688796680493E-2</v>
      </c>
      <c r="G4" s="18">
        <v>0.48139568375575065</v>
      </c>
      <c r="H4" s="18">
        <v>0.19700000000000001</v>
      </c>
      <c r="I4" s="9" t="s">
        <v>82</v>
      </c>
      <c r="J4" s="9">
        <f t="shared" ref="J4:J14" si="0">MEDIAN(K4,M4,O4)</f>
        <v>0.84</v>
      </c>
      <c r="K4" s="9">
        <v>0.84</v>
      </c>
      <c r="P4" s="23"/>
    </row>
    <row r="5" spans="1:20" x14ac:dyDescent="0.35">
      <c r="A5" s="10" t="s">
        <v>25</v>
      </c>
      <c r="B5" s="9" t="s">
        <v>70</v>
      </c>
      <c r="C5" t="s">
        <v>93</v>
      </c>
      <c r="D5" s="18">
        <v>0.10687015002586653</v>
      </c>
      <c r="E5" s="18">
        <v>0.10808041887099852</v>
      </c>
      <c r="F5" s="18">
        <v>4.2331288343558281E-2</v>
      </c>
      <c r="G5" s="18">
        <v>0.94548166519043397</v>
      </c>
      <c r="H5" s="18">
        <v>5.8847736625514402E-2</v>
      </c>
      <c r="I5" s="9" t="s">
        <v>82</v>
      </c>
      <c r="J5" s="9">
        <f t="shared" si="0"/>
        <v>0.48</v>
      </c>
      <c r="K5" s="9">
        <v>0.48</v>
      </c>
      <c r="P5" s="23"/>
      <c r="Q5" s="13"/>
    </row>
    <row r="6" spans="1:20" x14ac:dyDescent="0.35">
      <c r="A6" s="10" t="s">
        <v>26</v>
      </c>
      <c r="B6" s="15" t="s">
        <v>71</v>
      </c>
      <c r="C6" s="35" t="s">
        <v>94</v>
      </c>
      <c r="D6" s="18">
        <v>5.4888888888888883E-2</v>
      </c>
      <c r="E6" s="18">
        <v>0.13248017641019533</v>
      </c>
      <c r="F6" s="16">
        <v>0.21</v>
      </c>
      <c r="G6" s="18">
        <v>1.2225913620657858</v>
      </c>
      <c r="H6" s="16">
        <v>1.8486055779999999</v>
      </c>
      <c r="I6" s="9" t="s">
        <v>83</v>
      </c>
      <c r="J6" s="9">
        <f t="shared" si="0"/>
        <v>1.3</v>
      </c>
      <c r="K6" s="9">
        <v>1.3</v>
      </c>
      <c r="P6" s="24" t="s">
        <v>68</v>
      </c>
      <c r="Q6" s="34" t="s">
        <v>100</v>
      </c>
      <c r="R6" s="16">
        <v>0.15</v>
      </c>
    </row>
    <row r="7" spans="1:20" x14ac:dyDescent="0.35">
      <c r="A7" s="10" t="s">
        <v>27</v>
      </c>
      <c r="B7" s="9" t="s">
        <v>72</v>
      </c>
      <c r="C7" s="6" t="s">
        <v>95</v>
      </c>
      <c r="D7" s="18">
        <v>4.666452137563145E-2</v>
      </c>
      <c r="E7" s="18">
        <v>4.9891093602341313E-2</v>
      </c>
      <c r="F7" s="18">
        <v>5.9583333333333335E-2</v>
      </c>
      <c r="G7" s="18">
        <v>0.30686907807540842</v>
      </c>
      <c r="H7" s="18">
        <v>0.6484431773241105</v>
      </c>
      <c r="I7" s="9" t="s">
        <v>82</v>
      </c>
      <c r="J7" s="9">
        <f t="shared" si="0"/>
        <v>0.75</v>
      </c>
      <c r="K7" s="9">
        <v>0.8</v>
      </c>
      <c r="L7" s="9"/>
      <c r="M7" s="21">
        <v>0.7</v>
      </c>
      <c r="P7" s="23"/>
      <c r="Q7" s="13"/>
    </row>
    <row r="8" spans="1:20" x14ac:dyDescent="0.35">
      <c r="A8" s="10" t="s">
        <v>28</v>
      </c>
      <c r="B8" s="9" t="s">
        <v>72</v>
      </c>
      <c r="C8" t="s">
        <v>96</v>
      </c>
      <c r="D8" s="18">
        <v>0.05</v>
      </c>
      <c r="E8" s="18">
        <v>5.3762206186365E-2</v>
      </c>
      <c r="F8" s="18">
        <v>9.696969696969697E-2</v>
      </c>
      <c r="G8" s="18">
        <v>1.3187779323099682</v>
      </c>
      <c r="H8" s="18">
        <v>3.2</v>
      </c>
      <c r="I8" s="9" t="s">
        <v>82</v>
      </c>
      <c r="J8" s="9">
        <f t="shared" si="0"/>
        <v>0.5</v>
      </c>
      <c r="K8" s="9">
        <v>0.5</v>
      </c>
      <c r="P8" s="23"/>
      <c r="Q8" s="13"/>
    </row>
    <row r="9" spans="1:20" x14ac:dyDescent="0.35">
      <c r="A9" s="10" t="s">
        <v>29</v>
      </c>
      <c r="B9" s="15" t="s">
        <v>68</v>
      </c>
      <c r="C9" s="35" t="s">
        <v>97</v>
      </c>
      <c r="D9" s="18">
        <v>0.10939830929885627</v>
      </c>
      <c r="E9" s="18">
        <v>0.11902643344582581</v>
      </c>
      <c r="F9" s="18">
        <v>0.11812500000000001</v>
      </c>
      <c r="G9" s="18">
        <v>1.668934240165687</v>
      </c>
      <c r="H9" s="16">
        <v>0.16600433738684073</v>
      </c>
      <c r="I9" s="9" t="s">
        <v>82</v>
      </c>
      <c r="J9" s="9"/>
      <c r="K9" s="9"/>
      <c r="P9" s="24" t="s">
        <v>70</v>
      </c>
      <c r="Q9" s="34" t="s">
        <v>100</v>
      </c>
      <c r="S9" s="26">
        <v>0.15</v>
      </c>
    </row>
    <row r="10" spans="1:20" x14ac:dyDescent="0.35">
      <c r="A10" s="10" t="s">
        <v>30</v>
      </c>
      <c r="B10" s="9" t="s">
        <v>72</v>
      </c>
      <c r="C10" t="s">
        <v>94</v>
      </c>
      <c r="D10" s="18">
        <v>5.1499999999999997E-2</v>
      </c>
      <c r="E10" s="18">
        <v>0.14148163690858417</v>
      </c>
      <c r="F10" s="18">
        <v>3.3666666666666671E-2</v>
      </c>
      <c r="G10" s="18">
        <v>0.46910045849113718</v>
      </c>
      <c r="H10" s="18">
        <v>5.7271551724137934E-2</v>
      </c>
      <c r="I10" s="9" t="s">
        <v>82</v>
      </c>
      <c r="J10" s="9">
        <f t="shared" si="0"/>
        <v>0.79499999999999993</v>
      </c>
      <c r="K10" s="9">
        <v>0.75</v>
      </c>
      <c r="L10" s="9" t="s">
        <v>82</v>
      </c>
      <c r="M10" s="13">
        <v>0.84</v>
      </c>
      <c r="P10" s="23"/>
      <c r="Q10" s="13"/>
    </row>
    <row r="11" spans="1:20" x14ac:dyDescent="0.35">
      <c r="A11" s="10" t="s">
        <v>31</v>
      </c>
      <c r="B11" s="9" t="s">
        <v>72</v>
      </c>
      <c r="C11" t="s">
        <v>93</v>
      </c>
      <c r="D11" s="18">
        <v>0.1</v>
      </c>
      <c r="E11" s="18">
        <v>0.19472937500000001</v>
      </c>
      <c r="F11" s="18">
        <v>0.10999999999999999</v>
      </c>
      <c r="G11" s="18">
        <v>0.14780466598657002</v>
      </c>
      <c r="H11" s="18">
        <v>0.18</v>
      </c>
      <c r="I11" s="9" t="s">
        <v>82</v>
      </c>
      <c r="J11" s="9">
        <f t="shared" si="0"/>
        <v>0.85</v>
      </c>
      <c r="K11" s="9">
        <v>0.85</v>
      </c>
      <c r="L11" s="9" t="s">
        <v>82</v>
      </c>
      <c r="M11" s="13">
        <v>0.88</v>
      </c>
      <c r="N11" s="9" t="s">
        <v>82</v>
      </c>
      <c r="O11" s="13">
        <v>0.81</v>
      </c>
      <c r="P11" s="23"/>
      <c r="Q11" s="13"/>
    </row>
    <row r="12" spans="1:20" x14ac:dyDescent="0.35">
      <c r="A12" s="10" t="s">
        <v>32</v>
      </c>
      <c r="B12" s="15" t="s">
        <v>68</v>
      </c>
      <c r="C12" s="35" t="s">
        <v>98</v>
      </c>
      <c r="D12" s="18">
        <v>0.11445006713987854</v>
      </c>
      <c r="E12" s="18">
        <v>0.13696709106328259</v>
      </c>
      <c r="F12" s="18">
        <v>5.7766990291262137E-2</v>
      </c>
      <c r="G12" s="18">
        <v>1.2048192770915953</v>
      </c>
      <c r="H12" s="16">
        <v>0.16385466531011705</v>
      </c>
      <c r="I12" s="9"/>
      <c r="J12" s="15">
        <f t="shared" si="0"/>
        <v>1.2000000000000002</v>
      </c>
      <c r="K12" s="9"/>
      <c r="L12" s="9" t="s">
        <v>82</v>
      </c>
      <c r="M12" s="15">
        <v>1.1000000000000001</v>
      </c>
      <c r="N12" s="11" t="s">
        <v>80</v>
      </c>
      <c r="O12" s="15">
        <v>1.3</v>
      </c>
      <c r="P12" s="24" t="s">
        <v>70</v>
      </c>
      <c r="Q12" s="34" t="s">
        <v>100</v>
      </c>
      <c r="S12" s="26">
        <v>0.15</v>
      </c>
      <c r="T12" s="26">
        <v>0.6</v>
      </c>
    </row>
    <row r="13" spans="1:20" x14ac:dyDescent="0.35">
      <c r="A13" s="10" t="s">
        <v>33</v>
      </c>
      <c r="B13" s="9" t="s">
        <v>72</v>
      </c>
      <c r="C13" t="s">
        <v>94</v>
      </c>
      <c r="D13" s="18">
        <v>6.1538461538461542E-2</v>
      </c>
      <c r="E13" s="18">
        <v>0.2895762544218991</v>
      </c>
      <c r="F13" s="18">
        <v>5.2654028436018956E-2</v>
      </c>
      <c r="G13" s="18">
        <v>1.559006122257711</v>
      </c>
      <c r="H13" s="18">
        <v>0.10181818181818182</v>
      </c>
      <c r="I13" s="9" t="s">
        <v>82</v>
      </c>
      <c r="J13" s="9">
        <f t="shared" si="0"/>
        <v>1.23</v>
      </c>
      <c r="K13" s="9">
        <v>0.9</v>
      </c>
      <c r="L13" s="13" t="s">
        <v>82</v>
      </c>
      <c r="M13" s="13">
        <v>1.23</v>
      </c>
      <c r="N13" s="11" t="s">
        <v>81</v>
      </c>
      <c r="O13" s="13">
        <v>1.91</v>
      </c>
      <c r="P13" s="23"/>
      <c r="Q13" s="13"/>
    </row>
    <row r="14" spans="1:20" x14ac:dyDescent="0.35">
      <c r="A14" s="10" t="s">
        <v>34</v>
      </c>
      <c r="B14" s="9" t="s">
        <v>72</v>
      </c>
      <c r="C14" t="s">
        <v>94</v>
      </c>
      <c r="D14" s="18">
        <v>4.2352941176470586E-2</v>
      </c>
      <c r="E14" s="18">
        <v>5.444924930049673E-2</v>
      </c>
      <c r="F14" s="18">
        <v>4.0857142857142863E-2</v>
      </c>
      <c r="G14" s="18">
        <v>0.27380549275526117</v>
      </c>
      <c r="H14" s="18">
        <v>0.1</v>
      </c>
      <c r="I14" s="9" t="s">
        <v>82</v>
      </c>
      <c r="J14" s="9">
        <f t="shared" si="0"/>
        <v>0.7</v>
      </c>
      <c r="K14" s="9">
        <v>0.8</v>
      </c>
      <c r="L14" s="9" t="s">
        <v>82</v>
      </c>
      <c r="M14" s="9">
        <v>0.6</v>
      </c>
      <c r="N14" s="9" t="s">
        <v>82</v>
      </c>
      <c r="O14" s="9">
        <v>0.7</v>
      </c>
      <c r="P14" s="23"/>
      <c r="Q14" s="13"/>
    </row>
    <row r="20" spans="1:18" x14ac:dyDescent="0.35">
      <c r="A20" s="10"/>
      <c r="B20" s="9"/>
      <c r="C20" s="9"/>
      <c r="D20" s="9"/>
      <c r="F20" s="9"/>
      <c r="G20" s="9"/>
      <c r="H20" s="9"/>
      <c r="I20" s="9"/>
      <c r="J20" s="9"/>
      <c r="K20" s="9"/>
      <c r="L20" s="9"/>
      <c r="P20" s="23"/>
      <c r="Q20" s="13"/>
      <c r="R20" s="9"/>
    </row>
    <row r="21" spans="1:18" x14ac:dyDescent="0.35">
      <c r="A21" s="10"/>
      <c r="B21" s="9"/>
      <c r="C21" s="9"/>
      <c r="D21" s="9"/>
      <c r="F21" s="9"/>
      <c r="G21" s="9"/>
      <c r="H21" s="9"/>
      <c r="I21" s="9"/>
      <c r="J21" s="9"/>
      <c r="K21" s="9"/>
      <c r="L21" s="9"/>
      <c r="P21" s="23"/>
      <c r="Q21" s="13"/>
      <c r="R21" s="9"/>
    </row>
    <row r="22" spans="1:18" x14ac:dyDescent="0.35">
      <c r="A22" s="19"/>
      <c r="B22" s="9"/>
      <c r="C22" s="9"/>
      <c r="D22" s="9"/>
      <c r="F22" s="9"/>
      <c r="G22" s="9"/>
      <c r="H22" s="9"/>
      <c r="I22" s="9"/>
      <c r="J22" s="9"/>
      <c r="K22" s="9"/>
      <c r="L22" s="9"/>
      <c r="P22" s="23"/>
      <c r="Q22" s="13"/>
      <c r="R22" s="9"/>
    </row>
    <row r="23" spans="1:18" x14ac:dyDescent="0.35">
      <c r="A23" s="10"/>
      <c r="G23" s="9"/>
      <c r="I23" s="9"/>
      <c r="J23" s="9"/>
      <c r="K23" s="9"/>
      <c r="L23" s="9"/>
      <c r="R23" s="9"/>
    </row>
    <row r="24" spans="1:18" x14ac:dyDescent="0.35">
      <c r="A24" s="10"/>
      <c r="B24" s="20"/>
      <c r="C24" s="20"/>
      <c r="G24" s="21"/>
      <c r="I24" s="13"/>
      <c r="J24" s="13"/>
      <c r="K24" s="13"/>
      <c r="L24" s="9"/>
      <c r="R24" s="13"/>
    </row>
    <row r="25" spans="1:18" x14ac:dyDescent="0.35">
      <c r="A25" s="19"/>
      <c r="G25" s="13"/>
      <c r="I25" s="13"/>
      <c r="J25" s="13"/>
      <c r="L25" s="9"/>
      <c r="P25" s="25"/>
      <c r="Q25" s="33"/>
    </row>
    <row r="26" spans="1:18" x14ac:dyDescent="0.35">
      <c r="A26" s="10"/>
      <c r="I26" s="9"/>
      <c r="J26" s="9"/>
      <c r="L26" s="9"/>
    </row>
    <row r="27" spans="1:18" x14ac:dyDescent="0.35">
      <c r="A27" s="10"/>
      <c r="I27" s="13"/>
      <c r="J27" s="13"/>
      <c r="K27" s="13"/>
      <c r="L27" s="9"/>
    </row>
    <row r="28" spans="1:18" x14ac:dyDescent="0.35">
      <c r="A28" s="19"/>
      <c r="I28" s="13"/>
      <c r="J28" s="13"/>
      <c r="K28" s="13"/>
      <c r="L28" s="9"/>
    </row>
  </sheetData>
  <pageMargins left="0.7" right="0.7" top="0.75" bottom="0.75" header="0.3" footer="0.3"/>
  <pageSetup paperSize="9"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M18"/>
  <sheetViews>
    <sheetView topLeftCell="A7" workbookViewId="0">
      <selection activeCell="F14" sqref="F14"/>
    </sheetView>
  </sheetViews>
  <sheetFormatPr defaultRowHeight="14.5" x14ac:dyDescent="0.35"/>
  <cols>
    <col min="1" max="1" width="8.7265625" style="50"/>
    <col min="2" max="2" width="23.453125" bestFit="1" customWidth="1"/>
    <col min="3" max="3" width="11.453125" bestFit="1" customWidth="1"/>
    <col min="4" max="4" width="18.26953125" bestFit="1" customWidth="1"/>
    <col min="5" max="5" width="11" bestFit="1" customWidth="1"/>
    <col min="6" max="6" width="15.1796875" bestFit="1" customWidth="1"/>
    <col min="7" max="7" width="10.81640625" bestFit="1" customWidth="1"/>
    <col min="8" max="8" width="5.453125" bestFit="1" customWidth="1"/>
    <col min="9" max="9" width="4.81640625" bestFit="1" customWidth="1"/>
    <col min="10" max="10" width="5.81640625" bestFit="1" customWidth="1"/>
    <col min="11" max="11" width="13" style="50" customWidth="1"/>
    <col min="12" max="12" width="13.1796875" customWidth="1"/>
  </cols>
  <sheetData>
    <row r="1" spans="2:13" s="50" customFormat="1" ht="15" thickBot="1" x14ac:dyDescent="0.4"/>
    <row r="2" spans="2:13" x14ac:dyDescent="0.35">
      <c r="B2" s="58" t="s">
        <v>103</v>
      </c>
      <c r="C2" s="125" t="s">
        <v>89</v>
      </c>
      <c r="D2" s="126"/>
      <c r="E2" s="126"/>
      <c r="F2" s="127"/>
      <c r="G2" s="128" t="s">
        <v>90</v>
      </c>
      <c r="H2" s="126"/>
      <c r="I2" s="126"/>
      <c r="J2" s="129"/>
      <c r="K2" s="130" t="s">
        <v>89</v>
      </c>
      <c r="L2" s="132" t="s">
        <v>90</v>
      </c>
      <c r="M2" s="28"/>
    </row>
    <row r="3" spans="2:13" ht="15" thickBot="1" x14ac:dyDescent="0.4">
      <c r="B3" s="59"/>
      <c r="C3" s="53"/>
      <c r="D3" s="43" t="s">
        <v>37</v>
      </c>
      <c r="E3" s="43" t="s">
        <v>35</v>
      </c>
      <c r="F3" s="54" t="s">
        <v>102</v>
      </c>
      <c r="G3" s="55"/>
      <c r="H3" s="43" t="s">
        <v>76</v>
      </c>
      <c r="I3" s="43" t="s">
        <v>88</v>
      </c>
      <c r="J3" s="44" t="s">
        <v>84</v>
      </c>
      <c r="K3" s="131"/>
      <c r="L3" s="133"/>
      <c r="M3" s="28"/>
    </row>
    <row r="4" spans="2:13" x14ac:dyDescent="0.35">
      <c r="B4" s="37" t="s">
        <v>29</v>
      </c>
      <c r="C4" s="56" t="s">
        <v>68</v>
      </c>
      <c r="D4" s="14">
        <v>0.11812500000000001</v>
      </c>
      <c r="E4" s="14">
        <v>0.16600433738684073</v>
      </c>
      <c r="F4" s="13"/>
      <c r="G4" s="29" t="s">
        <v>70</v>
      </c>
      <c r="H4" s="27"/>
      <c r="I4" s="27">
        <v>0.15</v>
      </c>
      <c r="J4" s="38"/>
      <c r="K4" s="52" t="s">
        <v>97</v>
      </c>
      <c r="L4" s="48" t="s">
        <v>100</v>
      </c>
      <c r="M4" s="28"/>
    </row>
    <row r="5" spans="2:13" ht="15" thickBot="1" x14ac:dyDescent="0.4">
      <c r="B5" s="39" t="s">
        <v>32</v>
      </c>
      <c r="C5" s="57" t="s">
        <v>68</v>
      </c>
      <c r="D5" s="41">
        <v>5.7766990291262137E-2</v>
      </c>
      <c r="E5" s="41">
        <v>0.16385466531011705</v>
      </c>
      <c r="F5" s="40">
        <v>1.2000000000000002</v>
      </c>
      <c r="G5" s="42" t="s">
        <v>70</v>
      </c>
      <c r="H5" s="43"/>
      <c r="I5" s="43">
        <v>0.15</v>
      </c>
      <c r="J5" s="44">
        <v>0.6</v>
      </c>
      <c r="K5" s="53" t="s">
        <v>98</v>
      </c>
      <c r="L5" s="49" t="s">
        <v>100</v>
      </c>
    </row>
    <row r="6" spans="2:13" s="50" customFormat="1" ht="15" thickBot="1" x14ac:dyDescent="0.4"/>
    <row r="7" spans="2:13" x14ac:dyDescent="0.35">
      <c r="B7" s="45" t="s">
        <v>101</v>
      </c>
      <c r="C7" s="46" t="s">
        <v>89</v>
      </c>
      <c r="D7" s="47" t="s">
        <v>90</v>
      </c>
      <c r="E7" s="50"/>
      <c r="F7" s="50"/>
      <c r="G7" s="50"/>
      <c r="H7" s="50"/>
      <c r="I7" s="50"/>
      <c r="J7" s="50"/>
      <c r="L7" s="28"/>
    </row>
    <row r="8" spans="2:13" x14ac:dyDescent="0.35">
      <c r="B8" s="37" t="s">
        <v>29</v>
      </c>
      <c r="C8" s="27" t="s">
        <v>97</v>
      </c>
      <c r="D8" s="48" t="s">
        <v>104</v>
      </c>
      <c r="E8" s="50"/>
      <c r="F8" s="50"/>
      <c r="G8" s="50"/>
      <c r="H8" s="50"/>
      <c r="I8" s="50"/>
      <c r="J8" s="50"/>
    </row>
    <row r="9" spans="2:13" ht="15" thickBot="1" x14ac:dyDescent="0.4">
      <c r="B9" s="39" t="s">
        <v>32</v>
      </c>
      <c r="C9" s="43" t="s">
        <v>98</v>
      </c>
      <c r="D9" s="49" t="s">
        <v>104</v>
      </c>
      <c r="E9" s="50"/>
      <c r="F9" s="50"/>
      <c r="G9" s="50"/>
      <c r="H9" s="50"/>
      <c r="I9" s="50"/>
      <c r="J9" s="50"/>
    </row>
    <row r="10" spans="2:13" s="50" customFormat="1" x14ac:dyDescent="0.35"/>
    <row r="11" spans="2:13" x14ac:dyDescent="0.35">
      <c r="C11" s="28"/>
      <c r="D11" s="28"/>
    </row>
    <row r="12" spans="2:13" ht="43.5" x14ac:dyDescent="0.35">
      <c r="B12" s="60"/>
      <c r="C12" s="60" t="s">
        <v>108</v>
      </c>
      <c r="D12" s="60" t="s">
        <v>109</v>
      </c>
      <c r="E12" s="60" t="s">
        <v>105</v>
      </c>
      <c r="F12" s="60" t="s">
        <v>110</v>
      </c>
    </row>
    <row r="13" spans="2:13" ht="29" x14ac:dyDescent="0.35">
      <c r="B13" s="60" t="s">
        <v>29</v>
      </c>
      <c r="C13" s="60">
        <v>0.11600000000000001</v>
      </c>
      <c r="D13" s="60">
        <v>0.05</v>
      </c>
      <c r="E13" s="60" t="s">
        <v>106</v>
      </c>
      <c r="F13" s="60">
        <v>8.8999999999999996E-2</v>
      </c>
    </row>
    <row r="14" spans="2:13" ht="29" x14ac:dyDescent="0.35">
      <c r="B14" s="60" t="s">
        <v>32</v>
      </c>
      <c r="C14" s="60">
        <v>0.16</v>
      </c>
      <c r="D14" s="60">
        <v>3.3000000000000002E-2</v>
      </c>
      <c r="E14" s="60" t="s">
        <v>107</v>
      </c>
      <c r="F14" s="60">
        <v>0.46800000000000003</v>
      </c>
    </row>
    <row r="17" spans="2:13" x14ac:dyDescent="0.35">
      <c r="B17" s="37" t="s">
        <v>23</v>
      </c>
      <c r="C17" s="56" t="s">
        <v>68</v>
      </c>
      <c r="D17" s="14">
        <v>6.8886374101505485E-2</v>
      </c>
      <c r="E17" s="14">
        <v>0.44572905343246744</v>
      </c>
      <c r="F17" s="13"/>
      <c r="G17" s="29" t="s">
        <v>70</v>
      </c>
      <c r="H17" s="27"/>
      <c r="I17" s="27">
        <v>0.15</v>
      </c>
      <c r="J17" s="38"/>
      <c r="K17" s="51" t="s">
        <v>91</v>
      </c>
      <c r="L17" s="48" t="s">
        <v>100</v>
      </c>
      <c r="M17" s="28"/>
    </row>
    <row r="18" spans="2:13" x14ac:dyDescent="0.35">
      <c r="B18" s="37" t="s">
        <v>26</v>
      </c>
      <c r="C18" s="56" t="s">
        <v>71</v>
      </c>
      <c r="D18" s="14">
        <v>0.21</v>
      </c>
      <c r="E18" s="14">
        <v>1.8486055779999999</v>
      </c>
      <c r="F18" s="13">
        <v>1.3</v>
      </c>
      <c r="G18" s="29" t="s">
        <v>68</v>
      </c>
      <c r="H18" s="14">
        <v>0.15</v>
      </c>
      <c r="I18" s="27"/>
      <c r="J18" s="38"/>
      <c r="K18" s="52" t="s">
        <v>94</v>
      </c>
      <c r="L18" s="48" t="s">
        <v>100</v>
      </c>
      <c r="M18" s="28"/>
    </row>
  </sheetData>
  <mergeCells count="4">
    <mergeCell ref="C2:F2"/>
    <mergeCell ref="G2:J2"/>
    <mergeCell ref="K2:K3"/>
    <mergeCell ref="L2:L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U Value &amp; Energy demand results</vt:lpstr>
      <vt:lpstr>Energy demand plots</vt:lpstr>
      <vt:lpstr>scenarios-ref</vt:lpstr>
      <vt:lpstr>scenarios-case study</vt:lpstr>
      <vt:lpstr>scenarios-final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Rhythima Shinde</dc:creator>
  <cp:lastModifiedBy>Rhythima Shinde</cp:lastModifiedBy>
  <dcterms:created xsi:type="dcterms:W3CDTF">2022-07-18T13:36:29Z</dcterms:created>
  <dcterms:modified xsi:type="dcterms:W3CDTF">2023-01-05T23:58:03Z</dcterms:modified>
</cp:coreProperties>
</file>