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Google Drive\Glucksman Fellowship\23 Stock Return Prediction\04 ARs &amp; CARs\"/>
    </mc:Choice>
  </mc:AlternateContent>
  <xr:revisionPtr revIDLastSave="0" documentId="13_ncr:1_{3B02C445-3778-47DE-AFAE-5C769977B05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ar_file_11" sheetId="1" r:id="rId1"/>
    <sheet name="Table 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" i="1" l="1"/>
  <c r="P103" i="1"/>
  <c r="Q103" i="1" s="1"/>
  <c r="N98" i="1"/>
  <c r="D107" i="1"/>
  <c r="E107" i="1"/>
  <c r="F107" i="1"/>
  <c r="G107" i="1"/>
  <c r="H107" i="1"/>
  <c r="I107" i="1"/>
  <c r="J107" i="1"/>
  <c r="K107" i="1"/>
  <c r="L107" i="1"/>
  <c r="M107" i="1"/>
  <c r="C107" i="1"/>
  <c r="C106" i="1"/>
  <c r="D106" i="1"/>
  <c r="E106" i="1"/>
  <c r="F106" i="1"/>
  <c r="G106" i="1"/>
  <c r="H106" i="1"/>
  <c r="I106" i="1"/>
  <c r="J106" i="1"/>
  <c r="K106" i="1"/>
  <c r="L106" i="1"/>
  <c r="M106" i="1"/>
  <c r="D96" i="1" l="1"/>
  <c r="C4" i="2" s="1"/>
  <c r="E96" i="1"/>
  <c r="D4" i="2" s="1"/>
  <c r="F96" i="1"/>
  <c r="E4" i="2" s="1"/>
  <c r="G96" i="1"/>
  <c r="F4" i="2" s="1"/>
  <c r="H96" i="1"/>
  <c r="G4" i="2" s="1"/>
  <c r="I96" i="1"/>
  <c r="H4" i="2" s="1"/>
  <c r="J96" i="1"/>
  <c r="I4" i="2" s="1"/>
  <c r="K96" i="1"/>
  <c r="J4" i="2" s="1"/>
  <c r="L96" i="1"/>
  <c r="K4" i="2" s="1"/>
  <c r="M96" i="1"/>
  <c r="L4" i="2" s="1"/>
  <c r="D97" i="1"/>
  <c r="E97" i="1"/>
  <c r="F97" i="1"/>
  <c r="G97" i="1"/>
  <c r="H97" i="1"/>
  <c r="I97" i="1"/>
  <c r="J97" i="1"/>
  <c r="K97" i="1"/>
  <c r="L97" i="1"/>
  <c r="M97" i="1"/>
  <c r="D100" i="1"/>
  <c r="E100" i="1"/>
  <c r="F100" i="1"/>
  <c r="G100" i="1"/>
  <c r="H100" i="1"/>
  <c r="I100" i="1"/>
  <c r="J100" i="1"/>
  <c r="K100" i="1"/>
  <c r="L100" i="1"/>
  <c r="M100" i="1"/>
  <c r="D101" i="1"/>
  <c r="C9" i="2" s="1"/>
  <c r="E101" i="1"/>
  <c r="D9" i="2" s="1"/>
  <c r="F101" i="1"/>
  <c r="E9" i="2" s="1"/>
  <c r="G101" i="1"/>
  <c r="F9" i="2" s="1"/>
  <c r="H101" i="1"/>
  <c r="G9" i="2" s="1"/>
  <c r="I101" i="1"/>
  <c r="H9" i="2" s="1"/>
  <c r="J101" i="1"/>
  <c r="I9" i="2" s="1"/>
  <c r="K101" i="1"/>
  <c r="J9" i="2" s="1"/>
  <c r="L101" i="1"/>
  <c r="K9" i="2" s="1"/>
  <c r="M101" i="1"/>
  <c r="L9" i="2" s="1"/>
  <c r="C101" i="1"/>
  <c r="B9" i="2" s="1"/>
  <c r="C100" i="1"/>
  <c r="C97" i="1"/>
  <c r="C96" i="1"/>
  <c r="B4" i="2" s="1"/>
  <c r="E8" i="2" l="1"/>
  <c r="F104" i="1"/>
  <c r="E12" i="2" s="1"/>
  <c r="F103" i="1"/>
  <c r="E11" i="2" s="1"/>
  <c r="H98" i="1"/>
  <c r="G6" i="2" s="1"/>
  <c r="G5" i="2"/>
  <c r="L103" i="1"/>
  <c r="K11" i="2" s="1"/>
  <c r="K8" i="2"/>
  <c r="L104" i="1"/>
  <c r="K12" i="2" s="1"/>
  <c r="C8" i="2"/>
  <c r="D103" i="1"/>
  <c r="C11" i="2" s="1"/>
  <c r="D104" i="1"/>
  <c r="C12" i="2" s="1"/>
  <c r="E5" i="2"/>
  <c r="F98" i="1"/>
  <c r="E6" i="2" s="1"/>
  <c r="K103" i="1"/>
  <c r="J11" i="2" s="1"/>
  <c r="J8" i="2"/>
  <c r="K104" i="1"/>
  <c r="J12" i="2" s="1"/>
  <c r="M98" i="1"/>
  <c r="L6" i="2" s="1"/>
  <c r="L5" i="2"/>
  <c r="D5" i="2"/>
  <c r="E98" i="1"/>
  <c r="D6" i="2" s="1"/>
  <c r="G103" i="1"/>
  <c r="F11" i="2" s="1"/>
  <c r="G104" i="1"/>
  <c r="F12" i="2" s="1"/>
  <c r="F8" i="2"/>
  <c r="C98" i="1"/>
  <c r="B6" i="2" s="1"/>
  <c r="B5" i="2"/>
  <c r="I8" i="2"/>
  <c r="J103" i="1"/>
  <c r="I11" i="2" s="1"/>
  <c r="J104" i="1"/>
  <c r="I12" i="2" s="1"/>
  <c r="L98" i="1"/>
  <c r="K6" i="2" s="1"/>
  <c r="K5" i="2"/>
  <c r="D98" i="1"/>
  <c r="C6" i="2" s="1"/>
  <c r="C5" i="2"/>
  <c r="H5" i="2"/>
  <c r="I98" i="1"/>
  <c r="H6" i="2" s="1"/>
  <c r="M104" i="1"/>
  <c r="L12" i="2" s="1"/>
  <c r="L8" i="2"/>
  <c r="M103" i="1"/>
  <c r="L11" i="2" s="1"/>
  <c r="E104" i="1"/>
  <c r="D12" i="2" s="1"/>
  <c r="D8" i="2"/>
  <c r="E103" i="1"/>
  <c r="D11" i="2" s="1"/>
  <c r="C104" i="1"/>
  <c r="B12" i="2" s="1"/>
  <c r="C103" i="1"/>
  <c r="B11" i="2" s="1"/>
  <c r="B8" i="2"/>
  <c r="I104" i="1"/>
  <c r="H12" i="2" s="1"/>
  <c r="H8" i="2"/>
  <c r="I103" i="1"/>
  <c r="H11" i="2" s="1"/>
  <c r="J5" i="2"/>
  <c r="K98" i="1"/>
  <c r="J6" i="2" s="1"/>
  <c r="F5" i="2"/>
  <c r="G98" i="1"/>
  <c r="F6" i="2" s="1"/>
  <c r="H103" i="1"/>
  <c r="G11" i="2" s="1"/>
  <c r="H104" i="1"/>
  <c r="G12" i="2" s="1"/>
  <c r="G8" i="2"/>
  <c r="I5" i="2"/>
  <c r="J98" i="1"/>
  <c r="I6" i="2" s="1"/>
</calcChain>
</file>

<file path=xl/sharedStrings.xml><?xml version="1.0" encoding="utf-8"?>
<sst xmlns="http://schemas.openxmlformats.org/spreadsheetml/2006/main" count="126" uniqueCount="122">
  <si>
    <t>ticker</t>
  </si>
  <si>
    <t>t0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</si>
  <si>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</si>
  <si>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</si>
  <si>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</si>
  <si>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</si>
  <si>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</si>
  <si>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</si>
  <si>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</si>
  <si>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</si>
  <si>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</si>
  <si>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</si>
  <si>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mgm</t>
  </si>
  <si>
    <t>msft1</t>
  </si>
  <si>
    <t>fb1</t>
  </si>
  <si>
    <t>msft2</t>
  </si>
  <si>
    <t>tmus1</t>
  </si>
  <si>
    <t>m</t>
  </si>
  <si>
    <t>adbe</t>
  </si>
  <si>
    <t>el</t>
  </si>
  <si>
    <t>znga</t>
  </si>
  <si>
    <t>chh</t>
  </si>
  <si>
    <t>pson</t>
  </si>
  <si>
    <t>cof</t>
  </si>
  <si>
    <t>s</t>
  </si>
  <si>
    <t>dgx1</t>
  </si>
  <si>
    <t>faf</t>
  </si>
  <si>
    <t>justdial</t>
  </si>
  <si>
    <t>hig</t>
  </si>
  <si>
    <t>fb2</t>
  </si>
  <si>
    <t>jwn</t>
  </si>
  <si>
    <t>wbc</t>
  </si>
  <si>
    <t>sgms</t>
  </si>
  <si>
    <t>googl1</t>
  </si>
  <si>
    <t>mar</t>
  </si>
  <si>
    <t>cno</t>
  </si>
  <si>
    <t>googl2</t>
  </si>
  <si>
    <t>grmn</t>
  </si>
  <si>
    <t>fb3</t>
  </si>
  <si>
    <t>chgg</t>
  </si>
  <si>
    <t>iag</t>
  </si>
  <si>
    <t>ac</t>
  </si>
  <si>
    <t>dri</t>
  </si>
  <si>
    <t>tmus2</t>
  </si>
  <si>
    <t>nlok</t>
  </si>
  <si>
    <t>bmo</t>
  </si>
  <si>
    <t>cmcsa1</t>
  </si>
  <si>
    <t>nuan</t>
  </si>
  <si>
    <t>sti</t>
  </si>
  <si>
    <t>ingn</t>
  </si>
  <si>
    <t>dal</t>
  </si>
  <si>
    <t>hbc</t>
  </si>
  <si>
    <t>uaa</t>
  </si>
  <si>
    <t>expe</t>
  </si>
  <si>
    <t>fdx</t>
  </si>
  <si>
    <t>ry</t>
  </si>
  <si>
    <t>bce1</t>
  </si>
  <si>
    <t>pypl</t>
  </si>
  <si>
    <t>yum</t>
  </si>
  <si>
    <t>h1</t>
  </si>
  <si>
    <t>fpay</t>
  </si>
  <si>
    <t>efx</t>
  </si>
  <si>
    <t>ucg</t>
  </si>
  <si>
    <t>wfc</t>
  </si>
  <si>
    <t>nwsa</t>
  </si>
  <si>
    <t>vz1</t>
  </si>
  <si>
    <t>wwe</t>
  </si>
  <si>
    <t>shldq</t>
  </si>
  <si>
    <t>bce2</t>
  </si>
  <si>
    <t>sabr</t>
  </si>
  <si>
    <t>rad</t>
  </si>
  <si>
    <t>gme</t>
  </si>
  <si>
    <t>pay</t>
  </si>
  <si>
    <t>ihg</t>
  </si>
  <si>
    <t>yhoo</t>
  </si>
  <si>
    <t>dgx2</t>
  </si>
  <si>
    <t>dis</t>
  </si>
  <si>
    <t>somc</t>
  </si>
  <si>
    <t>kr</t>
  </si>
  <si>
    <t>adp</t>
  </si>
  <si>
    <t>vz2</t>
  </si>
  <si>
    <t>baba</t>
  </si>
  <si>
    <t>wen</t>
  </si>
  <si>
    <t>cnc</t>
  </si>
  <si>
    <t>twc</t>
  </si>
  <si>
    <t>h2</t>
  </si>
  <si>
    <t>hot</t>
  </si>
  <si>
    <t>cmcsa2</t>
  </si>
  <si>
    <t>talk</t>
  </si>
  <si>
    <t>tmus3</t>
  </si>
  <si>
    <t>hlt</t>
  </si>
  <si>
    <t>moh</t>
  </si>
  <si>
    <t>azo</t>
  </si>
  <si>
    <t>dc</t>
  </si>
  <si>
    <t>akrx</t>
  </si>
  <si>
    <t>sbh</t>
  </si>
  <si>
    <t>ngvc</t>
  </si>
  <si>
    <t>antm</t>
  </si>
  <si>
    <t>ms</t>
  </si>
  <si>
    <t>% stocks with negative CAR</t>
  </si>
  <si>
    <t>Mean + 1.96 Standard Deviations</t>
  </si>
  <si>
    <t>Mean - 1.96 Standard Deviations</t>
  </si>
  <si>
    <t>Positive CAR</t>
  </si>
  <si>
    <t>Negative CAR</t>
  </si>
  <si>
    <t>Mean</t>
  </si>
  <si>
    <t>Standard Deviation</t>
  </si>
  <si>
    <t>t-0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</si>
  <si>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</si>
  <si>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</si>
  <si>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</si>
  <si>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</si>
  <si>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</si>
  <si>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</si>
  <si>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</si>
  <si>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</si>
  <si>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</si>
  <si>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</si>
  <si>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Mean + 1.96 SD</t>
  </si>
  <si>
    <t>Mean - 1.96 SD</t>
  </si>
  <si>
    <t>% Negative CAR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</si>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</sst>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10" fontId="18" fillId="0" borderId="0" xfId="0" applyNumberFormat="1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0" fontId="18" fillId="0" borderId="11" xfId="0" applyNumberFormat="1" applyFont="1" applyBorder="1" applyAlignment="1">
      <alignment horizontal="center"/>
    </xf>
    <xf numFmtId="10" fontId="18" fillId="0" borderId="12" xfId="0" applyNumberFormat="1" applyFont="1" applyBorder="1" applyAlignment="1">
      <alignment horizontal="center"/>
    </xf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output'!$A$8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'Table output'!$B$3:$L$3</c:f>
              <c:strCache>
                <c:ptCount val="11"/>
                <c:pt idx="0">
                  <c:v>t-0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'Table output'!$B$8:$L$8</c:f>
              <c:numCache>
                <c:formatCode>0.00%</c:formatCode>
                <c:ptCount val="11"/>
                <c:pt idx="0">
                  <c:v>1.5150877303329407E-4</c:v>
                </c:pt>
                <c:pt idx="1">
                  <c:v>-9.0252989928670171E-3</c:v>
                </c:pt>
                <c:pt idx="2">
                  <c:v>-1.2216334093095799E-2</c:v>
                </c:pt>
                <c:pt idx="3">
                  <c:v>-1.1460651488313352E-2</c:v>
                </c:pt>
                <c:pt idx="4">
                  <c:v>-1.2389657298858188E-2</c:v>
                </c:pt>
                <c:pt idx="5">
                  <c:v>-1.5582566939091706E-2</c:v>
                </c:pt>
                <c:pt idx="6">
                  <c:v>-1.368107422271848E-2</c:v>
                </c:pt>
                <c:pt idx="7">
                  <c:v>-1.4147446879745366E-2</c:v>
                </c:pt>
                <c:pt idx="8">
                  <c:v>-1.5384037093403202E-2</c:v>
                </c:pt>
                <c:pt idx="9">
                  <c:v>-1.8064765279819397E-2</c:v>
                </c:pt>
                <c:pt idx="10">
                  <c:v>-1.9560952505403167E-2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3-4BD2-8559-6B6E69BBFC15}"/>
            </c:ext>
          </c:extLst>
        </c:ser>
        <c:ser>
          <c:idx val="1"/>
          <c:order val="1"/>
          <c:tx>
            <c:strRef>
              <c:f>'Table output'!$A$11</c:f>
              <c:strCache>
                <c:ptCount val="1"/>
                <c:pt idx="0">
                  <c:v>Mean + 1.96 SD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'Table output'!$B$11:$L$11</c:f>
              <c:numCache>
                <c:formatCode>0.00%</c:formatCode>
                <c:ptCount val="11"/>
                <c:pt idx="0">
                  <c:v>3.3483728608609681E-2</c:v>
                </c:pt>
                <c:pt idx="1">
                  <c:v>5.0859767318827999E-2</c:v>
                </c:pt>
                <c:pt idx="2">
                  <c:v>7.3025669314633071E-2</c:v>
                </c:pt>
                <c:pt idx="3">
                  <c:v>6.666862569216199E-2</c:v>
                </c:pt>
                <c:pt idx="4">
                  <c:v>9.1390482205582935E-2</c:v>
                </c:pt>
                <c:pt idx="5">
                  <c:v>9.5879865625405153E-2</c:v>
                </c:pt>
                <c:pt idx="6">
                  <c:v>0.10957567191008348</c:v>
                </c:pt>
                <c:pt idx="7">
                  <c:v>0.11293715887289626</c:v>
                </c:pt>
                <c:pt idx="8">
                  <c:v>0.11995452788865539</c:v>
                </c:pt>
                <c:pt idx="9">
                  <c:v>0.1198167039160011</c:v>
                </c:pt>
                <c:pt idx="10">
                  <c:v>0.13057126841979044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3-4BD2-8559-6B6E69BBFC15}"/>
            </c:ext>
          </c:extLst>
        </c:ser>
        <c:ser>
          <c:idx val="2"/>
          <c:order val="2"/>
          <c:tx>
            <c:strRef>
              <c:f>'Table output'!$A$12</c:f>
              <c:strCache>
                <c:ptCount val="1"/>
                <c:pt idx="0">
                  <c:v>Mean - 1.96 SD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'Table output'!$B$12:$L$12</c:f>
              <c:numCache>
                <c:formatCode>0.00%</c:formatCode>
                <c:ptCount val="11"/>
                <c:pt idx="0">
                  <c:v>-3.3180711062543097E-2</c:v>
                </c:pt>
                <c:pt idx="1">
                  <c:v>-6.891036530456203E-2</c:v>
                </c:pt>
                <c:pt idx="2">
                  <c:v>-9.7458337500824679E-2</c:v>
                </c:pt>
                <c:pt idx="3">
                  <c:v>-8.958992866878869E-2</c:v>
                </c:pt>
                <c:pt idx="4">
                  <c:v>-0.11616979680329931</c:v>
                </c:pt>
                <c:pt idx="5">
                  <c:v>-0.12704499950358858</c:v>
                </c:pt>
                <c:pt idx="6">
                  <c:v>-0.13693782035552043</c:v>
                </c:pt>
                <c:pt idx="7">
                  <c:v>-0.141232052632387</c:v>
                </c:pt>
                <c:pt idx="8">
                  <c:v>-0.15072260207546179</c:v>
                </c:pt>
                <c:pt idx="9">
                  <c:v>-0.15594623447563991</c:v>
                </c:pt>
                <c:pt idx="10">
                  <c:v>-0.16969317343059676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3-4BD2-8559-6B6E69BB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95840"/>
        <c:axId val="682597808"/>
      </c:lineChart>
      <c:catAx>
        <c:axId val="6825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597808"/>
        <c:crosses val="autoZero"/>
        <c:auto val="1"/>
        <c:lblAlgn val="ctr"/>
        <c:lblOffset val="100"/>
        <c:noMultiLvlLbl val="0"/>
      </c:catAx>
      <c:valAx>
        <c:axId val="6825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5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15</xdr:row>
      <xdr:rowOff>22860</xdr:rowOff>
    </xdr:from>
    <xdr:to>
      <xdr:col>8</xdr:col>
      <xdr:colOff>396240</xdr:colOff>
      <xdr:row>31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130E6-F3E9-4617-9237-EDE176C09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N104" sqref="N104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 t="s">
        <v>12</v>
      </c>
      <c r="C2">
        <v>-5.2433738592195496E-3</v>
      </c>
      <c r="D2">
        <v>6.1186234018960903E-3</v>
      </c>
      <c r="E2">
        <v>-1.1356001078076799E-2</v>
      </c>
      <c r="F2">
        <v>-2.3919243868427999E-2</v>
      </c>
      <c r="G2">
        <v>-4.8345326836816298E-2</v>
      </c>
      <c r="H2">
        <v>-8.80304767633278E-2</v>
      </c>
      <c r="I2">
        <v>-7.6484391742795005E-2</v>
      </c>
      <c r="J2">
        <v>-0.1054821755662</v>
      </c>
      <c r="K2">
        <v>-0.145362673168276</v>
      </c>
      <c r="L2">
        <v>-0.18223456782751399</v>
      </c>
      <c r="M2">
        <v>-0.23711663832275101</v>
      </c>
    </row>
    <row r="3" spans="1:13" x14ac:dyDescent="0.3">
      <c r="A3">
        <v>2</v>
      </c>
      <c r="B3" t="s">
        <v>13</v>
      </c>
      <c r="C3">
        <v>-1.32319503779844E-3</v>
      </c>
      <c r="D3">
        <v>-4.1705102256532197E-3</v>
      </c>
      <c r="E3">
        <v>3.9067487785581102E-3</v>
      </c>
      <c r="F3">
        <v>3.0890612749084602E-4</v>
      </c>
      <c r="G3">
        <v>-1.3886970569109099E-3</v>
      </c>
      <c r="H3">
        <v>-6.9399726180498396E-3</v>
      </c>
      <c r="I3">
        <v>2.8928522193483199E-3</v>
      </c>
      <c r="J3">
        <v>7.1625543468086797E-3</v>
      </c>
      <c r="K3">
        <v>6.1991367194945196E-3</v>
      </c>
      <c r="L3">
        <v>9.6112063963691898E-3</v>
      </c>
      <c r="M3">
        <v>4.5438850357667603E-3</v>
      </c>
    </row>
    <row r="4" spans="1:13" x14ac:dyDescent="0.3">
      <c r="A4">
        <v>3</v>
      </c>
      <c r="B4" t="s">
        <v>14</v>
      </c>
      <c r="C4">
        <v>1.09247139517804E-2</v>
      </c>
      <c r="D4">
        <v>1.3789737956518999E-2</v>
      </c>
      <c r="E4">
        <v>3.5805967325610699E-2</v>
      </c>
      <c r="F4">
        <v>4.8269729206679997E-2</v>
      </c>
      <c r="G4">
        <v>4.3824570775292303E-2</v>
      </c>
      <c r="H4">
        <v>4.3035032592944097E-2</v>
      </c>
      <c r="I4">
        <v>3.9079821134951599E-2</v>
      </c>
      <c r="J4">
        <v>4.61626045752851E-2</v>
      </c>
      <c r="K4">
        <v>4.8544436499076103E-2</v>
      </c>
      <c r="L4">
        <v>3.9284285143955301E-2</v>
      </c>
      <c r="M4">
        <v>4.0420499744801497E-2</v>
      </c>
    </row>
    <row r="5" spans="1:13" x14ac:dyDescent="0.3">
      <c r="A5">
        <v>4</v>
      </c>
      <c r="B5" t="s">
        <v>15</v>
      </c>
      <c r="C5">
        <v>1.4764300020024799E-3</v>
      </c>
      <c r="D5">
        <v>3.1329506052855398E-3</v>
      </c>
      <c r="E5">
        <v>3.34197688922414E-3</v>
      </c>
      <c r="F5">
        <v>3.9980375609639501E-3</v>
      </c>
      <c r="G5">
        <v>4.1824186556485097E-3</v>
      </c>
      <c r="H5">
        <v>1.2878742017847999E-2</v>
      </c>
      <c r="I5">
        <v>1.1125455844979201E-2</v>
      </c>
      <c r="J5">
        <v>5.7085500602780904E-3</v>
      </c>
      <c r="K5">
        <v>4.5634839437600399E-3</v>
      </c>
      <c r="L5">
        <v>8.2353665985168602E-3</v>
      </c>
      <c r="M5">
        <v>1.3535000211293001E-2</v>
      </c>
    </row>
    <row r="6" spans="1:13" x14ac:dyDescent="0.3">
      <c r="A6">
        <v>5</v>
      </c>
      <c r="B6" t="s">
        <v>16</v>
      </c>
      <c r="C6">
        <v>-1.4048543393204899E-2</v>
      </c>
      <c r="D6">
        <v>-1.03034063935154E-2</v>
      </c>
      <c r="E6">
        <v>-7.2580804788990204E-3</v>
      </c>
      <c r="F6">
        <v>-9.4324613588954807E-3</v>
      </c>
      <c r="G6">
        <v>-1.3838012669938201E-2</v>
      </c>
      <c r="H6">
        <v>-3.54877120142276E-3</v>
      </c>
      <c r="I6">
        <v>-4.8360076952091904E-3</v>
      </c>
      <c r="J6">
        <v>-2.42847325682592E-2</v>
      </c>
      <c r="K6">
        <v>-2.1827160216679801E-2</v>
      </c>
      <c r="L6">
        <v>-4.3614537581476903E-2</v>
      </c>
      <c r="M6">
        <v>-5.4082524503895897E-2</v>
      </c>
    </row>
    <row r="7" spans="1:13" x14ac:dyDescent="0.3">
      <c r="A7">
        <v>6</v>
      </c>
      <c r="B7" t="s">
        <v>17</v>
      </c>
      <c r="C7">
        <v>1.44570505672936E-2</v>
      </c>
      <c r="D7">
        <v>4.3093472978455401E-2</v>
      </c>
      <c r="E7">
        <v>4.9406692270424497E-2</v>
      </c>
      <c r="F7">
        <v>-5.9525383950612E-2</v>
      </c>
      <c r="G7">
        <v>-4.8717549649818101E-2</v>
      </c>
      <c r="H7">
        <v>-6.4042229039078899E-2</v>
      </c>
      <c r="I7">
        <v>-1.19800296918203E-2</v>
      </c>
      <c r="J7">
        <v>-1.1502112064570901E-2</v>
      </c>
      <c r="K7">
        <v>-2.2270520405352399E-2</v>
      </c>
      <c r="L7">
        <v>-1.71384901261082E-2</v>
      </c>
      <c r="M7">
        <v>-1.49339422937449E-2</v>
      </c>
    </row>
    <row r="8" spans="1:13" x14ac:dyDescent="0.3">
      <c r="A8">
        <v>7</v>
      </c>
      <c r="B8" t="s">
        <v>18</v>
      </c>
      <c r="C8">
        <v>2.2281723389769E-4</v>
      </c>
      <c r="D8">
        <v>-4.8347153165980402E-3</v>
      </c>
      <c r="E8">
        <v>-2.7348717297996398E-3</v>
      </c>
      <c r="F8">
        <v>1.9114151359536601E-2</v>
      </c>
      <c r="G8">
        <v>2.1909363709372898E-2</v>
      </c>
      <c r="H8">
        <v>9.9257738532860292E-3</v>
      </c>
      <c r="I8">
        <v>4.7328812968940401E-3</v>
      </c>
      <c r="J8">
        <v>4.8526976289893102E-2</v>
      </c>
      <c r="K8">
        <v>4.1747587857066698E-2</v>
      </c>
      <c r="L8">
        <v>5.0601692138161299E-2</v>
      </c>
      <c r="M8">
        <v>5.38111397364422E-2</v>
      </c>
    </row>
    <row r="9" spans="1:13" x14ac:dyDescent="0.3">
      <c r="A9">
        <v>8</v>
      </c>
      <c r="B9" t="s">
        <v>19</v>
      </c>
      <c r="C9">
        <v>-2.0253766362902399E-2</v>
      </c>
      <c r="D9">
        <v>-1.9162799684620601E-2</v>
      </c>
      <c r="E9">
        <v>-3.8434121523807999E-2</v>
      </c>
      <c r="F9">
        <v>-4.3516638166109997E-2</v>
      </c>
      <c r="G9">
        <v>-5.1323883336677902E-2</v>
      </c>
      <c r="H9">
        <v>-4.8090441843773403E-2</v>
      </c>
      <c r="I9">
        <v>-4.5708740815081098E-2</v>
      </c>
      <c r="J9">
        <v>-5.3089411055317698E-2</v>
      </c>
      <c r="K9">
        <v>-6.2237414106774303E-2</v>
      </c>
      <c r="L9">
        <v>-5.7201365981036797E-2</v>
      </c>
      <c r="M9">
        <v>-4.6323776884293698E-2</v>
      </c>
    </row>
    <row r="10" spans="1:13" x14ac:dyDescent="0.3">
      <c r="A10">
        <v>9</v>
      </c>
      <c r="B10" t="s">
        <v>20</v>
      </c>
      <c r="C10">
        <v>1.72594349513253E-2</v>
      </c>
      <c r="D10">
        <v>2.3932316230885899E-2</v>
      </c>
      <c r="E10">
        <v>1.75197443819698E-2</v>
      </c>
      <c r="F10">
        <v>4.2979878335323803E-2</v>
      </c>
      <c r="G10">
        <v>4.1905426560003699E-2</v>
      </c>
      <c r="H10">
        <v>5.4280730733072803E-2</v>
      </c>
      <c r="I10">
        <v>6.4456600444329201E-2</v>
      </c>
      <c r="J10">
        <v>6.3778787021463695E-2</v>
      </c>
      <c r="K10">
        <v>4.9306741680556397E-2</v>
      </c>
      <c r="L10">
        <v>4.4658122897544297E-2</v>
      </c>
      <c r="M10">
        <v>3.9441038974820798E-2</v>
      </c>
    </row>
    <row r="11" spans="1:13" x14ac:dyDescent="0.3">
      <c r="A11">
        <v>10</v>
      </c>
      <c r="B11" t="s">
        <v>21</v>
      </c>
      <c r="C11">
        <v>-8.3626968291479805E-3</v>
      </c>
      <c r="D11">
        <v>-1.16348295329922E-2</v>
      </c>
      <c r="E11">
        <v>-1.7493272272937E-2</v>
      </c>
      <c r="F11">
        <v>-2.44407614084018E-2</v>
      </c>
      <c r="G11">
        <v>-2.9667695720261698E-2</v>
      </c>
      <c r="H11">
        <v>-2.9981387655423498E-2</v>
      </c>
      <c r="I11">
        <v>-4.3821344042733697E-2</v>
      </c>
      <c r="J11">
        <v>-3.1604013895036101E-2</v>
      </c>
      <c r="K11">
        <v>-2.1978147692679601E-2</v>
      </c>
      <c r="L11">
        <v>-1.6385614258162099E-2</v>
      </c>
      <c r="M11">
        <v>-7.1653373769914796E-3</v>
      </c>
    </row>
    <row r="12" spans="1:13" x14ac:dyDescent="0.3">
      <c r="A12">
        <v>11</v>
      </c>
      <c r="B12" t="s">
        <v>22</v>
      </c>
      <c r="C12">
        <v>-2.3782920616940199E-2</v>
      </c>
      <c r="D12">
        <v>-4.5842202772986097E-2</v>
      </c>
      <c r="E12">
        <v>-6.5687325212875694E-2</v>
      </c>
      <c r="F12">
        <v>-7.3472765868011797E-2</v>
      </c>
      <c r="G12">
        <v>-8.4227755530720594E-2</v>
      </c>
      <c r="H12">
        <v>-6.7886101856718298E-2</v>
      </c>
      <c r="I12">
        <v>-6.1068704345508797E-2</v>
      </c>
      <c r="J12">
        <v>-6.4269142464029302E-2</v>
      </c>
      <c r="K12">
        <v>-6.9584232531123599E-2</v>
      </c>
      <c r="L12">
        <v>-7.6392688590300406E-2</v>
      </c>
      <c r="M12">
        <v>-7.1735434610818494E-2</v>
      </c>
    </row>
    <row r="13" spans="1:13" x14ac:dyDescent="0.3">
      <c r="A13">
        <v>12</v>
      </c>
      <c r="B13" t="s">
        <v>23</v>
      </c>
      <c r="C13">
        <v>-1.0272594049546301E-2</v>
      </c>
      <c r="D13">
        <v>-6.7970270661425095E-2</v>
      </c>
      <c r="E13">
        <v>-3.9619191755364998E-2</v>
      </c>
      <c r="F13">
        <v>-3.9414076020668903E-2</v>
      </c>
      <c r="G13">
        <v>-4.5536989336896302E-2</v>
      </c>
      <c r="H13">
        <v>-3.8981686535435801E-2</v>
      </c>
      <c r="I13">
        <v>-3.9294545570601601E-2</v>
      </c>
      <c r="J13">
        <v>-4.5118042991431399E-2</v>
      </c>
      <c r="K13">
        <v>-6.3686367981705502E-2</v>
      </c>
      <c r="L13">
        <v>-6.6677346629990905E-2</v>
      </c>
      <c r="M13">
        <v>-7.32479378799719E-2</v>
      </c>
    </row>
    <row r="14" spans="1:13" x14ac:dyDescent="0.3">
      <c r="A14">
        <v>13</v>
      </c>
      <c r="B14" t="s">
        <v>24</v>
      </c>
      <c r="C14">
        <v>1.5212138411242001E-2</v>
      </c>
      <c r="D14">
        <v>-1.6973419098410499E-3</v>
      </c>
      <c r="E14">
        <v>-2.9220833297437802E-2</v>
      </c>
      <c r="F14">
        <v>-2.3793359225454801E-2</v>
      </c>
      <c r="G14">
        <v>-1.9544508693297099E-2</v>
      </c>
      <c r="H14">
        <v>-1.14711380504511E-2</v>
      </c>
      <c r="I14">
        <v>6.2111592299141899E-2</v>
      </c>
      <c r="J14">
        <v>3.36613249173877E-2</v>
      </c>
      <c r="K14">
        <v>0.100041043499578</v>
      </c>
      <c r="L14">
        <v>7.2467370042887197E-2</v>
      </c>
      <c r="M14">
        <v>3.7967125835375398E-2</v>
      </c>
    </row>
    <row r="15" spans="1:13" x14ac:dyDescent="0.3">
      <c r="A15">
        <v>14</v>
      </c>
      <c r="B15" t="s">
        <v>25</v>
      </c>
      <c r="C15">
        <v>8.2652924057817108E-3</v>
      </c>
      <c r="D15">
        <v>1.32042259455164E-2</v>
      </c>
      <c r="E15">
        <v>1.0738663523503099E-2</v>
      </c>
      <c r="F15">
        <v>1.1495856081702199E-2</v>
      </c>
      <c r="G15">
        <v>1.8205358329997999E-2</v>
      </c>
      <c r="H15">
        <v>1.7866987071175101E-2</v>
      </c>
      <c r="I15">
        <v>1.8673234750645699E-2</v>
      </c>
      <c r="J15">
        <v>1.1875943506232001E-2</v>
      </c>
      <c r="K15">
        <v>1.9582302606582402E-2</v>
      </c>
      <c r="L15">
        <v>3.1012464556405099E-2</v>
      </c>
      <c r="M15">
        <v>3.42753097463043E-2</v>
      </c>
    </row>
    <row r="16" spans="1:13" x14ac:dyDescent="0.3">
      <c r="A16">
        <v>15</v>
      </c>
      <c r="B16" t="s">
        <v>26</v>
      </c>
      <c r="C16">
        <v>4.7657585752126398E-3</v>
      </c>
      <c r="D16">
        <v>-5.8173211805573201E-2</v>
      </c>
      <c r="E16">
        <v>-4.5138974900938898E-2</v>
      </c>
      <c r="F16">
        <v>-5.9659641477578199E-2</v>
      </c>
      <c r="G16">
        <v>-5.8725592419261501E-2</v>
      </c>
      <c r="H16">
        <v>-3.7403010061215103E-2</v>
      </c>
      <c r="I16">
        <v>-4.5294387947198998E-2</v>
      </c>
      <c r="J16">
        <v>-4.3510300727124702E-2</v>
      </c>
      <c r="K16">
        <v>-5.2798909854638199E-2</v>
      </c>
      <c r="L16">
        <v>-6.2685428186199293E-2</v>
      </c>
      <c r="M16">
        <v>-6.8970375613085402E-2</v>
      </c>
    </row>
    <row r="17" spans="1:13" x14ac:dyDescent="0.3">
      <c r="A17">
        <v>16</v>
      </c>
      <c r="B17" t="s">
        <v>27</v>
      </c>
      <c r="C17">
        <v>-4.5513499525355897E-2</v>
      </c>
      <c r="D17">
        <v>-7.6830466627827207E-2</v>
      </c>
      <c r="E17">
        <v>-7.5451189476694797E-2</v>
      </c>
      <c r="F17">
        <v>-5.3419749322831597E-2</v>
      </c>
      <c r="G17">
        <v>-5.7560678161992E-2</v>
      </c>
      <c r="H17">
        <v>-5.1933826185247702E-2</v>
      </c>
      <c r="I17">
        <v>-5.4578773803142903E-2</v>
      </c>
      <c r="J17">
        <v>-5.7887528309028498E-2</v>
      </c>
      <c r="K17">
        <v>-5.8553395194751202E-2</v>
      </c>
      <c r="L17">
        <v>-4.7763781282465799E-2</v>
      </c>
      <c r="M17">
        <v>-5.3564786442174203E-2</v>
      </c>
    </row>
    <row r="18" spans="1:13" x14ac:dyDescent="0.3">
      <c r="A18">
        <v>17</v>
      </c>
      <c r="B18" t="s">
        <v>28</v>
      </c>
      <c r="C18">
        <v>3.7385123675763498E-3</v>
      </c>
      <c r="D18">
        <v>-3.7408541457075598E-3</v>
      </c>
      <c r="E18">
        <v>7.4089438834008103E-3</v>
      </c>
      <c r="F18">
        <v>-9.1373873968247504E-3</v>
      </c>
      <c r="G18">
        <v>-4.7389523418621803E-3</v>
      </c>
      <c r="H18">
        <v>-8.0297086520786601E-3</v>
      </c>
      <c r="I18">
        <v>-1.1318513159977599E-2</v>
      </c>
      <c r="J18">
        <v>-8.9107274945844396E-3</v>
      </c>
      <c r="K18">
        <v>-1.55654536142226E-2</v>
      </c>
      <c r="L18">
        <v>-8.8557780649729297E-3</v>
      </c>
      <c r="M18">
        <v>-7.1399791666202101E-3</v>
      </c>
    </row>
    <row r="19" spans="1:13" x14ac:dyDescent="0.3">
      <c r="A19">
        <v>18</v>
      </c>
      <c r="B19">
        <v>7203</v>
      </c>
      <c r="C19">
        <v>-4.3308794651665096E-3</v>
      </c>
      <c r="D19">
        <v>1.9495549422919901E-2</v>
      </c>
      <c r="E19">
        <v>2.6062919004251402E-2</v>
      </c>
      <c r="F19">
        <v>3.1900612001434701E-2</v>
      </c>
      <c r="G19">
        <v>3.8741411498611301E-2</v>
      </c>
      <c r="H19">
        <v>4.8352141053456303E-2</v>
      </c>
      <c r="I19">
        <v>4.0793494930730902E-2</v>
      </c>
      <c r="J19">
        <v>4.7495497805314903E-2</v>
      </c>
      <c r="K19">
        <v>4.2177149795969399E-2</v>
      </c>
      <c r="L19">
        <v>3.4315562264082902E-2</v>
      </c>
      <c r="M19">
        <v>4.1239203506823897E-2</v>
      </c>
    </row>
    <row r="20" spans="1:13" x14ac:dyDescent="0.3">
      <c r="A20">
        <v>19</v>
      </c>
      <c r="B20" t="s">
        <v>29</v>
      </c>
      <c r="C20">
        <v>-1.25966683546022E-2</v>
      </c>
      <c r="D20">
        <v>-4.8342658328479098E-4</v>
      </c>
      <c r="E20">
        <v>1.00422121290792E-2</v>
      </c>
      <c r="F20">
        <v>6.6552948128994803E-3</v>
      </c>
      <c r="G20">
        <v>-4.8963750142664404E-4</v>
      </c>
      <c r="H20">
        <v>-9.4647262210440508E-3</v>
      </c>
      <c r="I20">
        <v>-1.3734607269970301E-2</v>
      </c>
      <c r="J20">
        <v>-1.9133935188219299E-2</v>
      </c>
      <c r="K20">
        <v>1.05638807961645E-2</v>
      </c>
      <c r="L20">
        <v>1.60091774168396E-3</v>
      </c>
      <c r="M20">
        <v>1.07066369947574E-2</v>
      </c>
    </row>
    <row r="21" spans="1:13" x14ac:dyDescent="0.3">
      <c r="A21">
        <v>20</v>
      </c>
      <c r="B21" t="s">
        <v>30</v>
      </c>
      <c r="C21">
        <v>4.6324570836222901E-3</v>
      </c>
      <c r="D21">
        <v>6.8602510400596704E-3</v>
      </c>
      <c r="E21">
        <v>2.77573681728365E-2</v>
      </c>
      <c r="F21">
        <v>3.2530389268728199E-2</v>
      </c>
      <c r="G21">
        <v>6.31751592862098E-2</v>
      </c>
      <c r="H21">
        <v>5.9022638711770603E-2</v>
      </c>
      <c r="I21">
        <v>6.11472163769788E-2</v>
      </c>
      <c r="J21">
        <v>6.9753236837033494E-2</v>
      </c>
      <c r="K21">
        <v>5.4248822481574102E-2</v>
      </c>
      <c r="L21">
        <v>6.8398075883601903E-2</v>
      </c>
      <c r="M21">
        <v>9.9106663835111602E-2</v>
      </c>
    </row>
    <row r="22" spans="1:13" x14ac:dyDescent="0.3">
      <c r="A22">
        <v>21</v>
      </c>
      <c r="B22" t="s">
        <v>31</v>
      </c>
      <c r="C22">
        <v>1.5016766053483699E-2</v>
      </c>
      <c r="D22">
        <v>8.0703135263598003E-3</v>
      </c>
      <c r="E22">
        <v>2.2666858038856201E-2</v>
      </c>
      <c r="F22">
        <v>2.2530466936788798E-2</v>
      </c>
      <c r="G22">
        <v>2.4332043017484602E-2</v>
      </c>
      <c r="H22">
        <v>1.5207633819804601E-2</v>
      </c>
      <c r="I22">
        <v>2.2557533663920101E-2</v>
      </c>
      <c r="J22">
        <v>3.3572956999072201E-2</v>
      </c>
      <c r="K22">
        <v>3.5213821209363297E-2</v>
      </c>
      <c r="L22">
        <v>3.6336138494367003E-2</v>
      </c>
      <c r="M22">
        <v>3.77622827370915E-2</v>
      </c>
    </row>
    <row r="23" spans="1:13" x14ac:dyDescent="0.3">
      <c r="A23">
        <v>22</v>
      </c>
      <c r="B23" t="s">
        <v>32</v>
      </c>
      <c r="C23">
        <v>1.87829556541875E-2</v>
      </c>
      <c r="D23">
        <v>3.1189928994873502E-2</v>
      </c>
      <c r="E23">
        <v>1.9971556876010099E-2</v>
      </c>
      <c r="F23">
        <v>1.8402493688712399E-2</v>
      </c>
      <c r="G23">
        <v>1.87207340613929E-2</v>
      </c>
      <c r="H23">
        <v>2.9373671606142199E-2</v>
      </c>
      <c r="I23">
        <v>1.86217408101397E-2</v>
      </c>
      <c r="J23">
        <v>2.37451946990208E-2</v>
      </c>
      <c r="K23">
        <v>2.65406056321312E-2</v>
      </c>
      <c r="L23">
        <v>3.2471250588374398E-2</v>
      </c>
      <c r="M23">
        <v>0.135299727459015</v>
      </c>
    </row>
    <row r="24" spans="1:13" x14ac:dyDescent="0.3">
      <c r="A24">
        <v>23</v>
      </c>
      <c r="B24" t="s">
        <v>33</v>
      </c>
      <c r="C24">
        <v>5.3005478236998497E-3</v>
      </c>
      <c r="D24">
        <v>1.5104182754102399E-2</v>
      </c>
      <c r="E24">
        <v>2.06609207174368E-2</v>
      </c>
      <c r="F24">
        <v>2.2074515980738601E-2</v>
      </c>
      <c r="G24">
        <v>2.8123462095305599E-2</v>
      </c>
      <c r="H24">
        <v>3.1888553174082603E-2</v>
      </c>
      <c r="I24">
        <v>5.02661770536066E-2</v>
      </c>
      <c r="J24">
        <v>6.4289300493743998E-2</v>
      </c>
      <c r="K24">
        <v>7.4918650231833903E-2</v>
      </c>
      <c r="L24">
        <v>7.1427158696091994E-2</v>
      </c>
      <c r="M24">
        <v>0.10213205768962499</v>
      </c>
    </row>
    <row r="25" spans="1:13" x14ac:dyDescent="0.3">
      <c r="A25">
        <v>24</v>
      </c>
      <c r="B25" t="s">
        <v>34</v>
      </c>
      <c r="C25">
        <v>2.8817417666696099E-2</v>
      </c>
      <c r="D25">
        <v>1.35602296462531E-2</v>
      </c>
      <c r="E25">
        <v>3.2963412839142198E-2</v>
      </c>
      <c r="F25">
        <v>2.37486859999964E-2</v>
      </c>
      <c r="G25">
        <v>1.9819560364689199E-2</v>
      </c>
      <c r="H25">
        <v>1.50196140532767E-2</v>
      </c>
      <c r="I25">
        <v>1.15880040810626E-2</v>
      </c>
      <c r="J25">
        <v>2.5434522226439799E-3</v>
      </c>
      <c r="K25">
        <v>1.37145669226617E-2</v>
      </c>
      <c r="L25">
        <v>3.7694084255769998E-2</v>
      </c>
      <c r="M25">
        <v>4.4862758074800203E-2</v>
      </c>
    </row>
    <row r="26" spans="1:13" x14ac:dyDescent="0.3">
      <c r="A26">
        <v>25</v>
      </c>
      <c r="B26" t="s">
        <v>35</v>
      </c>
      <c r="C26">
        <v>-5.2183098609775904E-3</v>
      </c>
      <c r="D26">
        <v>-9.5420483865389302E-3</v>
      </c>
      <c r="E26">
        <v>-1.9589322760707301E-3</v>
      </c>
      <c r="F26">
        <v>3.24871696151896E-3</v>
      </c>
      <c r="G26">
        <v>-1.47080788517426E-3</v>
      </c>
      <c r="H26">
        <v>-2.2379127412042499E-2</v>
      </c>
      <c r="I26">
        <v>-3.3922469411274497E-2</v>
      </c>
      <c r="J26">
        <v>-1.9958878821573201E-2</v>
      </c>
      <c r="K26">
        <v>-5.4340732027366003E-3</v>
      </c>
      <c r="L26">
        <v>-3.07133530128453E-2</v>
      </c>
      <c r="M26">
        <v>-1.8270965514871701E-2</v>
      </c>
    </row>
    <row r="27" spans="1:13" x14ac:dyDescent="0.3">
      <c r="A27">
        <v>26</v>
      </c>
      <c r="B27">
        <v>293</v>
      </c>
      <c r="C27">
        <v>3.03819823197868E-2</v>
      </c>
      <c r="D27">
        <v>-2.0921096862580701E-2</v>
      </c>
      <c r="E27">
        <v>-2.5003090554715099E-2</v>
      </c>
      <c r="F27">
        <v>-2.1238144431250099E-2</v>
      </c>
      <c r="G27">
        <v>-1.94906350386943E-2</v>
      </c>
      <c r="H27">
        <v>-3.3454808783211498E-2</v>
      </c>
      <c r="I27">
        <v>-2.7177784896677101E-2</v>
      </c>
      <c r="J27">
        <v>2.1315686747406502E-2</v>
      </c>
      <c r="K27">
        <v>1.8166124359788899E-2</v>
      </c>
      <c r="L27">
        <v>4.08884340275543E-2</v>
      </c>
      <c r="M27">
        <v>2.1940450983919599E-2</v>
      </c>
    </row>
    <row r="28" spans="1:13" x14ac:dyDescent="0.3">
      <c r="A28">
        <v>27</v>
      </c>
      <c r="B28" t="s">
        <v>36</v>
      </c>
      <c r="C28">
        <v>-1.7678873708473899E-2</v>
      </c>
      <c r="D28">
        <v>-1.47748401639748E-2</v>
      </c>
      <c r="E28">
        <v>1.48874760829119E-2</v>
      </c>
      <c r="F28">
        <v>1.9387362455095002E-2</v>
      </c>
      <c r="G28">
        <v>1.13091393261208E-2</v>
      </c>
      <c r="H28">
        <v>5.3056941379083303E-3</v>
      </c>
      <c r="I28">
        <v>-2.4880608728453599E-5</v>
      </c>
      <c r="J28">
        <v>-5.3698776404836899E-3</v>
      </c>
      <c r="K28">
        <v>9.2704173831056197E-4</v>
      </c>
      <c r="L28">
        <v>1.2248259535627699E-2</v>
      </c>
      <c r="M28">
        <v>2.3030847223664001E-2</v>
      </c>
    </row>
    <row r="29" spans="1:13" x14ac:dyDescent="0.3">
      <c r="A29">
        <v>28</v>
      </c>
      <c r="B29" t="s">
        <v>37</v>
      </c>
      <c r="C29">
        <v>-1.8324560336918001E-2</v>
      </c>
      <c r="D29">
        <v>-2.09035429832795E-2</v>
      </c>
      <c r="E29">
        <v>-2.3311740186940301E-2</v>
      </c>
      <c r="F29">
        <v>-4.5385376830921899E-2</v>
      </c>
      <c r="G29">
        <v>-4.54960599805697E-2</v>
      </c>
      <c r="H29">
        <v>-5.43924671013713E-2</v>
      </c>
      <c r="I29">
        <v>-5.5563795139978001E-2</v>
      </c>
      <c r="J29">
        <v>-5.1607354808000702E-2</v>
      </c>
      <c r="K29">
        <v>-5.6536009752130897E-2</v>
      </c>
      <c r="L29">
        <v>-4.1611555040199498E-2</v>
      </c>
      <c r="M29">
        <v>-3.6392059253110801E-2</v>
      </c>
    </row>
    <row r="30" spans="1:13" x14ac:dyDescent="0.3">
      <c r="A30">
        <v>29</v>
      </c>
      <c r="B30" t="s">
        <v>38</v>
      </c>
      <c r="C30">
        <v>-2.4898007464947199E-2</v>
      </c>
      <c r="D30">
        <v>-4.23556271821319E-2</v>
      </c>
      <c r="E30">
        <v>-5.96079025174635E-2</v>
      </c>
      <c r="F30">
        <v>-4.0226144083891302E-2</v>
      </c>
      <c r="G30">
        <v>-4.65217120677354E-2</v>
      </c>
      <c r="H30">
        <v>-4.4878249367319198E-2</v>
      </c>
      <c r="I30">
        <v>-3.6654040172991599E-2</v>
      </c>
      <c r="J30">
        <v>-1.7923075288837201E-2</v>
      </c>
      <c r="K30">
        <v>3.3409680602989003E-2</v>
      </c>
      <c r="L30">
        <v>1.2204875740141801E-2</v>
      </c>
      <c r="M30">
        <v>2.2700067754180101E-2</v>
      </c>
    </row>
    <row r="31" spans="1:13" x14ac:dyDescent="0.3">
      <c r="A31">
        <v>30</v>
      </c>
      <c r="B31" t="s">
        <v>39</v>
      </c>
      <c r="C31">
        <v>2.9003250272034199E-2</v>
      </c>
      <c r="D31">
        <v>-9.7037782624760094E-2</v>
      </c>
      <c r="E31">
        <v>-0.114510517199314</v>
      </c>
      <c r="F31">
        <v>-0.10376999678525201</v>
      </c>
      <c r="G31">
        <v>-0.146577043125977</v>
      </c>
      <c r="H31">
        <v>-9.9978168857544195E-2</v>
      </c>
      <c r="I31">
        <v>-9.7057016841104501E-2</v>
      </c>
      <c r="J31">
        <v>-0.13129367959316601</v>
      </c>
      <c r="K31">
        <v>-0.118506652179538</v>
      </c>
      <c r="L31">
        <v>-0.132860223622906</v>
      </c>
      <c r="M31">
        <v>-0.14415663090390701</v>
      </c>
    </row>
    <row r="32" spans="1:13" x14ac:dyDescent="0.3">
      <c r="A32">
        <v>31</v>
      </c>
      <c r="B32" t="s">
        <v>40</v>
      </c>
      <c r="C32">
        <v>-1.6815552458365801E-2</v>
      </c>
      <c r="D32">
        <v>-2.92427564090353E-2</v>
      </c>
      <c r="E32">
        <v>-3.9281019618795897E-2</v>
      </c>
      <c r="F32">
        <v>-4.2791602254640002E-2</v>
      </c>
      <c r="G32">
        <v>-3.3035153413167997E-2</v>
      </c>
      <c r="H32">
        <v>-2.8976933546321099E-2</v>
      </c>
      <c r="I32">
        <v>-2.6074480771036902E-2</v>
      </c>
      <c r="J32">
        <v>-1.8284892495623001E-2</v>
      </c>
      <c r="K32">
        <v>-2.1991446199172201E-2</v>
      </c>
      <c r="L32">
        <v>-2.31373876176461E-2</v>
      </c>
      <c r="M32">
        <v>-3.1230374059150901E-2</v>
      </c>
    </row>
    <row r="33" spans="1:13" x14ac:dyDescent="0.3">
      <c r="A33">
        <v>32</v>
      </c>
      <c r="B33" t="s">
        <v>41</v>
      </c>
      <c r="C33">
        <v>-5.4952118258796805E-4</v>
      </c>
      <c r="D33">
        <v>-5.1137562285037295E-4</v>
      </c>
      <c r="E33">
        <v>7.0495160619844603E-4</v>
      </c>
      <c r="F33">
        <v>-5.2717125622732302E-3</v>
      </c>
      <c r="G33">
        <v>1.2007818927627101E-3</v>
      </c>
      <c r="H33">
        <v>1.3246895800084899E-2</v>
      </c>
      <c r="I33">
        <v>2.05963905521751E-2</v>
      </c>
      <c r="J33">
        <v>2.3736612188762201E-2</v>
      </c>
      <c r="K33">
        <v>4.46262150216847E-2</v>
      </c>
      <c r="L33">
        <v>4.2861470086612501E-2</v>
      </c>
      <c r="M33">
        <v>2.9490605796528999E-2</v>
      </c>
    </row>
    <row r="34" spans="1:13" x14ac:dyDescent="0.3">
      <c r="A34">
        <v>33</v>
      </c>
      <c r="B34" t="s">
        <v>42</v>
      </c>
      <c r="C34">
        <v>-5.4339506268461096E-3</v>
      </c>
      <c r="D34">
        <v>-3.5002245841781201E-3</v>
      </c>
      <c r="E34">
        <v>-8.8649949793063905E-3</v>
      </c>
      <c r="F34">
        <v>-1.8839887222627898E-2</v>
      </c>
      <c r="G34">
        <v>-1.2777422997599401E-2</v>
      </c>
      <c r="H34">
        <v>-1.9020237608493501E-2</v>
      </c>
      <c r="I34">
        <v>-1.4563464119008201E-2</v>
      </c>
      <c r="J34">
        <v>-1.44421093631312E-2</v>
      </c>
      <c r="K34">
        <v>-6.8003304487931097E-3</v>
      </c>
      <c r="L34">
        <v>4.2373541704471699E-3</v>
      </c>
      <c r="M34">
        <v>1.50499999979591E-3</v>
      </c>
    </row>
    <row r="35" spans="1:13" x14ac:dyDescent="0.3">
      <c r="A35">
        <v>34</v>
      </c>
      <c r="B35" t="s">
        <v>43</v>
      </c>
      <c r="C35">
        <v>-2.2777961972082201E-3</v>
      </c>
      <c r="D35">
        <v>6.8730323720705899E-3</v>
      </c>
      <c r="E35">
        <v>-2.0171637270307101E-3</v>
      </c>
      <c r="F35">
        <v>-8.0788204652129502E-3</v>
      </c>
      <c r="G35">
        <v>-1.0450436207160799E-2</v>
      </c>
      <c r="H35">
        <v>-1.1521564798969999E-2</v>
      </c>
      <c r="I35">
        <v>-1.3748896191130899E-2</v>
      </c>
      <c r="J35">
        <v>-1.27168589647083E-2</v>
      </c>
      <c r="K35">
        <v>-6.1865353004444601E-3</v>
      </c>
      <c r="L35">
        <v>-4.6154085518487296E-3</v>
      </c>
      <c r="M35">
        <v>-5.6563211923790699E-3</v>
      </c>
    </row>
    <row r="36" spans="1:13" x14ac:dyDescent="0.3">
      <c r="A36">
        <v>35</v>
      </c>
      <c r="B36" t="s">
        <v>44</v>
      </c>
      <c r="C36">
        <v>5.2842018199839597E-3</v>
      </c>
      <c r="D36">
        <v>7.4379215823654702E-3</v>
      </c>
      <c r="E36">
        <v>2.2594370611487401E-2</v>
      </c>
      <c r="F36">
        <v>1.04512667505845E-2</v>
      </c>
      <c r="G36">
        <v>7.2803197474901804E-3</v>
      </c>
      <c r="H36">
        <v>2.28019572328233E-2</v>
      </c>
      <c r="I36">
        <v>4.58332400647362E-2</v>
      </c>
      <c r="J36">
        <v>-3.40205635212837E-2</v>
      </c>
      <c r="K36">
        <v>-1.5118642481152401E-2</v>
      </c>
      <c r="L36">
        <v>-1.9409463584610102E-2</v>
      </c>
      <c r="M36">
        <v>-1.47360656752636E-2</v>
      </c>
    </row>
    <row r="37" spans="1:13" x14ac:dyDescent="0.3">
      <c r="A37">
        <v>36</v>
      </c>
      <c r="B37" t="s">
        <v>45</v>
      </c>
      <c r="C37">
        <v>-1.18752904247843E-2</v>
      </c>
      <c r="D37">
        <v>-1.4665143966371801E-2</v>
      </c>
      <c r="E37">
        <v>-4.7014441212412201E-3</v>
      </c>
      <c r="F37">
        <v>-1.0195578940800301E-2</v>
      </c>
      <c r="G37">
        <v>-5.5849433016561803E-3</v>
      </c>
      <c r="H37">
        <v>-5.5044290972990203E-3</v>
      </c>
      <c r="I37">
        <v>-3.07722155084313E-3</v>
      </c>
      <c r="J37">
        <v>4.7067894672792199E-3</v>
      </c>
      <c r="K37">
        <v>6.5868917019662899E-3</v>
      </c>
      <c r="L37">
        <v>1.90166015009735E-3</v>
      </c>
      <c r="M37">
        <v>1.83129642044946E-3</v>
      </c>
    </row>
    <row r="38" spans="1:13" x14ac:dyDescent="0.3">
      <c r="A38">
        <v>37</v>
      </c>
      <c r="B38" t="s">
        <v>46</v>
      </c>
      <c r="C38">
        <v>1.0678237433004001E-2</v>
      </c>
      <c r="D38">
        <v>-9.6919548382404797E-3</v>
      </c>
      <c r="E38">
        <v>-1.3221725181618399E-2</v>
      </c>
      <c r="F38">
        <v>-4.7628629546658001E-3</v>
      </c>
      <c r="G38">
        <v>1.37594816569275E-3</v>
      </c>
      <c r="H38">
        <v>-9.5441193627845092E-3</v>
      </c>
      <c r="I38">
        <v>-1.0014003166834399E-2</v>
      </c>
      <c r="J38">
        <v>-1.56311445426437E-2</v>
      </c>
      <c r="K38">
        <v>-1.6676084500022101E-2</v>
      </c>
      <c r="L38">
        <v>-2.1730556639604E-2</v>
      </c>
      <c r="M38">
        <v>9.8714120258248002E-3</v>
      </c>
    </row>
    <row r="39" spans="1:13" x14ac:dyDescent="0.3">
      <c r="A39">
        <v>38</v>
      </c>
      <c r="B39" t="s">
        <v>47</v>
      </c>
      <c r="C39">
        <v>-4.39815645879989E-2</v>
      </c>
      <c r="D39">
        <v>-4.25244347463253E-2</v>
      </c>
      <c r="E39">
        <v>-5.0268614027014297E-2</v>
      </c>
      <c r="F39">
        <v>-3.6171871181029401E-2</v>
      </c>
      <c r="G39">
        <v>-2.2404617441348199E-2</v>
      </c>
      <c r="H39">
        <v>2.24753687261539E-2</v>
      </c>
      <c r="I39">
        <v>3.4526086868086697E-2</v>
      </c>
      <c r="J39">
        <v>4.6701945899052501E-2</v>
      </c>
      <c r="K39">
        <v>4.0176071551971101E-2</v>
      </c>
      <c r="L39">
        <v>2.18429891724706E-2</v>
      </c>
      <c r="M39">
        <v>3.6330378282941903E-2</v>
      </c>
    </row>
    <row r="40" spans="1:13" x14ac:dyDescent="0.3">
      <c r="A40">
        <v>39</v>
      </c>
      <c r="B40" t="s">
        <v>48</v>
      </c>
      <c r="C40">
        <v>5.0424217276775103E-3</v>
      </c>
      <c r="D40">
        <v>2.4070035088013801E-2</v>
      </c>
      <c r="E40">
        <v>1.79748747092567E-2</v>
      </c>
      <c r="F40">
        <v>-1.6009529315381E-3</v>
      </c>
      <c r="G40">
        <v>7.9988318202212309E-3</v>
      </c>
      <c r="H40">
        <v>3.8539792497524999E-3</v>
      </c>
      <c r="I40">
        <v>6.7626403874951899E-3</v>
      </c>
      <c r="J40">
        <v>4.7061051078270896E-3</v>
      </c>
      <c r="K40">
        <v>-1.9865579416630599E-3</v>
      </c>
      <c r="L40">
        <v>-9.2809588210632406E-3</v>
      </c>
      <c r="M40">
        <v>-1.0835798648380499E-2</v>
      </c>
    </row>
    <row r="41" spans="1:13" x14ac:dyDescent="0.3">
      <c r="A41">
        <v>40</v>
      </c>
      <c r="B41" t="s">
        <v>49</v>
      </c>
      <c r="C41">
        <v>1.49911830947674E-2</v>
      </c>
      <c r="D41">
        <v>1.31020889983702E-2</v>
      </c>
      <c r="E41">
        <v>3.2884915860294399E-2</v>
      </c>
      <c r="F41">
        <v>2.4474106666405E-2</v>
      </c>
      <c r="G41">
        <v>2.52749582815609E-2</v>
      </c>
      <c r="H41">
        <v>3.3032614746824597E-2</v>
      </c>
      <c r="I41">
        <v>4.2736093074238202E-2</v>
      </c>
      <c r="J41">
        <v>2.8930074220121501E-2</v>
      </c>
      <c r="K41">
        <v>2.4717811270854401E-2</v>
      </c>
      <c r="L41">
        <v>4.47786264353792E-2</v>
      </c>
      <c r="M41">
        <v>5.4508280581980401E-2</v>
      </c>
    </row>
    <row r="42" spans="1:13" x14ac:dyDescent="0.3">
      <c r="A42">
        <v>41</v>
      </c>
      <c r="B42" t="s">
        <v>50</v>
      </c>
      <c r="C42">
        <v>-8.8476199610856496E-3</v>
      </c>
      <c r="D42">
        <v>-9.2000295924646296E-3</v>
      </c>
      <c r="E42">
        <v>-8.9258979928422497E-3</v>
      </c>
      <c r="F42">
        <v>-2.1560635105906101E-2</v>
      </c>
      <c r="G42">
        <v>-4.1863763630990203E-2</v>
      </c>
      <c r="H42">
        <v>-5.3573226539569301E-2</v>
      </c>
      <c r="I42">
        <v>-3.2854810410162298E-2</v>
      </c>
      <c r="J42">
        <v>-3.1174556017906401E-2</v>
      </c>
      <c r="K42">
        <v>-1.3488637800103301E-2</v>
      </c>
      <c r="L42">
        <v>-1.9455417931774199E-2</v>
      </c>
      <c r="M42">
        <v>-8.3064255386211105E-3</v>
      </c>
    </row>
    <row r="43" spans="1:13" x14ac:dyDescent="0.3">
      <c r="A43">
        <v>42</v>
      </c>
      <c r="B43" t="s">
        <v>51</v>
      </c>
      <c r="C43">
        <v>1.2066740959614099E-2</v>
      </c>
      <c r="D43">
        <v>-3.4811803623406398E-2</v>
      </c>
      <c r="E43">
        <v>-2.56736458088728E-2</v>
      </c>
      <c r="F43">
        <v>-1.16375421335653E-2</v>
      </c>
      <c r="G43">
        <v>2.1668766456995499E-2</v>
      </c>
      <c r="H43">
        <v>2.2821010784719299E-2</v>
      </c>
      <c r="I43">
        <v>6.3275440144476502E-2</v>
      </c>
      <c r="J43">
        <v>8.6705238179496505E-2</v>
      </c>
      <c r="K43">
        <v>6.4728141421080299E-2</v>
      </c>
      <c r="L43">
        <v>3.7902377104565503E-2</v>
      </c>
      <c r="M43">
        <v>3.2898296818527697E-2</v>
      </c>
    </row>
    <row r="44" spans="1:13" x14ac:dyDescent="0.3">
      <c r="A44">
        <v>43</v>
      </c>
      <c r="B44" t="s">
        <v>52</v>
      </c>
      <c r="C44">
        <v>-2.2020923602834499E-2</v>
      </c>
      <c r="D44">
        <v>-9.8021761240256102E-3</v>
      </c>
      <c r="E44">
        <v>1.2305551900174599E-2</v>
      </c>
      <c r="F44">
        <v>5.37858206121683E-2</v>
      </c>
      <c r="G44">
        <v>1.6378055585406E-2</v>
      </c>
      <c r="H44">
        <v>1.49609206235165E-2</v>
      </c>
      <c r="I44">
        <v>-1.39975812499229E-2</v>
      </c>
      <c r="J44">
        <v>-3.0567595417711198E-2</v>
      </c>
      <c r="K44">
        <v>-3.1622405722775998E-2</v>
      </c>
      <c r="L44">
        <v>-2.9446709605280098E-2</v>
      </c>
      <c r="M44">
        <v>-6.2254138991619898E-2</v>
      </c>
    </row>
    <row r="45" spans="1:13" x14ac:dyDescent="0.3">
      <c r="A45">
        <v>44</v>
      </c>
      <c r="B45" t="s">
        <v>53</v>
      </c>
      <c r="C45">
        <v>-3.2278775622428999E-3</v>
      </c>
      <c r="D45">
        <v>-1.11036620003989E-2</v>
      </c>
      <c r="E45">
        <v>-1.8218438198653999E-2</v>
      </c>
      <c r="F45">
        <v>-1.19163792626268E-2</v>
      </c>
      <c r="G45">
        <v>2.6605642987139002E-3</v>
      </c>
      <c r="H45">
        <v>-1.7634341955747201E-2</v>
      </c>
      <c r="I45">
        <v>-1.05737745986192E-2</v>
      </c>
      <c r="J45">
        <v>6.4364186277472501E-5</v>
      </c>
      <c r="K45">
        <v>2.4300000444541701E-2</v>
      </c>
      <c r="L45">
        <v>1.5158169418390099E-2</v>
      </c>
      <c r="M45">
        <v>4.5189688086095699E-3</v>
      </c>
    </row>
    <row r="46" spans="1:13" x14ac:dyDescent="0.3">
      <c r="A46">
        <v>45</v>
      </c>
      <c r="B46" t="s">
        <v>54</v>
      </c>
      <c r="C46">
        <v>1.9152617529331201E-3</v>
      </c>
      <c r="D46">
        <v>-3.28744807329636E-3</v>
      </c>
      <c r="E46">
        <v>-1.0972221925631E-2</v>
      </c>
      <c r="F46">
        <v>3.74840570377939E-3</v>
      </c>
      <c r="G46">
        <v>9.9908264486574493E-3</v>
      </c>
      <c r="H46">
        <v>1.7282121572769499E-2</v>
      </c>
      <c r="I46">
        <v>1.1266995059132799E-2</v>
      </c>
      <c r="J46">
        <v>2.0152023781308298E-3</v>
      </c>
      <c r="K46">
        <v>4.3709703164661702E-3</v>
      </c>
      <c r="L46">
        <v>7.7257554417030101E-3</v>
      </c>
      <c r="M46">
        <v>-9.4020109495082608E-3</v>
      </c>
    </row>
    <row r="47" spans="1:13" x14ac:dyDescent="0.3">
      <c r="A47">
        <v>46</v>
      </c>
      <c r="B47" t="s">
        <v>55</v>
      </c>
      <c r="C47">
        <v>-3.3765112319140899E-3</v>
      </c>
      <c r="D47">
        <v>-8.1258990081277006E-3</v>
      </c>
      <c r="E47">
        <v>-3.06363920714083E-3</v>
      </c>
      <c r="F47">
        <v>-5.89924427958628E-3</v>
      </c>
      <c r="G47">
        <v>-1.3321912221177601E-2</v>
      </c>
      <c r="H47">
        <v>-1.8553981820371001E-2</v>
      </c>
      <c r="I47">
        <v>-2.9944797811296799E-2</v>
      </c>
      <c r="J47">
        <v>-3.4934849313668297E-2</v>
      </c>
      <c r="K47">
        <v>-3.7513498673435203E-2</v>
      </c>
      <c r="L47">
        <v>-4.47912715197906E-2</v>
      </c>
      <c r="M47">
        <v>-5.2666321569992701E-2</v>
      </c>
    </row>
    <row r="48" spans="1:13" x14ac:dyDescent="0.3">
      <c r="A48">
        <v>47</v>
      </c>
      <c r="B48" t="s">
        <v>56</v>
      </c>
      <c r="C48">
        <v>-6.4642343587904098E-3</v>
      </c>
      <c r="D48">
        <v>-1.6477630913552799E-2</v>
      </c>
      <c r="E48">
        <v>-5.2657842615072004E-3</v>
      </c>
      <c r="F48">
        <v>-2.82666844290367E-3</v>
      </c>
      <c r="G48">
        <v>-1.49323576564081E-2</v>
      </c>
      <c r="H48">
        <v>-2.0363760642339499E-2</v>
      </c>
      <c r="I48">
        <v>-1.5737786917493699E-2</v>
      </c>
      <c r="J48">
        <v>-2.4731682976954199E-2</v>
      </c>
      <c r="K48">
        <v>-3.8075815064770702E-2</v>
      </c>
      <c r="L48">
        <v>-4.3907945494090897E-2</v>
      </c>
      <c r="M48">
        <v>-4.98692271633343E-2</v>
      </c>
    </row>
    <row r="49" spans="1:13" x14ac:dyDescent="0.3">
      <c r="A49">
        <v>48</v>
      </c>
      <c r="B49" t="s">
        <v>57</v>
      </c>
      <c r="C49">
        <v>-3.6312766019797301E-3</v>
      </c>
      <c r="D49">
        <v>-6.2406946479690202E-2</v>
      </c>
      <c r="E49">
        <v>-5.4266289139841703E-2</v>
      </c>
      <c r="F49">
        <v>-2.84889863150877E-2</v>
      </c>
      <c r="G49">
        <v>-2.7139824963817501E-2</v>
      </c>
      <c r="H49">
        <v>-4.8169929798038899E-2</v>
      </c>
      <c r="I49">
        <v>-4.9557600848668899E-2</v>
      </c>
      <c r="J49">
        <v>-4.8918598849272299E-2</v>
      </c>
      <c r="K49">
        <v>-4.3066523634858897E-2</v>
      </c>
      <c r="L49">
        <v>-3.5321300496666298E-2</v>
      </c>
      <c r="M49">
        <v>-3.28614312222111E-2</v>
      </c>
    </row>
    <row r="50" spans="1:13" x14ac:dyDescent="0.3">
      <c r="A50">
        <v>49</v>
      </c>
      <c r="B50" t="s">
        <v>58</v>
      </c>
      <c r="C50">
        <v>-1.3421044835410401E-3</v>
      </c>
      <c r="D50">
        <v>-2.31754183160208E-3</v>
      </c>
      <c r="E50">
        <v>-5.3159331338218001E-3</v>
      </c>
      <c r="F50">
        <v>-8.4206515721541898E-3</v>
      </c>
      <c r="G50">
        <v>-7.6496176331692402E-3</v>
      </c>
      <c r="H50">
        <v>-1.3255374476725401E-2</v>
      </c>
      <c r="I50">
        <v>-1.7417913484779099E-2</v>
      </c>
      <c r="J50">
        <v>-2.32917242846063E-2</v>
      </c>
      <c r="K50">
        <v>-8.4807111271172006E-3</v>
      </c>
      <c r="L50">
        <v>-2.2724757626402501E-2</v>
      </c>
      <c r="M50">
        <v>-2.44394407282887E-2</v>
      </c>
    </row>
    <row r="51" spans="1:13" x14ac:dyDescent="0.3">
      <c r="A51">
        <v>50</v>
      </c>
      <c r="B51" t="s">
        <v>59</v>
      </c>
      <c r="C51">
        <v>-1.77191046639614E-3</v>
      </c>
      <c r="D51">
        <v>-3.8963603232895299E-3</v>
      </c>
      <c r="E51">
        <v>-4.4168506331837797E-3</v>
      </c>
      <c r="F51">
        <v>-1.6328106781180901E-3</v>
      </c>
      <c r="G51">
        <v>1.06937442828887E-3</v>
      </c>
      <c r="H51">
        <v>-3.3926978558761E-5</v>
      </c>
      <c r="I51">
        <v>-5.0667364042269502E-3</v>
      </c>
      <c r="J51">
        <v>-9.6734617831474093E-3</v>
      </c>
      <c r="K51">
        <v>-1.30771172335879E-3</v>
      </c>
      <c r="L51">
        <v>-1.9874520515030401E-4</v>
      </c>
      <c r="M51">
        <v>1.0202273648836101E-2</v>
      </c>
    </row>
    <row r="52" spans="1:13" x14ac:dyDescent="0.3">
      <c r="A52">
        <v>51</v>
      </c>
      <c r="B52" t="s">
        <v>60</v>
      </c>
      <c r="C52">
        <v>-5.6997079933925401E-3</v>
      </c>
      <c r="D52">
        <v>-8.9080261312297297E-3</v>
      </c>
      <c r="E52">
        <v>-8.1234871678687995E-2</v>
      </c>
      <c r="F52">
        <v>-6.9749744538852701E-2</v>
      </c>
      <c r="G52">
        <v>-0.122248126393794</v>
      </c>
      <c r="H52">
        <v>-0.172188208492696</v>
      </c>
      <c r="I52">
        <v>-0.169583958984522</v>
      </c>
      <c r="J52">
        <v>-0.13494344002325201</v>
      </c>
      <c r="K52">
        <v>-0.13952795435814699</v>
      </c>
      <c r="L52">
        <v>-0.19807344019650799</v>
      </c>
      <c r="M52">
        <v>-0.222691072097881</v>
      </c>
    </row>
    <row r="53" spans="1:13" x14ac:dyDescent="0.3">
      <c r="A53">
        <v>52</v>
      </c>
      <c r="B53" t="s">
        <v>61</v>
      </c>
      <c r="C53">
        <v>9.1189367053721507E-3</v>
      </c>
      <c r="D53">
        <v>-0.136524425719773</v>
      </c>
      <c r="E53">
        <v>-0.234346718795586</v>
      </c>
      <c r="F53">
        <v>-0.213660064823465</v>
      </c>
      <c r="G53">
        <v>-0.37314760142968501</v>
      </c>
      <c r="H53">
        <v>-0.39619723497908299</v>
      </c>
      <c r="I53">
        <v>-0.437463461320513</v>
      </c>
      <c r="J53">
        <v>-0.424544742575309</v>
      </c>
      <c r="K53">
        <v>-0.42101255331758802</v>
      </c>
      <c r="L53">
        <v>-0.410296936875577</v>
      </c>
      <c r="M53">
        <v>-0.38423111173834201</v>
      </c>
    </row>
    <row r="54" spans="1:13" x14ac:dyDescent="0.3">
      <c r="A54">
        <v>53</v>
      </c>
      <c r="B54" t="s">
        <v>62</v>
      </c>
      <c r="C54">
        <v>-5.4843817881007496E-3</v>
      </c>
      <c r="D54">
        <v>-3.6395798278565602E-3</v>
      </c>
      <c r="E54">
        <v>-1.2722258099594701E-2</v>
      </c>
      <c r="F54">
        <v>-1.8092606945378301E-2</v>
      </c>
      <c r="G54">
        <v>-1.42057874860317E-2</v>
      </c>
      <c r="H54">
        <v>-2.74615578350162E-2</v>
      </c>
      <c r="I54">
        <v>4.6583726582650503E-2</v>
      </c>
      <c r="J54">
        <v>4.5050755434998799E-2</v>
      </c>
      <c r="K54">
        <v>6.5601965993262595E-2</v>
      </c>
      <c r="L54">
        <v>7.0039643478032806E-2</v>
      </c>
      <c r="M54">
        <v>5.2160413823684901E-2</v>
      </c>
    </row>
    <row r="55" spans="1:13" x14ac:dyDescent="0.3">
      <c r="A55">
        <v>54</v>
      </c>
      <c r="B55" t="s">
        <v>63</v>
      </c>
      <c r="C55">
        <v>6.4928021782521403E-3</v>
      </c>
      <c r="D55">
        <v>1.8365639516355E-2</v>
      </c>
      <c r="E55">
        <v>1.7840162450051399E-2</v>
      </c>
      <c r="F55">
        <v>1.8681068230071401E-2</v>
      </c>
      <c r="G55">
        <v>-2.2674837282332999E-3</v>
      </c>
      <c r="H55">
        <v>1.3711789065632401E-2</v>
      </c>
      <c r="I55">
        <v>1.45781212734593E-2</v>
      </c>
      <c r="J55">
        <v>7.8588034299646101E-3</v>
      </c>
      <c r="K55">
        <v>1.0438683024152901E-2</v>
      </c>
      <c r="L55">
        <v>-8.1760283298257502E-4</v>
      </c>
      <c r="M55">
        <v>-6.7853902166614497E-3</v>
      </c>
    </row>
    <row r="56" spans="1:13" x14ac:dyDescent="0.3">
      <c r="A56">
        <v>55</v>
      </c>
      <c r="B56" t="s">
        <v>64</v>
      </c>
      <c r="C56">
        <v>7.6324059628600999E-3</v>
      </c>
      <c r="D56">
        <v>2.5584977498379902E-3</v>
      </c>
      <c r="E56">
        <v>1.5822612029759799E-2</v>
      </c>
      <c r="F56">
        <v>1.7680360924603799E-2</v>
      </c>
      <c r="G56">
        <v>1.55569164962464E-2</v>
      </c>
      <c r="H56">
        <v>2.0200664109763299E-2</v>
      </c>
      <c r="I56">
        <v>2.5298743965226599E-2</v>
      </c>
      <c r="J56">
        <v>3.21138516693074E-2</v>
      </c>
      <c r="K56">
        <v>3.5851615391033903E-2</v>
      </c>
      <c r="L56">
        <v>4.5707339778612598E-2</v>
      </c>
      <c r="M56">
        <v>4.0696912205733397E-2</v>
      </c>
    </row>
    <row r="57" spans="1:13" x14ac:dyDescent="0.3">
      <c r="A57">
        <v>56</v>
      </c>
      <c r="B57" t="s">
        <v>65</v>
      </c>
      <c r="C57">
        <v>5.3975115613955904E-3</v>
      </c>
      <c r="D57">
        <v>1.2349699313710501E-2</v>
      </c>
      <c r="E57">
        <v>1.31401949229836E-2</v>
      </c>
      <c r="F57">
        <v>1.7223267993042499E-2</v>
      </c>
      <c r="G57">
        <v>1.1757849173807001E-2</v>
      </c>
      <c r="H57">
        <v>1.26276856651792E-2</v>
      </c>
      <c r="I57">
        <v>3.2038760570100702E-2</v>
      </c>
      <c r="J57">
        <v>3.4228918443972002E-2</v>
      </c>
      <c r="K57">
        <v>2.4749929392576898E-2</v>
      </c>
      <c r="L57">
        <v>3.1055634594169199E-2</v>
      </c>
      <c r="M57">
        <v>4.2163074381143799E-2</v>
      </c>
    </row>
    <row r="58" spans="1:13" x14ac:dyDescent="0.3">
      <c r="A58">
        <v>57</v>
      </c>
      <c r="B58" t="s">
        <v>66</v>
      </c>
      <c r="C58">
        <v>-2.5000671714196601E-3</v>
      </c>
      <c r="D58">
        <v>-4.1170694315207902E-4</v>
      </c>
      <c r="E58">
        <v>-9.4710063382705603E-4</v>
      </c>
      <c r="F58">
        <v>-3.3982267546296902E-3</v>
      </c>
      <c r="G58">
        <v>1.4378830870327499E-4</v>
      </c>
      <c r="H58">
        <v>7.0671076405091999E-3</v>
      </c>
      <c r="I58">
        <v>-1.4040115347728501E-3</v>
      </c>
      <c r="J58">
        <v>5.8297953408257804E-3</v>
      </c>
      <c r="K58">
        <v>2.4741290185003501E-2</v>
      </c>
      <c r="L58">
        <v>2.6474701232751498E-2</v>
      </c>
      <c r="M58">
        <v>2.4663550423014401E-2</v>
      </c>
    </row>
    <row r="59" spans="1:13" x14ac:dyDescent="0.3">
      <c r="A59">
        <v>58</v>
      </c>
      <c r="B59" t="s">
        <v>67</v>
      </c>
      <c r="C59">
        <v>-5.6363420703116002E-3</v>
      </c>
      <c r="D59">
        <v>-6.9074901473702294E-2</v>
      </c>
      <c r="E59">
        <v>-0.13095257689971501</v>
      </c>
      <c r="F59">
        <v>-0.15361540028144499</v>
      </c>
      <c r="G59">
        <v>-0.103250822375443</v>
      </c>
      <c r="H59">
        <v>-0.12655994355049799</v>
      </c>
      <c r="I59">
        <v>-0.106534242006424</v>
      </c>
      <c r="J59">
        <v>-0.113257682129474</v>
      </c>
      <c r="K59">
        <v>-0.15746880104657099</v>
      </c>
      <c r="L59">
        <v>-0.13537958260470401</v>
      </c>
      <c r="M59">
        <v>-0.15726046710184</v>
      </c>
    </row>
    <row r="60" spans="1:13" x14ac:dyDescent="0.3">
      <c r="A60">
        <v>59</v>
      </c>
      <c r="B60" t="s">
        <v>68</v>
      </c>
      <c r="C60">
        <v>-1.96753472984026E-4</v>
      </c>
      <c r="D60">
        <v>-3.1486910638818602E-3</v>
      </c>
      <c r="E60">
        <v>-1.0912083183837301E-2</v>
      </c>
      <c r="F60">
        <v>-1.7831032913592101E-2</v>
      </c>
      <c r="G60">
        <v>-1.8477792488817001E-2</v>
      </c>
      <c r="H60">
        <v>-1.6542179592672498E-2</v>
      </c>
      <c r="I60">
        <v>-1.6436078763522498E-2</v>
      </c>
      <c r="J60">
        <v>-1.40794328227306E-2</v>
      </c>
      <c r="K60">
        <v>-9.4724223889354302E-3</v>
      </c>
      <c r="L60">
        <v>-1.16829844328185E-2</v>
      </c>
      <c r="M60">
        <v>-1.0734834103193701E-2</v>
      </c>
    </row>
    <row r="61" spans="1:13" x14ac:dyDescent="0.3">
      <c r="A61">
        <v>60</v>
      </c>
      <c r="B61" t="s">
        <v>69</v>
      </c>
      <c r="C61">
        <v>1.4142453206616201E-2</v>
      </c>
      <c r="D61">
        <v>1.6190815602923E-2</v>
      </c>
      <c r="E61">
        <v>1.55556342269957E-2</v>
      </c>
      <c r="F61">
        <v>2.3204218050645199E-2</v>
      </c>
      <c r="G61">
        <v>2.6844723904524002E-2</v>
      </c>
      <c r="H61">
        <v>2.1708521911774199E-2</v>
      </c>
      <c r="I61">
        <v>1.5288822955863699E-2</v>
      </c>
      <c r="J61">
        <v>1.9864156283180001E-2</v>
      </c>
      <c r="K61">
        <v>1.50236669460178E-2</v>
      </c>
      <c r="L61">
        <v>-1.43808005154332E-3</v>
      </c>
      <c r="M61">
        <v>-2.8502735823379501E-2</v>
      </c>
    </row>
    <row r="62" spans="1:13" x14ac:dyDescent="0.3">
      <c r="A62">
        <v>61</v>
      </c>
      <c r="B62" t="s">
        <v>70</v>
      </c>
      <c r="C62">
        <v>4.1507270211673997E-2</v>
      </c>
      <c r="D62">
        <v>2.03739261494277E-2</v>
      </c>
      <c r="E62">
        <v>3.9066024808464002E-2</v>
      </c>
      <c r="F62">
        <v>3.1836026498841902E-2</v>
      </c>
      <c r="G62">
        <v>2.5023988938973101E-2</v>
      </c>
      <c r="H62">
        <v>-5.3971654802940597E-2</v>
      </c>
      <c r="I62">
        <v>-9.2474314695982607E-2</v>
      </c>
      <c r="J62">
        <v>-0.12059103250905299</v>
      </c>
      <c r="K62">
        <v>-0.158592416797115</v>
      </c>
      <c r="L62">
        <v>-0.103699033286811</v>
      </c>
      <c r="M62">
        <v>-8.6987857461110193E-2</v>
      </c>
    </row>
    <row r="63" spans="1:13" x14ac:dyDescent="0.3">
      <c r="A63">
        <v>62</v>
      </c>
      <c r="B63" t="s">
        <v>71</v>
      </c>
      <c r="C63">
        <v>-4.3975862165347504E-3</v>
      </c>
      <c r="D63">
        <v>6.6638811680602801E-3</v>
      </c>
      <c r="E63">
        <v>2.2180354423859801E-2</v>
      </c>
      <c r="F63">
        <v>2.99297459501934E-2</v>
      </c>
      <c r="G63">
        <v>5.9365805427903998E-2</v>
      </c>
      <c r="H63">
        <v>6.7601443525226998E-2</v>
      </c>
      <c r="I63">
        <v>7.3309968971411898E-2</v>
      </c>
      <c r="J63">
        <v>7.6276310211590398E-2</v>
      </c>
      <c r="K63">
        <v>8.1832381879565694E-2</v>
      </c>
      <c r="L63">
        <v>8.99832984627984E-2</v>
      </c>
      <c r="M63">
        <v>7.2718757132420694E-2</v>
      </c>
    </row>
    <row r="64" spans="1:13" x14ac:dyDescent="0.3">
      <c r="A64">
        <v>63</v>
      </c>
      <c r="B64" t="s">
        <v>72</v>
      </c>
      <c r="C64">
        <v>3.4905625743297699E-3</v>
      </c>
      <c r="D64">
        <v>-6.5631252493492095E-2</v>
      </c>
      <c r="E64">
        <v>-7.1765912610569499E-2</v>
      </c>
      <c r="F64">
        <v>-6.2646749094629806E-2</v>
      </c>
      <c r="G64">
        <v>-7.7254358641905399E-2</v>
      </c>
      <c r="H64">
        <v>-7.6411044637634207E-2</v>
      </c>
      <c r="I64">
        <v>-8.0649337603538998E-2</v>
      </c>
      <c r="J64">
        <v>-7.6221264988435802E-2</v>
      </c>
      <c r="K64">
        <v>-8.0027043194023206E-2</v>
      </c>
      <c r="L64">
        <v>-9.60220541849367E-2</v>
      </c>
      <c r="M64">
        <v>-8.3481189817088006E-2</v>
      </c>
    </row>
    <row r="65" spans="1:13" x14ac:dyDescent="0.3">
      <c r="A65">
        <v>64</v>
      </c>
      <c r="B65" t="s">
        <v>73</v>
      </c>
      <c r="C65">
        <v>-3.3998221108284699E-3</v>
      </c>
      <c r="D65">
        <v>2.2717925820437499E-3</v>
      </c>
      <c r="E65">
        <v>2.13308132279619E-2</v>
      </c>
      <c r="F65">
        <v>2.9805109536274899E-2</v>
      </c>
      <c r="G65">
        <v>3.4135585623211298E-2</v>
      </c>
      <c r="H65">
        <v>3.7503362182351098E-2</v>
      </c>
      <c r="I65">
        <v>2.2850356785673199E-2</v>
      </c>
      <c r="J65">
        <v>3.5515226490438603E-2</v>
      </c>
      <c r="K65">
        <v>5.2081841271596499E-2</v>
      </c>
      <c r="L65">
        <v>4.9526753298419102E-2</v>
      </c>
      <c r="M65">
        <v>4.9435908660209901E-2</v>
      </c>
    </row>
    <row r="66" spans="1:13" x14ac:dyDescent="0.3">
      <c r="A66">
        <v>65</v>
      </c>
      <c r="B66" t="s">
        <v>74</v>
      </c>
      <c r="C66">
        <v>-3.6412775287833102E-3</v>
      </c>
      <c r="D66">
        <v>-7.4078131631505201E-2</v>
      </c>
      <c r="E66">
        <v>-6.8152151759156995E-2</v>
      </c>
      <c r="F66">
        <v>-7.7723817991286095E-2</v>
      </c>
      <c r="G66">
        <v>-6.5672658471752507E-2</v>
      </c>
      <c r="H66">
        <v>-6.4174828260831193E-2</v>
      </c>
      <c r="I66">
        <v>-8.0021669167577303E-2</v>
      </c>
      <c r="J66">
        <v>-7.9472527824069203E-2</v>
      </c>
      <c r="K66">
        <v>-7.7798307960133303E-2</v>
      </c>
      <c r="L66">
        <v>-7.2396849856764395E-2</v>
      </c>
      <c r="M66">
        <v>-7.6093172314643007E-2</v>
      </c>
    </row>
    <row r="67" spans="1:13" x14ac:dyDescent="0.3">
      <c r="A67">
        <v>66</v>
      </c>
      <c r="B67" t="s">
        <v>75</v>
      </c>
      <c r="C67">
        <v>8.5539567389500207E-3</v>
      </c>
      <c r="D67">
        <v>4.3062376514482401E-3</v>
      </c>
      <c r="E67">
        <v>5.2057173766319499E-3</v>
      </c>
      <c r="F67">
        <v>1.16780272637696E-2</v>
      </c>
      <c r="G67">
        <v>1.8320569191892001E-2</v>
      </c>
      <c r="H67">
        <v>1.7670119184668098E-2</v>
      </c>
      <c r="I67">
        <v>1.6653024713754301E-2</v>
      </c>
      <c r="J67">
        <v>1.4497800089872399E-2</v>
      </c>
      <c r="K67">
        <v>1.5192488718458399E-2</v>
      </c>
      <c r="L67">
        <v>2.1163812950889201E-2</v>
      </c>
      <c r="M67">
        <v>2.05122892405472E-2</v>
      </c>
    </row>
    <row r="68" spans="1:13" x14ac:dyDescent="0.3">
      <c r="A68">
        <v>67</v>
      </c>
      <c r="B68" t="s">
        <v>76</v>
      </c>
      <c r="C68">
        <v>-2.8788717926490001E-3</v>
      </c>
      <c r="D68">
        <v>-1.77593187463839E-3</v>
      </c>
      <c r="E68">
        <v>6.3929617261357999E-3</v>
      </c>
      <c r="F68">
        <v>-3.4600881957719399E-3</v>
      </c>
      <c r="G68">
        <v>-5.1750196947003696E-3</v>
      </c>
      <c r="H68">
        <v>-4.9807325367344901E-3</v>
      </c>
      <c r="I68">
        <v>4.2719292142638296E-3</v>
      </c>
      <c r="J68">
        <v>1.9552382122023801E-2</v>
      </c>
      <c r="K68">
        <v>1.3855325223985899E-2</v>
      </c>
      <c r="L68">
        <v>5.2099259995331401E-3</v>
      </c>
      <c r="M68">
        <v>5.1103124487707798E-3</v>
      </c>
    </row>
    <row r="69" spans="1:13" x14ac:dyDescent="0.3">
      <c r="A69">
        <v>68</v>
      </c>
      <c r="B69">
        <v>2353</v>
      </c>
      <c r="C69">
        <v>7.6352857875822397E-2</v>
      </c>
      <c r="D69">
        <v>7.0530880234100701E-2</v>
      </c>
      <c r="E69">
        <v>3.6792905335147702E-2</v>
      </c>
      <c r="F69">
        <v>3.7861445244473102E-2</v>
      </c>
      <c r="G69">
        <v>5.5230878117712101E-2</v>
      </c>
      <c r="H69">
        <v>5.4118149037187799E-2</v>
      </c>
      <c r="I69">
        <v>5.7829417821992302E-2</v>
      </c>
      <c r="J69">
        <v>4.3132454701976401E-2</v>
      </c>
      <c r="K69">
        <v>2.8463675736214201E-3</v>
      </c>
      <c r="L69">
        <v>3.6511675807561303E-2</v>
      </c>
      <c r="M69">
        <v>1.9866658627913501E-2</v>
      </c>
    </row>
    <row r="70" spans="1:13" x14ac:dyDescent="0.3">
      <c r="A70">
        <v>69</v>
      </c>
      <c r="B70" t="s">
        <v>77</v>
      </c>
      <c r="C70">
        <v>-1.2131095599701E-2</v>
      </c>
      <c r="D70">
        <v>-1.0902053932523199E-2</v>
      </c>
      <c r="E70">
        <v>-1.1647433653219399E-2</v>
      </c>
      <c r="F70">
        <v>-5.8396656849009198E-3</v>
      </c>
      <c r="G70">
        <v>3.8576143762475098E-3</v>
      </c>
      <c r="H70">
        <v>4.7012574214125398E-3</v>
      </c>
      <c r="I70">
        <v>4.7135790961708003E-3</v>
      </c>
      <c r="J70">
        <v>-1.5369419354819499E-3</v>
      </c>
      <c r="K70">
        <v>6.8864007436589799E-3</v>
      </c>
      <c r="L70">
        <v>7.0913910381973696E-3</v>
      </c>
      <c r="M70">
        <v>6.1873947251653502E-3</v>
      </c>
    </row>
    <row r="71" spans="1:13" x14ac:dyDescent="0.3">
      <c r="A71">
        <v>70</v>
      </c>
      <c r="B71" t="s">
        <v>78</v>
      </c>
      <c r="C71">
        <v>-3.80171275785552E-4</v>
      </c>
      <c r="D71">
        <v>-1.18960351932421E-2</v>
      </c>
      <c r="E71">
        <v>2.5862648431479E-2</v>
      </c>
      <c r="F71">
        <v>6.1257389138036204E-4</v>
      </c>
      <c r="G71">
        <v>-5.0234462734216299E-3</v>
      </c>
      <c r="H71">
        <v>2.0012902189785299E-3</v>
      </c>
      <c r="I71">
        <v>9.7702841066716097E-3</v>
      </c>
      <c r="J71">
        <v>6.8976135141424904E-4</v>
      </c>
      <c r="K71">
        <v>1.4198483596008799E-3</v>
      </c>
      <c r="L71">
        <v>3.5283427088525602E-4</v>
      </c>
      <c r="M71">
        <v>1.8379715424709699E-2</v>
      </c>
    </row>
    <row r="72" spans="1:13" x14ac:dyDescent="0.3">
      <c r="A72">
        <v>71</v>
      </c>
      <c r="B72" t="s">
        <v>79</v>
      </c>
      <c r="C72">
        <v>1.2861405033571E-3</v>
      </c>
      <c r="D72">
        <v>1.97303261281367E-3</v>
      </c>
      <c r="E72">
        <v>-2.0611741105893901E-2</v>
      </c>
      <c r="F72">
        <v>-1.9861837833410199E-2</v>
      </c>
      <c r="G72">
        <v>-1.7701851907787801E-2</v>
      </c>
      <c r="H72">
        <v>-1.57162204005541E-2</v>
      </c>
      <c r="I72">
        <v>-2.7464987001056901E-2</v>
      </c>
      <c r="J72">
        <v>-2.9428200003162801E-2</v>
      </c>
      <c r="K72">
        <v>-3.0450205505464699E-2</v>
      </c>
      <c r="L72">
        <v>-3.0113702461326899E-2</v>
      </c>
      <c r="M72">
        <v>-3.6811306133189399E-2</v>
      </c>
    </row>
    <row r="73" spans="1:13" x14ac:dyDescent="0.3">
      <c r="A73">
        <v>72</v>
      </c>
      <c r="B73" t="s">
        <v>80</v>
      </c>
      <c r="C73">
        <v>9.2841620608954296E-3</v>
      </c>
      <c r="D73">
        <v>2.68263345481318E-3</v>
      </c>
      <c r="E73">
        <v>5.10931200975387E-3</v>
      </c>
      <c r="F73">
        <v>-1.4767501019556E-3</v>
      </c>
      <c r="G73">
        <v>-2.4451573181114E-3</v>
      </c>
      <c r="H73">
        <v>-1.1594535898994E-2</v>
      </c>
      <c r="I73">
        <v>-4.8760434829108502E-3</v>
      </c>
      <c r="J73">
        <v>-6.6620089478473402E-3</v>
      </c>
      <c r="K73">
        <v>-2.81633055158752E-2</v>
      </c>
      <c r="L73">
        <v>-5.1315938953025803E-2</v>
      </c>
      <c r="M73">
        <v>-5.3117710416464799E-2</v>
      </c>
    </row>
    <row r="74" spans="1:13" x14ac:dyDescent="0.3">
      <c r="A74">
        <v>73</v>
      </c>
      <c r="B74" t="s">
        <v>81</v>
      </c>
      <c r="C74">
        <v>1.5739379093506201E-2</v>
      </c>
      <c r="D74">
        <v>6.3681599527278003E-3</v>
      </c>
      <c r="E74">
        <v>-5.9541803055854197E-6</v>
      </c>
      <c r="F74">
        <v>1.7740250360544099E-3</v>
      </c>
      <c r="G74">
        <v>4.4018615536981802E-3</v>
      </c>
      <c r="H74">
        <v>1.6656316311525101E-4</v>
      </c>
      <c r="I74">
        <v>-2.9083974871074999E-2</v>
      </c>
      <c r="J74">
        <v>2.6019117117647299E-2</v>
      </c>
      <c r="K74">
        <v>-2.4380790304765498E-3</v>
      </c>
      <c r="L74">
        <v>3.0555353001572002E-3</v>
      </c>
      <c r="M74">
        <v>1.0458792206655401E-2</v>
      </c>
    </row>
    <row r="75" spans="1:13" x14ac:dyDescent="0.3">
      <c r="A75">
        <v>74</v>
      </c>
      <c r="B75" t="s">
        <v>82</v>
      </c>
      <c r="C75">
        <v>-1.06462884292488E-2</v>
      </c>
      <c r="D75" s="1">
        <v>5.0165585125809603E-3</v>
      </c>
      <c r="E75">
        <v>2.53916864753998E-2</v>
      </c>
      <c r="F75">
        <v>1.7845898047985E-2</v>
      </c>
      <c r="G75">
        <v>4.8895852579122198E-2</v>
      </c>
      <c r="H75">
        <v>3.26793997839585E-2</v>
      </c>
      <c r="I75">
        <v>6.3149596553916096E-2</v>
      </c>
      <c r="J75">
        <v>4.68183023717035E-2</v>
      </c>
      <c r="K75">
        <v>3.8441587942724197E-2</v>
      </c>
      <c r="L75">
        <v>-7.3876547016748298E-3</v>
      </c>
      <c r="M75">
        <v>-2.9526531107406901E-2</v>
      </c>
    </row>
    <row r="76" spans="1:13" x14ac:dyDescent="0.3">
      <c r="A76">
        <v>75</v>
      </c>
      <c r="B76" t="s">
        <v>83</v>
      </c>
      <c r="C76">
        <v>-4.2865316157054502E-2</v>
      </c>
      <c r="D76">
        <v>7.9897817479524895E-3</v>
      </c>
      <c r="E76">
        <v>-4.4655119435390099E-2</v>
      </c>
      <c r="F76">
        <v>-3.1425498408806103E-2</v>
      </c>
      <c r="G76">
        <v>-3.56522053837138E-3</v>
      </c>
      <c r="H76">
        <v>-1.43509616781068E-2</v>
      </c>
      <c r="I76">
        <v>-3.4536920839696401E-2</v>
      </c>
      <c r="J76">
        <v>-2.7733306665228798E-2</v>
      </c>
      <c r="K76">
        <v>-5.1525218698065298E-2</v>
      </c>
      <c r="L76">
        <v>-8.4920105096703696E-2</v>
      </c>
      <c r="M76">
        <v>-4.8293988078846897E-2</v>
      </c>
    </row>
    <row r="77" spans="1:13" x14ac:dyDescent="0.3">
      <c r="A77">
        <v>76</v>
      </c>
      <c r="B77" t="s">
        <v>84</v>
      </c>
      <c r="C77">
        <v>1.8519719561594799E-2</v>
      </c>
      <c r="D77">
        <v>2.08744617411551E-2</v>
      </c>
      <c r="E77">
        <v>1.7622089433631902E-2</v>
      </c>
      <c r="F77">
        <v>1.51852644780653E-2</v>
      </c>
      <c r="G77">
        <v>1.7133530376564801E-2</v>
      </c>
      <c r="H77">
        <v>6.7653633909313896E-3</v>
      </c>
      <c r="I77">
        <v>1.07161383102399E-2</v>
      </c>
      <c r="J77">
        <v>3.49041577964362E-2</v>
      </c>
      <c r="K77">
        <v>2.68074281122021E-2</v>
      </c>
      <c r="L77">
        <v>2.81473981256103E-2</v>
      </c>
      <c r="M77">
        <v>2.83794814155993E-2</v>
      </c>
    </row>
    <row r="78" spans="1:13" x14ac:dyDescent="0.3">
      <c r="A78">
        <v>77</v>
      </c>
      <c r="B78" t="s">
        <v>85</v>
      </c>
      <c r="C78">
        <v>1.8778703329706999E-2</v>
      </c>
      <c r="D78">
        <v>-3.2397714878464501E-3</v>
      </c>
      <c r="E78">
        <v>-2.0103543707517199E-3</v>
      </c>
      <c r="F78">
        <v>-7.5060840324368198E-4</v>
      </c>
      <c r="G78">
        <v>-7.5117371365071304E-3</v>
      </c>
      <c r="H78">
        <v>-1.9311307872916302E-2</v>
      </c>
      <c r="I78">
        <v>-4.7174934112226001E-2</v>
      </c>
      <c r="J78">
        <v>-3.53515238224291E-2</v>
      </c>
      <c r="K78">
        <v>-8.7621124013805604E-2</v>
      </c>
      <c r="L78">
        <v>-7.1699812993796699E-2</v>
      </c>
      <c r="M78">
        <v>-9.4489419735578895E-2</v>
      </c>
    </row>
    <row r="79" spans="1:13" x14ac:dyDescent="0.3">
      <c r="A79">
        <v>78</v>
      </c>
      <c r="B79">
        <v>8136</v>
      </c>
      <c r="C79">
        <v>-1.53624101976058E-2</v>
      </c>
      <c r="D79">
        <v>-1.37653772065741E-2</v>
      </c>
      <c r="E79">
        <v>-1.4839056226822E-2</v>
      </c>
      <c r="F79">
        <v>-1.8524468306491099E-2</v>
      </c>
      <c r="G79">
        <v>-8.0374674224344203E-3</v>
      </c>
      <c r="H79">
        <v>-3.8788314453475701E-3</v>
      </c>
      <c r="I79">
        <v>1.4649511492270799E-2</v>
      </c>
      <c r="J79">
        <v>2.55834012819013E-2</v>
      </c>
      <c r="K79">
        <v>1.8525235099298199E-2</v>
      </c>
      <c r="L79">
        <v>1.73905325813761E-2</v>
      </c>
      <c r="M79">
        <v>1.95137457561846E-2</v>
      </c>
    </row>
    <row r="80" spans="1:13" x14ac:dyDescent="0.3">
      <c r="A80">
        <v>79</v>
      </c>
      <c r="B80">
        <v>303</v>
      </c>
      <c r="C80">
        <v>-1.50472448737465E-3</v>
      </c>
      <c r="D80">
        <v>-3.2775139315187499E-3</v>
      </c>
      <c r="E80">
        <v>-1.654138030091E-2</v>
      </c>
      <c r="F80">
        <v>-1.6243013493477801E-2</v>
      </c>
      <c r="G80">
        <v>-2.4490920355058399E-2</v>
      </c>
      <c r="H80">
        <v>-3.8773628110996203E-2</v>
      </c>
      <c r="I80">
        <v>-4.6300905697922903E-2</v>
      </c>
      <c r="J80">
        <v>-5.7085501465550699E-2</v>
      </c>
      <c r="K80">
        <v>-7.4904040762379803E-2</v>
      </c>
      <c r="L80">
        <v>-9.9001888377841699E-2</v>
      </c>
      <c r="M80">
        <v>-0.116828413927068</v>
      </c>
    </row>
    <row r="81" spans="1:13" x14ac:dyDescent="0.3">
      <c r="A81">
        <v>80</v>
      </c>
      <c r="B81" t="s">
        <v>86</v>
      </c>
      <c r="C81">
        <v>1.01829350237338E-2</v>
      </c>
      <c r="D81">
        <v>3.3931821794163501E-3</v>
      </c>
      <c r="E81">
        <v>-3.85712447550822E-3</v>
      </c>
      <c r="F81">
        <v>6.2658681764372597E-3</v>
      </c>
      <c r="G81">
        <v>9.2426290485881704E-3</v>
      </c>
      <c r="H81">
        <v>6.8080122353779702E-3</v>
      </c>
      <c r="I81">
        <v>1.13668598763416E-2</v>
      </c>
      <c r="J81">
        <v>1.05912257010062E-2</v>
      </c>
      <c r="K81">
        <v>-1.18275470171239E-2</v>
      </c>
      <c r="L81">
        <v>-5.1371733129996098E-3</v>
      </c>
      <c r="M81">
        <v>-1.66241825763663E-2</v>
      </c>
    </row>
    <row r="82" spans="1:13" x14ac:dyDescent="0.3">
      <c r="A82">
        <v>81</v>
      </c>
      <c r="B82" t="s">
        <v>87</v>
      </c>
      <c r="C82">
        <v>4.8065924872789101E-3</v>
      </c>
      <c r="D82">
        <v>6.9401348576291298E-3</v>
      </c>
      <c r="E82">
        <v>2.15353647651013E-2</v>
      </c>
      <c r="F82">
        <v>1.1150347549261599E-2</v>
      </c>
      <c r="G82" s="1">
        <v>1.5814151193164101E-2</v>
      </c>
      <c r="H82">
        <v>1.3478143208276901E-2</v>
      </c>
      <c r="I82">
        <v>2.1776198338139301E-2</v>
      </c>
      <c r="J82">
        <v>2.37118996887456E-2</v>
      </c>
      <c r="K82">
        <v>2.46132317694744E-2</v>
      </c>
      <c r="L82">
        <v>1.33733836803739E-2</v>
      </c>
      <c r="M82">
        <v>4.5959886738794996E-3</v>
      </c>
    </row>
    <row r="83" spans="1:13" x14ac:dyDescent="0.3">
      <c r="A83">
        <v>82</v>
      </c>
      <c r="B83" t="s">
        <v>88</v>
      </c>
      <c r="C83">
        <v>9.6759830676099792E-3</v>
      </c>
      <c r="D83">
        <v>-4.0413646449867002E-2</v>
      </c>
      <c r="E83">
        <v>-0.16667277365688801</v>
      </c>
      <c r="F83">
        <v>-3.7339387454066703E-2</v>
      </c>
      <c r="G83">
        <v>-5.5731621303456103E-2</v>
      </c>
      <c r="H83">
        <v>-9.5247932580279401E-2</v>
      </c>
      <c r="I83">
        <v>-4.1419335536664097E-2</v>
      </c>
      <c r="J83">
        <v>-6.9183363479307605E-2</v>
      </c>
      <c r="K83">
        <v>-3.9953383006136302E-2</v>
      </c>
      <c r="L83">
        <v>-0.10988889981665501</v>
      </c>
      <c r="M83">
        <v>-0.17243850141686101</v>
      </c>
    </row>
    <row r="84" spans="1:13" x14ac:dyDescent="0.3">
      <c r="A84">
        <v>83</v>
      </c>
      <c r="B84" t="s">
        <v>89</v>
      </c>
      <c r="C84">
        <v>5.2774337330748003E-3</v>
      </c>
      <c r="D84">
        <v>1.41305742674459E-2</v>
      </c>
      <c r="E84">
        <v>1.4441912016859799E-2</v>
      </c>
      <c r="F84">
        <v>5.2643958719191704E-3</v>
      </c>
      <c r="G84">
        <v>-5.6184381857344798E-3</v>
      </c>
      <c r="H84">
        <v>-3.0017797602502901E-2</v>
      </c>
      <c r="I84">
        <v>-3.1225774244246999E-2</v>
      </c>
      <c r="J84">
        <v>-1.81112154477918E-2</v>
      </c>
      <c r="K84">
        <v>-3.6275245711460298E-2</v>
      </c>
      <c r="L84">
        <v>-3.0810325452284199E-2</v>
      </c>
      <c r="M84">
        <v>-1.9160895506292699E-2</v>
      </c>
    </row>
    <row r="85" spans="1:13" x14ac:dyDescent="0.3">
      <c r="A85">
        <v>84</v>
      </c>
      <c r="B85" t="s">
        <v>90</v>
      </c>
      <c r="C85">
        <v>-1.9854218307397702E-3</v>
      </c>
      <c r="D85">
        <v>-2.04462239234867E-2</v>
      </c>
      <c r="E85">
        <v>-2.6196352371436801E-2</v>
      </c>
      <c r="F85">
        <v>3.0095085372355301E-3</v>
      </c>
      <c r="G85">
        <v>2.6148788352734698E-2</v>
      </c>
      <c r="H85">
        <v>1.79287398800538E-2</v>
      </c>
      <c r="I85">
        <v>1.7502512654972501E-2</v>
      </c>
      <c r="J85">
        <v>1.58734669337759E-2</v>
      </c>
      <c r="K85">
        <v>2.7166928361239101E-2</v>
      </c>
      <c r="L85">
        <v>4.7877324163896402E-2</v>
      </c>
      <c r="M85">
        <v>6.1784595746140501E-2</v>
      </c>
    </row>
    <row r="86" spans="1:13" x14ac:dyDescent="0.3">
      <c r="A86">
        <v>85</v>
      </c>
      <c r="B86" t="s">
        <v>91</v>
      </c>
      <c r="C86">
        <v>-1.8480501942141899E-2</v>
      </c>
      <c r="D86">
        <v>-3.7692303239123898E-2</v>
      </c>
      <c r="E86">
        <v>-4.1484178464367402E-2</v>
      </c>
      <c r="F86">
        <v>-6.08806543004057E-2</v>
      </c>
      <c r="G86">
        <v>-5.0671764839948202E-2</v>
      </c>
      <c r="H86">
        <v>-5.7593573494131502E-2</v>
      </c>
      <c r="I86">
        <v>-0.12347855934983901</v>
      </c>
      <c r="J86">
        <v>-0.16677747037956001</v>
      </c>
      <c r="K86">
        <v>-0.18930471852497799</v>
      </c>
      <c r="L86">
        <v>-0.17092279157969001</v>
      </c>
      <c r="M86">
        <v>-0.20494298315770201</v>
      </c>
    </row>
    <row r="87" spans="1:13" x14ac:dyDescent="0.3">
      <c r="A87">
        <v>86</v>
      </c>
      <c r="B87" t="s">
        <v>92</v>
      </c>
      <c r="C87">
        <v>1.5109680233563899E-2</v>
      </c>
      <c r="D87">
        <v>3.2333567968907899E-2</v>
      </c>
      <c r="E87">
        <v>2.2446558647308101E-2</v>
      </c>
      <c r="F87">
        <v>2.5690112539774601E-2</v>
      </c>
      <c r="G87">
        <v>2.7393924995720999E-2</v>
      </c>
      <c r="H87">
        <v>2.10054865284145E-2</v>
      </c>
      <c r="I87">
        <v>4.7206787249193902E-2</v>
      </c>
      <c r="J87">
        <v>5.27451446668811E-2</v>
      </c>
      <c r="K87">
        <v>5.0459884901946202E-2</v>
      </c>
      <c r="L87">
        <v>4.8399124963580099E-2</v>
      </c>
      <c r="M87">
        <v>4.5991309697487499E-2</v>
      </c>
    </row>
    <row r="88" spans="1:13" x14ac:dyDescent="0.3">
      <c r="A88">
        <v>87</v>
      </c>
      <c r="B88" t="s">
        <v>93</v>
      </c>
      <c r="C88">
        <v>3.3766842368534201E-3</v>
      </c>
      <c r="D88">
        <v>-7.8594369105814705E-3</v>
      </c>
      <c r="E88">
        <v>-1.0567191517753E-2</v>
      </c>
      <c r="F88">
        <v>-1.4282284677932701E-2</v>
      </c>
      <c r="G88">
        <v>-2.1514728524681E-2</v>
      </c>
      <c r="H88">
        <v>-3.9419763551300301E-2</v>
      </c>
      <c r="I88">
        <v>-2.8658237281316699E-2</v>
      </c>
      <c r="J88">
        <v>-3.7718266021991201E-2</v>
      </c>
      <c r="K88">
        <v>-4.2942890389187499E-2</v>
      </c>
      <c r="L88">
        <v>-5.6630255717251499E-2</v>
      </c>
      <c r="M88">
        <v>-7.1743039224439004E-2</v>
      </c>
    </row>
    <row r="89" spans="1:13" x14ac:dyDescent="0.3">
      <c r="A89">
        <v>88</v>
      </c>
      <c r="B89" t="s">
        <v>94</v>
      </c>
      <c r="C89">
        <v>-5.5261182312914096E-3</v>
      </c>
      <c r="D89">
        <v>2.2822278625225501E-2</v>
      </c>
      <c r="E89">
        <v>2.2458022543029799E-2</v>
      </c>
      <c r="F89">
        <v>1.6365904080100101E-2</v>
      </c>
      <c r="G89">
        <v>2.7722504914130101E-3</v>
      </c>
      <c r="H89">
        <v>-5.6801916455754701E-3</v>
      </c>
      <c r="I89">
        <v>-5.3944096292935896E-3</v>
      </c>
      <c r="J89">
        <v>-8.8489093746941198E-3</v>
      </c>
      <c r="K89">
        <v>-2.8798981124651501E-3</v>
      </c>
      <c r="L89">
        <v>-1.5366227434552E-2</v>
      </c>
      <c r="M89">
        <v>-2.3220129299480201E-3</v>
      </c>
    </row>
    <row r="90" spans="1:13" x14ac:dyDescent="0.3">
      <c r="A90">
        <v>89</v>
      </c>
      <c r="B90" t="s">
        <v>95</v>
      </c>
      <c r="C90">
        <v>-2.6524810145085401E-2</v>
      </c>
      <c r="D90">
        <v>8.6851348797603208E-3</v>
      </c>
      <c r="E90">
        <v>-4.0907440732382803E-3</v>
      </c>
      <c r="F90">
        <v>-4.6645590965449799E-3</v>
      </c>
      <c r="G90">
        <v>-9.9646592767263006E-3</v>
      </c>
      <c r="H90">
        <v>-6.0485347082850805E-4</v>
      </c>
      <c r="I90">
        <v>-1.1133562645770201E-2</v>
      </c>
      <c r="J90">
        <v>-1.4170795829706E-2</v>
      </c>
      <c r="K90">
        <v>-3.0588735789169701E-2</v>
      </c>
      <c r="L90">
        <v>-2.24328606125382E-2</v>
      </c>
      <c r="M90">
        <v>-1.9048231169133699E-2</v>
      </c>
    </row>
    <row r="91" spans="1:13" x14ac:dyDescent="0.3">
      <c r="A91">
        <v>90</v>
      </c>
      <c r="B91" t="s">
        <v>96</v>
      </c>
      <c r="C91">
        <v>-1.6848585540246999E-2</v>
      </c>
      <c r="D91">
        <v>-4.6406996438047902E-2</v>
      </c>
      <c r="E91">
        <v>-3.3785863214665701E-2</v>
      </c>
      <c r="F91">
        <v>-4.2398255574422901E-2</v>
      </c>
      <c r="G91">
        <v>-2.13245264830704E-2</v>
      </c>
      <c r="H91">
        <v>-1.82801687796754E-2</v>
      </c>
      <c r="I91">
        <v>-4.0763161052768199E-2</v>
      </c>
      <c r="J91">
        <v>-5.1785255823726499E-2</v>
      </c>
      <c r="K91">
        <v>-3.4527064584973399E-2</v>
      </c>
      <c r="L91">
        <v>-5.5341060213099903E-2</v>
      </c>
      <c r="M91">
        <v>-0.104954465601737</v>
      </c>
    </row>
    <row r="92" spans="1:13" x14ac:dyDescent="0.3">
      <c r="A92">
        <v>91</v>
      </c>
      <c r="B92" t="s">
        <v>97</v>
      </c>
      <c r="C92">
        <v>1.0471334161763801E-2</v>
      </c>
      <c r="D92">
        <v>-6.2297957947593102E-3</v>
      </c>
      <c r="E92">
        <v>-1.3048554884141301E-2</v>
      </c>
      <c r="F92">
        <v>-1.3466362823743701E-2</v>
      </c>
      <c r="G92">
        <v>6.0918507507301404E-4</v>
      </c>
      <c r="H92">
        <v>2.02067756924235E-2</v>
      </c>
      <c r="I92">
        <v>1.1013712985860799E-2</v>
      </c>
      <c r="J92">
        <v>-1.1516714354961599E-3</v>
      </c>
      <c r="K92">
        <v>1.6868017700494E-3</v>
      </c>
      <c r="L92">
        <v>2.60622688963343E-3</v>
      </c>
      <c r="M92">
        <v>9.6415504869234898E-3</v>
      </c>
    </row>
    <row r="93" spans="1:13" x14ac:dyDescent="0.3">
      <c r="A93">
        <v>92</v>
      </c>
      <c r="B93" t="s">
        <v>98</v>
      </c>
      <c r="C93">
        <v>-9.9399929236944299E-3</v>
      </c>
      <c r="D93">
        <v>-2.8917074989099501E-2</v>
      </c>
      <c r="E93">
        <v>-2.9396635005891E-2</v>
      </c>
      <c r="F93">
        <v>-3.67693871391832E-2</v>
      </c>
      <c r="G93">
        <v>-4.3522662429975698E-2</v>
      </c>
      <c r="H93">
        <v>-4.8182837753795699E-2</v>
      </c>
      <c r="I93">
        <v>-5.5043392564885801E-2</v>
      </c>
      <c r="J93">
        <v>-7.1592862701950796E-2</v>
      </c>
      <c r="K93">
        <v>-7.8968627315678094E-2</v>
      </c>
      <c r="L93">
        <v>-8.6858694996471905E-2</v>
      </c>
      <c r="M93">
        <v>-9.3371833340402194E-2</v>
      </c>
    </row>
    <row r="96" spans="1:13" x14ac:dyDescent="0.3">
      <c r="B96" t="s">
        <v>102</v>
      </c>
      <c r="C96">
        <f>COUNTIFS(C$2:C$93,"&gt;"&amp;0)</f>
        <v>43</v>
      </c>
      <c r="D96">
        <f t="shared" ref="D96:M96" si="0">COUNTIFS(D$2:D$93,"&gt;"&amp;0)</f>
        <v>37</v>
      </c>
      <c r="E96">
        <f t="shared" si="0"/>
        <v>38</v>
      </c>
      <c r="F96">
        <f t="shared" si="0"/>
        <v>38</v>
      </c>
      <c r="G96">
        <f t="shared" si="0"/>
        <v>41</v>
      </c>
      <c r="H96">
        <f t="shared" si="0"/>
        <v>39</v>
      </c>
      <c r="I96">
        <f t="shared" si="0"/>
        <v>40</v>
      </c>
      <c r="J96">
        <f t="shared" si="0"/>
        <v>42</v>
      </c>
      <c r="K96">
        <f t="shared" si="0"/>
        <v>44</v>
      </c>
      <c r="L96">
        <f t="shared" si="0"/>
        <v>43</v>
      </c>
      <c r="M96">
        <f t="shared" si="0"/>
        <v>44</v>
      </c>
    </row>
    <row r="97" spans="2:17" x14ac:dyDescent="0.3">
      <c r="B97" t="s">
        <v>103</v>
      </c>
      <c r="C97">
        <f>COUNTIFS(C$2:C$93,"&lt;"&amp;0)</f>
        <v>49</v>
      </c>
      <c r="D97">
        <f t="shared" ref="D97:M97" si="1">COUNTIFS(D$2:D$93,"&lt;"&amp;0)</f>
        <v>55</v>
      </c>
      <c r="E97">
        <f t="shared" si="1"/>
        <v>54</v>
      </c>
      <c r="F97">
        <f t="shared" si="1"/>
        <v>54</v>
      </c>
      <c r="G97">
        <f t="shared" si="1"/>
        <v>51</v>
      </c>
      <c r="H97">
        <f t="shared" si="1"/>
        <v>53</v>
      </c>
      <c r="I97">
        <f t="shared" si="1"/>
        <v>52</v>
      </c>
      <c r="J97">
        <f t="shared" si="1"/>
        <v>50</v>
      </c>
      <c r="K97">
        <f t="shared" si="1"/>
        <v>48</v>
      </c>
      <c r="L97">
        <f t="shared" si="1"/>
        <v>49</v>
      </c>
      <c r="M97">
        <f t="shared" si="1"/>
        <v>48</v>
      </c>
    </row>
    <row r="98" spans="2:17" x14ac:dyDescent="0.3">
      <c r="B98" t="s">
        <v>99</v>
      </c>
      <c r="C98" s="2">
        <f>C97/SUM(C96:C97)</f>
        <v>0.53260869565217395</v>
      </c>
      <c r="D98" s="2">
        <f t="shared" ref="D98:M98" si="2">D97/SUM(D96:D97)</f>
        <v>0.59782608695652173</v>
      </c>
      <c r="E98" s="2">
        <f t="shared" si="2"/>
        <v>0.58695652173913049</v>
      </c>
      <c r="F98" s="2">
        <f t="shared" si="2"/>
        <v>0.58695652173913049</v>
      </c>
      <c r="G98" s="2">
        <f t="shared" si="2"/>
        <v>0.55434782608695654</v>
      </c>
      <c r="H98" s="2">
        <f t="shared" si="2"/>
        <v>0.57608695652173914</v>
      </c>
      <c r="I98" s="2">
        <f t="shared" si="2"/>
        <v>0.56521739130434778</v>
      </c>
      <c r="J98" s="2">
        <f t="shared" si="2"/>
        <v>0.54347826086956519</v>
      </c>
      <c r="K98" s="2">
        <f t="shared" si="2"/>
        <v>0.52173913043478259</v>
      </c>
      <c r="L98" s="2">
        <f t="shared" si="2"/>
        <v>0.53260869565217395</v>
      </c>
      <c r="M98" s="2">
        <f t="shared" si="2"/>
        <v>0.52173913043478259</v>
      </c>
      <c r="N98" s="2">
        <f>1-M98</f>
        <v>0.47826086956521741</v>
      </c>
    </row>
    <row r="100" spans="2:17" x14ac:dyDescent="0.3">
      <c r="B100" t="s">
        <v>104</v>
      </c>
      <c r="C100" s="2">
        <f>AVERAGE(C2:C93)</f>
        <v>1.5150877303329407E-4</v>
      </c>
      <c r="D100" s="2">
        <f t="shared" ref="D100:M100" si="3">AVERAGE(D2:D93)</f>
        <v>-9.0252989928670171E-3</v>
      </c>
      <c r="E100" s="2">
        <f t="shared" si="3"/>
        <v>-1.2216334093095799E-2</v>
      </c>
      <c r="F100" s="2">
        <f t="shared" si="3"/>
        <v>-1.1460651488313352E-2</v>
      </c>
      <c r="G100" s="2">
        <f t="shared" si="3"/>
        <v>-1.2389657298858188E-2</v>
      </c>
      <c r="H100" s="2">
        <f t="shared" si="3"/>
        <v>-1.5582566939091706E-2</v>
      </c>
      <c r="I100" s="2">
        <f t="shared" si="3"/>
        <v>-1.368107422271848E-2</v>
      </c>
      <c r="J100" s="2">
        <f t="shared" si="3"/>
        <v>-1.4147446879745366E-2</v>
      </c>
      <c r="K100" s="2">
        <f t="shared" si="3"/>
        <v>-1.5384037093403202E-2</v>
      </c>
      <c r="L100" s="2">
        <f t="shared" si="3"/>
        <v>-1.8064765279819397E-2</v>
      </c>
      <c r="M100" s="2">
        <f t="shared" si="3"/>
        <v>-1.9560952505403167E-2</v>
      </c>
    </row>
    <row r="101" spans="2:17" x14ac:dyDescent="0.3">
      <c r="B101" t="s">
        <v>105</v>
      </c>
      <c r="C101" s="2">
        <f>STDEV(C2:C93)</f>
        <v>1.7006234609987955E-2</v>
      </c>
      <c r="D101" s="2">
        <f t="shared" ref="D101:M101" si="4">STDEV(D2:D93)</f>
        <v>3.0553605261068886E-2</v>
      </c>
      <c r="E101" s="2">
        <f t="shared" si="4"/>
        <v>4.3490818065167795E-2</v>
      </c>
      <c r="F101" s="2">
        <f t="shared" si="4"/>
        <v>3.986187611248742E-2</v>
      </c>
      <c r="G101" s="2">
        <f t="shared" si="4"/>
        <v>5.2949050767572003E-2</v>
      </c>
      <c r="H101" s="2">
        <f t="shared" si="4"/>
        <v>5.6868588043110645E-2</v>
      </c>
      <c r="I101" s="2">
        <f t="shared" si="4"/>
        <v>6.2886094965715289E-2</v>
      </c>
      <c r="J101" s="2">
        <f t="shared" si="4"/>
        <v>6.4839084567674302E-2</v>
      </c>
      <c r="K101" s="2">
        <f t="shared" si="4"/>
        <v>6.9050288256152351E-2</v>
      </c>
      <c r="L101" s="2">
        <f t="shared" si="4"/>
        <v>7.0347688365214545E-2</v>
      </c>
      <c r="M101" s="2">
        <f t="shared" si="4"/>
        <v>7.659807190060898E-2</v>
      </c>
    </row>
    <row r="103" spans="2:17" x14ac:dyDescent="0.3">
      <c r="B103" t="s">
        <v>100</v>
      </c>
      <c r="C103" s="2">
        <f>C100+C101*1.96</f>
        <v>3.3483728608609681E-2</v>
      </c>
      <c r="D103" s="2">
        <f t="shared" ref="D103:M103" si="5">D100+D101*1.96</f>
        <v>5.0859767318827999E-2</v>
      </c>
      <c r="E103" s="2">
        <f t="shared" si="5"/>
        <v>7.3025669314633071E-2</v>
      </c>
      <c r="F103" s="2">
        <f t="shared" si="5"/>
        <v>6.666862569216199E-2</v>
      </c>
      <c r="G103" s="2">
        <f t="shared" si="5"/>
        <v>9.1390482205582935E-2</v>
      </c>
      <c r="H103" s="2">
        <f t="shared" si="5"/>
        <v>9.5879865625405153E-2</v>
      </c>
      <c r="I103" s="2">
        <f t="shared" si="5"/>
        <v>0.10957567191008348</v>
      </c>
      <c r="J103" s="2">
        <f t="shared" si="5"/>
        <v>0.11293715887289626</v>
      </c>
      <c r="K103" s="2">
        <f t="shared" si="5"/>
        <v>0.11995452788865539</v>
      </c>
      <c r="L103" s="2">
        <f t="shared" si="5"/>
        <v>0.1198167039160011</v>
      </c>
      <c r="M103" s="2">
        <f t="shared" si="5"/>
        <v>0.13057126841979044</v>
      </c>
      <c r="O103" s="12">
        <v>-0.02</v>
      </c>
      <c r="P103">
        <f>COUNTIFS($M$2:$M$93,"&gt;="&amp;O103,$M$2:$M$93,"&lt;="&amp;O104)</f>
        <v>31</v>
      </c>
      <c r="Q103">
        <f>P103/92</f>
        <v>0.33695652173913043</v>
      </c>
    </row>
    <row r="104" spans="2:17" x14ac:dyDescent="0.3">
      <c r="B104" t="s">
        <v>101</v>
      </c>
      <c r="C104" s="2">
        <f>C100-1.96*C101</f>
        <v>-3.3180711062543097E-2</v>
      </c>
      <c r="D104" s="2">
        <f t="shared" ref="D104:M104" si="6">D100-1.96*D101</f>
        <v>-6.891036530456203E-2</v>
      </c>
      <c r="E104" s="2">
        <f t="shared" si="6"/>
        <v>-9.7458337500824679E-2</v>
      </c>
      <c r="F104" s="2">
        <f t="shared" si="6"/>
        <v>-8.958992866878869E-2</v>
      </c>
      <c r="G104" s="2">
        <f t="shared" si="6"/>
        <v>-0.11616979680329931</v>
      </c>
      <c r="H104" s="2">
        <f t="shared" si="6"/>
        <v>-0.12704499950358858</v>
      </c>
      <c r="I104" s="2">
        <f t="shared" si="6"/>
        <v>-0.13693782035552043</v>
      </c>
      <c r="J104" s="2">
        <f t="shared" si="6"/>
        <v>-0.141232052632387</v>
      </c>
      <c r="K104" s="2">
        <f t="shared" si="6"/>
        <v>-0.15072260207546179</v>
      </c>
      <c r="L104" s="2">
        <f t="shared" si="6"/>
        <v>-0.15594623447563991</v>
      </c>
      <c r="M104" s="2">
        <f t="shared" si="6"/>
        <v>-0.16969317343059676</v>
      </c>
      <c r="N104" s="13">
        <f>COUNTIFS(M2:M93,"&lt;="&amp;M104)</f>
        <v>5</v>
      </c>
      <c r="O104" s="12">
        <v>0.02</v>
      </c>
    </row>
    <row r="106" spans="2:17" x14ac:dyDescent="0.3">
      <c r="B106" t="s">
        <v>120</v>
      </c>
      <c r="C106" s="2">
        <f>MAX(C$2:C$93)</f>
        <v>7.6352857875822397E-2</v>
      </c>
      <c r="D106" s="2">
        <f t="shared" ref="D106:M106" si="7">MAX(D2:D93)</f>
        <v>7.0530880234100701E-2</v>
      </c>
      <c r="E106" s="2">
        <f t="shared" si="7"/>
        <v>4.9406692270424497E-2</v>
      </c>
      <c r="F106" s="2">
        <f t="shared" si="7"/>
        <v>5.37858206121683E-2</v>
      </c>
      <c r="G106" s="2">
        <f t="shared" si="7"/>
        <v>6.31751592862098E-2</v>
      </c>
      <c r="H106" s="2">
        <f t="shared" si="7"/>
        <v>6.7601443525226998E-2</v>
      </c>
      <c r="I106" s="2">
        <f t="shared" si="7"/>
        <v>7.3309968971411898E-2</v>
      </c>
      <c r="J106" s="2">
        <f t="shared" si="7"/>
        <v>8.6705238179496505E-2</v>
      </c>
      <c r="K106" s="2">
        <f t="shared" si="7"/>
        <v>0.100041043499578</v>
      </c>
      <c r="L106" s="2">
        <f t="shared" si="7"/>
        <v>8.99832984627984E-2</v>
      </c>
      <c r="M106" s="2">
        <f t="shared" si="7"/>
        <v>0.135299727459015</v>
      </c>
    </row>
    <row r="107" spans="2:17" x14ac:dyDescent="0.3">
      <c r="B107" t="s">
        <v>121</v>
      </c>
      <c r="C107" s="2">
        <f>MIN(C$2:C$93)</f>
        <v>-4.5513499525355897E-2</v>
      </c>
      <c r="D107" s="2">
        <f t="shared" ref="D107:M107" si="8">MIN(D$2:D$93)</f>
        <v>-0.136524425719773</v>
      </c>
      <c r="E107" s="2">
        <f t="shared" si="8"/>
        <v>-0.234346718795586</v>
      </c>
      <c r="F107" s="2">
        <f t="shared" si="8"/>
        <v>-0.213660064823465</v>
      </c>
      <c r="G107" s="2">
        <f t="shared" si="8"/>
        <v>-0.37314760142968501</v>
      </c>
      <c r="H107" s="2">
        <f t="shared" si="8"/>
        <v>-0.39619723497908299</v>
      </c>
      <c r="I107" s="2">
        <f t="shared" si="8"/>
        <v>-0.437463461320513</v>
      </c>
      <c r="J107" s="2">
        <f t="shared" si="8"/>
        <v>-0.424544742575309</v>
      </c>
      <c r="K107" s="2">
        <f t="shared" si="8"/>
        <v>-0.42101255331758802</v>
      </c>
      <c r="L107" s="2">
        <f t="shared" si="8"/>
        <v>-0.410296936875577</v>
      </c>
      <c r="M107" s="2">
        <f t="shared" si="8"/>
        <v>-0.38423111173834201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"/>
  <sheetViews>
    <sheetView zoomScaleNormal="100" workbookViewId="0">
      <selection activeCell="B8" sqref="B8"/>
    </sheetView>
  </sheetViews>
  <sheetFormatPr defaultRowHeight="13.2" x14ac:dyDescent="0.25"/>
  <cols>
    <col min="1" max="1" width="18" style="3" customWidth="1"/>
    <col min="2" max="16384" width="8.88671875" style="3"/>
  </cols>
  <sheetData>
    <row r="2" spans="1:12" ht="13.8" thickBot="1" x14ac:dyDescent="0.3"/>
    <row r="3" spans="1:12" x14ac:dyDescent="0.25">
      <c r="B3" s="8" t="s">
        <v>106</v>
      </c>
      <c r="C3" s="4" t="s">
        <v>107</v>
      </c>
      <c r="D3" s="4" t="s">
        <v>108</v>
      </c>
      <c r="E3" s="4" t="s">
        <v>109</v>
      </c>
      <c r="F3" s="4" t="s">
        <v>110</v>
      </c>
      <c r="G3" s="4" t="s">
        <v>111</v>
      </c>
      <c r="H3" s="4" t="s">
        <v>112</v>
      </c>
      <c r="I3" s="4" t="s">
        <v>113</v>
      </c>
      <c r="J3" s="4" t="s">
        <v>114</v>
      </c>
      <c r="K3" s="4" t="s">
        <v>115</v>
      </c>
      <c r="L3" s="4" t="s">
        <v>116</v>
      </c>
    </row>
    <row r="4" spans="1:12" x14ac:dyDescent="0.25">
      <c r="A4" s="5" t="s">
        <v>102</v>
      </c>
      <c r="B4" s="9">
        <f>car_file_11!C96</f>
        <v>43</v>
      </c>
      <c r="C4" s="6">
        <f>car_file_11!D96</f>
        <v>37</v>
      </c>
      <c r="D4" s="6">
        <f>car_file_11!E96</f>
        <v>38</v>
      </c>
      <c r="E4" s="6">
        <f>car_file_11!F96</f>
        <v>38</v>
      </c>
      <c r="F4" s="6">
        <f>car_file_11!G96</f>
        <v>41</v>
      </c>
      <c r="G4" s="6">
        <f>car_file_11!H96</f>
        <v>39</v>
      </c>
      <c r="H4" s="6">
        <f>car_file_11!I96</f>
        <v>40</v>
      </c>
      <c r="I4" s="6">
        <f>car_file_11!J96</f>
        <v>42</v>
      </c>
      <c r="J4" s="6">
        <f>car_file_11!K96</f>
        <v>44</v>
      </c>
      <c r="K4" s="6">
        <f>car_file_11!L96</f>
        <v>43</v>
      </c>
      <c r="L4" s="6">
        <f>car_file_11!M96</f>
        <v>44</v>
      </c>
    </row>
    <row r="5" spans="1:12" x14ac:dyDescent="0.25">
      <c r="A5" s="5" t="s">
        <v>103</v>
      </c>
      <c r="B5" s="9">
        <f>car_file_11!C97</f>
        <v>49</v>
      </c>
      <c r="C5" s="6">
        <f>car_file_11!D97</f>
        <v>55</v>
      </c>
      <c r="D5" s="6">
        <f>car_file_11!E97</f>
        <v>54</v>
      </c>
      <c r="E5" s="6">
        <f>car_file_11!F97</f>
        <v>54</v>
      </c>
      <c r="F5" s="6">
        <f>car_file_11!G97</f>
        <v>51</v>
      </c>
      <c r="G5" s="6">
        <f>car_file_11!H97</f>
        <v>53</v>
      </c>
      <c r="H5" s="6">
        <f>car_file_11!I97</f>
        <v>52</v>
      </c>
      <c r="I5" s="6">
        <f>car_file_11!J97</f>
        <v>50</v>
      </c>
      <c r="J5" s="6">
        <f>car_file_11!K97</f>
        <v>48</v>
      </c>
      <c r="K5" s="6">
        <f>car_file_11!L97</f>
        <v>49</v>
      </c>
      <c r="L5" s="6">
        <f>car_file_11!M97</f>
        <v>48</v>
      </c>
    </row>
    <row r="6" spans="1:12" x14ac:dyDescent="0.25">
      <c r="A6" s="5" t="s">
        <v>119</v>
      </c>
      <c r="B6" s="10">
        <f>car_file_11!C98</f>
        <v>0.53260869565217395</v>
      </c>
      <c r="C6" s="7">
        <f>car_file_11!D98</f>
        <v>0.59782608695652173</v>
      </c>
      <c r="D6" s="7">
        <f>car_file_11!E98</f>
        <v>0.58695652173913049</v>
      </c>
      <c r="E6" s="7">
        <f>car_file_11!F98</f>
        <v>0.58695652173913049</v>
      </c>
      <c r="F6" s="7">
        <f>car_file_11!G98</f>
        <v>0.55434782608695654</v>
      </c>
      <c r="G6" s="7">
        <f>car_file_11!H98</f>
        <v>0.57608695652173914</v>
      </c>
      <c r="H6" s="7">
        <f>car_file_11!I98</f>
        <v>0.56521739130434778</v>
      </c>
      <c r="I6" s="7">
        <f>car_file_11!J98</f>
        <v>0.54347826086956519</v>
      </c>
      <c r="J6" s="7">
        <f>car_file_11!K98</f>
        <v>0.52173913043478259</v>
      </c>
      <c r="K6" s="7">
        <f>car_file_11!L98</f>
        <v>0.53260869565217395</v>
      </c>
      <c r="L6" s="7">
        <f>car_file_11!M98</f>
        <v>0.52173913043478259</v>
      </c>
    </row>
    <row r="7" spans="1:12" ht="7.2" customHeight="1" x14ac:dyDescent="0.25">
      <c r="B7" s="9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5" t="s">
        <v>104</v>
      </c>
      <c r="B8" s="10">
        <f>car_file_11!C100</f>
        <v>1.5150877303329407E-4</v>
      </c>
      <c r="C8" s="7">
        <f>car_file_11!D100</f>
        <v>-9.0252989928670171E-3</v>
      </c>
      <c r="D8" s="7">
        <f>car_file_11!E100</f>
        <v>-1.2216334093095799E-2</v>
      </c>
      <c r="E8" s="7">
        <f>car_file_11!F100</f>
        <v>-1.1460651488313352E-2</v>
      </c>
      <c r="F8" s="7">
        <f>car_file_11!G100</f>
        <v>-1.2389657298858188E-2</v>
      </c>
      <c r="G8" s="7">
        <f>car_file_11!H100</f>
        <v>-1.5582566939091706E-2</v>
      </c>
      <c r="H8" s="7">
        <f>car_file_11!I100</f>
        <v>-1.368107422271848E-2</v>
      </c>
      <c r="I8" s="7">
        <f>car_file_11!J100</f>
        <v>-1.4147446879745366E-2</v>
      </c>
      <c r="J8" s="7">
        <f>car_file_11!K100</f>
        <v>-1.5384037093403202E-2</v>
      </c>
      <c r="K8" s="7">
        <f>car_file_11!L100</f>
        <v>-1.8064765279819397E-2</v>
      </c>
      <c r="L8" s="7">
        <f>car_file_11!M100</f>
        <v>-1.9560952505403167E-2</v>
      </c>
    </row>
    <row r="9" spans="1:12" x14ac:dyDescent="0.25">
      <c r="A9" s="5" t="s">
        <v>105</v>
      </c>
      <c r="B9" s="10">
        <f>car_file_11!C101</f>
        <v>1.7006234609987955E-2</v>
      </c>
      <c r="C9" s="7">
        <f>car_file_11!D101</f>
        <v>3.0553605261068886E-2</v>
      </c>
      <c r="D9" s="7">
        <f>car_file_11!E101</f>
        <v>4.3490818065167795E-2</v>
      </c>
      <c r="E9" s="7">
        <f>car_file_11!F101</f>
        <v>3.986187611248742E-2</v>
      </c>
      <c r="F9" s="7">
        <f>car_file_11!G101</f>
        <v>5.2949050767572003E-2</v>
      </c>
      <c r="G9" s="7">
        <f>car_file_11!H101</f>
        <v>5.6868588043110645E-2</v>
      </c>
      <c r="H9" s="7">
        <f>car_file_11!I101</f>
        <v>6.2886094965715289E-2</v>
      </c>
      <c r="I9" s="7">
        <f>car_file_11!J101</f>
        <v>6.4839084567674302E-2</v>
      </c>
      <c r="J9" s="7">
        <f>car_file_11!K101</f>
        <v>6.9050288256152351E-2</v>
      </c>
      <c r="K9" s="7">
        <f>car_file_11!L101</f>
        <v>7.0347688365214545E-2</v>
      </c>
      <c r="L9" s="7">
        <f>car_file_11!M101</f>
        <v>7.659807190060898E-2</v>
      </c>
    </row>
    <row r="10" spans="1:12" ht="7.2" customHeight="1" x14ac:dyDescent="0.25"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5" t="s">
        <v>117</v>
      </c>
      <c r="B11" s="10">
        <f>car_file_11!C103</f>
        <v>3.3483728608609681E-2</v>
      </c>
      <c r="C11" s="7">
        <f>car_file_11!D103</f>
        <v>5.0859767318827999E-2</v>
      </c>
      <c r="D11" s="7">
        <f>car_file_11!E103</f>
        <v>7.3025669314633071E-2</v>
      </c>
      <c r="E11" s="7">
        <f>car_file_11!F103</f>
        <v>6.666862569216199E-2</v>
      </c>
      <c r="F11" s="7">
        <f>car_file_11!G103</f>
        <v>9.1390482205582935E-2</v>
      </c>
      <c r="G11" s="7">
        <f>car_file_11!H103</f>
        <v>9.5879865625405153E-2</v>
      </c>
      <c r="H11" s="7">
        <f>car_file_11!I103</f>
        <v>0.10957567191008348</v>
      </c>
      <c r="I11" s="7">
        <f>car_file_11!J103</f>
        <v>0.11293715887289626</v>
      </c>
      <c r="J11" s="7">
        <f>car_file_11!K103</f>
        <v>0.11995452788865539</v>
      </c>
      <c r="K11" s="7">
        <f>car_file_11!L103</f>
        <v>0.1198167039160011</v>
      </c>
      <c r="L11" s="7">
        <f>car_file_11!M103</f>
        <v>0.13057126841979044</v>
      </c>
    </row>
    <row r="12" spans="1:12" ht="13.8" thickBot="1" x14ac:dyDescent="0.3">
      <c r="A12" s="5" t="s">
        <v>118</v>
      </c>
      <c r="B12" s="11">
        <f>car_file_11!C104</f>
        <v>-3.3180711062543097E-2</v>
      </c>
      <c r="C12" s="7">
        <f>car_file_11!D104</f>
        <v>-6.891036530456203E-2</v>
      </c>
      <c r="D12" s="7">
        <f>car_file_11!E104</f>
        <v>-9.7458337500824679E-2</v>
      </c>
      <c r="E12" s="7">
        <f>car_file_11!F104</f>
        <v>-8.958992866878869E-2</v>
      </c>
      <c r="F12" s="7">
        <f>car_file_11!G104</f>
        <v>-0.11616979680329931</v>
      </c>
      <c r="G12" s="7">
        <f>car_file_11!H104</f>
        <v>-0.12704499950358858</v>
      </c>
      <c r="H12" s="7">
        <f>car_file_11!I104</f>
        <v>-0.13693782035552043</v>
      </c>
      <c r="I12" s="7">
        <f>car_file_11!J104</f>
        <v>-0.141232052632387</v>
      </c>
      <c r="J12" s="7">
        <f>car_file_11!K104</f>
        <v>-0.15072260207546179</v>
      </c>
      <c r="K12" s="7">
        <f>car_file_11!L104</f>
        <v>-0.15594623447563991</v>
      </c>
      <c r="L12" s="7">
        <f>car_file_11!M104</f>
        <v>-0.16969317343059676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car_file_11</vt:lpstr>
      <vt:lpstr>Table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Riazul Islam</cp:lastModifiedBy>
  <cp:lastPrinted>2020-04-16T05:32:05Z</cp:lastPrinted>
  <dcterms:created xsi:type="dcterms:W3CDTF">2020-04-16T06:08:44Z</dcterms:created>
  <dcterms:modified xsi:type="dcterms:W3CDTF">2020-05-21T09:12:48Z</dcterms:modified>
</cp:coreProperties>
</file>