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azu\Google Drive\Forecasting Time Series Data\04 Projects\02 Project 2\02 Hang Seng\"/>
    </mc:Choice>
  </mc:AlternateContent>
  <xr:revisionPtr revIDLastSave="0" documentId="13_ncr:1_{51445DCF-2B2C-4B7B-9203-10D2CA808072}" xr6:coauthVersionLast="45" xr6:coauthVersionMax="45" xr10:uidLastSave="{00000000-0000-0000-0000-000000000000}"/>
  <bookViews>
    <workbookView xWindow="2268" yWindow="2268" windowWidth="17280" windowHeight="9072" activeTab="2" xr2:uid="{A5FBF888-4844-4345-A290-C14E3A0252DB}"/>
  </bookViews>
  <sheets>
    <sheet name="ARIMA AICC" sheetId="1" r:id="rId1"/>
    <sheet name="arch_aic_final" sheetId="4" r:id="rId2"/>
    <sheet name="Q5" sheetId="5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5" i="5" l="1"/>
  <c r="C4" i="5"/>
  <c r="C1" i="5"/>
  <c r="C3" i="5"/>
  <c r="B3" i="5"/>
  <c r="C2" i="5"/>
  <c r="B2" i="5"/>
  <c r="A1" i="5"/>
  <c r="E5" i="1" l="1"/>
  <c r="F5" i="1" s="1"/>
  <c r="E13" i="1"/>
  <c r="F13" i="1" s="1"/>
  <c r="E12" i="1"/>
  <c r="F12" i="1" s="1"/>
  <c r="E11" i="1"/>
  <c r="F11" i="1" s="1"/>
  <c r="E10" i="1"/>
  <c r="F10" i="1" s="1"/>
  <c r="E9" i="1"/>
  <c r="F9" i="1" s="1"/>
  <c r="E8" i="1"/>
  <c r="F8" i="1" s="1"/>
  <c r="E7" i="1"/>
  <c r="F7" i="1" s="1"/>
  <c r="E6" i="1"/>
  <c r="F6" i="1" s="1"/>
  <c r="F1" i="1" l="1"/>
</calcChain>
</file>

<file path=xl/sharedStrings.xml><?xml version="1.0" encoding="utf-8"?>
<sst xmlns="http://schemas.openxmlformats.org/spreadsheetml/2006/main" count="15" uniqueCount="12">
  <si>
    <t>n</t>
  </si>
  <si>
    <t>Constant NOT Included</t>
  </si>
  <si>
    <t>P</t>
  </si>
  <si>
    <t>D</t>
  </si>
  <si>
    <t>Q</t>
  </si>
  <si>
    <t>SS</t>
  </si>
  <si>
    <t>AIC</t>
  </si>
  <si>
    <t>AICc</t>
  </si>
  <si>
    <t>From Minitab hand calculation</t>
  </si>
  <si>
    <t>GARCH</t>
  </si>
  <si>
    <t>loglik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</si>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</sst>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31AD31-0017-4443-A425-5F5BA8CF9815}">
  <dimension ref="A1:H13"/>
  <sheetViews>
    <sheetView workbookViewId="0">
      <selection activeCell="A4" sqref="A4:F13"/>
    </sheetView>
  </sheetViews>
  <sheetFormatPr defaultRowHeight="14.4" x14ac:dyDescent="0.3"/>
  <sheetData>
    <row r="1" spans="1:8" x14ac:dyDescent="0.3">
      <c r="A1" t="s">
        <v>0</v>
      </c>
      <c r="B1">
        <v>82</v>
      </c>
      <c r="F1">
        <f>MIN(F5:F13)</f>
        <v>-641.40332535485345</v>
      </c>
    </row>
    <row r="2" spans="1:8" x14ac:dyDescent="0.3">
      <c r="A2" s="1" t="s">
        <v>1</v>
      </c>
      <c r="B2" s="1"/>
      <c r="C2" s="1"/>
      <c r="D2" s="1"/>
      <c r="E2" s="1"/>
      <c r="F2" s="1"/>
    </row>
    <row r="4" spans="1:8" x14ac:dyDescent="0.3">
      <c r="A4" t="s">
        <v>2</v>
      </c>
      <c r="B4" t="s">
        <v>3</v>
      </c>
      <c r="C4" t="s">
        <v>4</v>
      </c>
      <c r="D4" t="s">
        <v>5</v>
      </c>
      <c r="E4" t="s">
        <v>6</v>
      </c>
      <c r="F4" t="s">
        <v>7</v>
      </c>
    </row>
    <row r="5" spans="1:8" x14ac:dyDescent="0.3">
      <c r="A5">
        <v>0</v>
      </c>
      <c r="B5">
        <v>1</v>
      </c>
      <c r="C5">
        <v>0</v>
      </c>
      <c r="D5">
        <v>2.8916299999999999E-2</v>
      </c>
      <c r="E5">
        <f>LN(D5/($B$1-B5))*($B$1-B5)</f>
        <v>-642.96171767900216</v>
      </c>
      <c r="F5">
        <f>E5+(2*(A5+C5+1))*(($B$1-B5)/(($B$1-B5)-A5-C5-2))</f>
        <v>-640.91108476760974</v>
      </c>
      <c r="H5" t="s">
        <v>8</v>
      </c>
    </row>
    <row r="6" spans="1:8" x14ac:dyDescent="0.3">
      <c r="A6">
        <v>1</v>
      </c>
      <c r="B6">
        <v>1</v>
      </c>
      <c r="C6">
        <v>0</v>
      </c>
      <c r="D6">
        <v>2.8311800000000002E-2</v>
      </c>
      <c r="E6">
        <f t="shared" ref="E6:E13" si="0">LN(D6/($B$1-B6))*($B$1-B6)</f>
        <v>-644.67298613708101</v>
      </c>
      <c r="F6">
        <f t="shared" ref="F6:F13" si="1">E6+(2*(A6+C6+1))*(($B$1-B6)/(($B$1-B6)-A6-C6-2))</f>
        <v>-640.51913998323482</v>
      </c>
    </row>
    <row r="7" spans="1:8" x14ac:dyDescent="0.3">
      <c r="A7" s="5">
        <v>2</v>
      </c>
      <c r="B7" s="5">
        <v>1</v>
      </c>
      <c r="C7" s="5">
        <v>0</v>
      </c>
      <c r="D7" s="5">
        <v>2.8273800000000002E-2</v>
      </c>
      <c r="E7" s="5">
        <f t="shared" si="0"/>
        <v>-644.78177708257613</v>
      </c>
      <c r="F7" s="5">
        <f t="shared" si="1"/>
        <v>-638.47008877088786</v>
      </c>
    </row>
    <row r="8" spans="1:8" x14ac:dyDescent="0.3">
      <c r="A8">
        <v>0</v>
      </c>
      <c r="B8">
        <v>1</v>
      </c>
      <c r="C8">
        <v>1</v>
      </c>
      <c r="D8">
        <v>2.83945E-2</v>
      </c>
      <c r="E8">
        <f t="shared" si="0"/>
        <v>-644.43672650634596</v>
      </c>
      <c r="F8">
        <f t="shared" si="1"/>
        <v>-640.28288035249977</v>
      </c>
    </row>
    <row r="9" spans="1:8" x14ac:dyDescent="0.3">
      <c r="A9">
        <v>0</v>
      </c>
      <c r="B9">
        <v>1</v>
      </c>
      <c r="C9">
        <v>2</v>
      </c>
      <c r="D9">
        <v>2.78225E-2</v>
      </c>
      <c r="E9">
        <f t="shared" si="0"/>
        <v>-646.08511041091981</v>
      </c>
      <c r="F9">
        <f t="shared" si="1"/>
        <v>-639.77342209923154</v>
      </c>
    </row>
    <row r="10" spans="1:8" ht="15" thickBot="1" x14ac:dyDescent="0.35">
      <c r="A10">
        <v>1</v>
      </c>
      <c r="B10">
        <v>1</v>
      </c>
      <c r="C10">
        <v>1</v>
      </c>
      <c r="D10">
        <v>2.8303499999999999E-2</v>
      </c>
      <c r="E10">
        <f t="shared" si="0"/>
        <v>-644.69673590100763</v>
      </c>
      <c r="F10">
        <f t="shared" si="1"/>
        <v>-638.38504758931936</v>
      </c>
    </row>
    <row r="11" spans="1:8" ht="15" thickBot="1" x14ac:dyDescent="0.35">
      <c r="A11" s="2">
        <v>1</v>
      </c>
      <c r="B11" s="3">
        <v>1</v>
      </c>
      <c r="C11" s="3">
        <v>2</v>
      </c>
      <c r="D11" s="3">
        <v>2.6532799999999999E-2</v>
      </c>
      <c r="E11" s="3">
        <f t="shared" si="0"/>
        <v>-649.92964114432709</v>
      </c>
      <c r="F11" s="4">
        <f t="shared" si="1"/>
        <v>-641.40332535485345</v>
      </c>
    </row>
    <row r="12" spans="1:8" x14ac:dyDescent="0.3">
      <c r="A12">
        <v>2</v>
      </c>
      <c r="B12">
        <v>1</v>
      </c>
      <c r="C12">
        <v>1</v>
      </c>
      <c r="D12">
        <v>2.7776700000000001E-2</v>
      </c>
      <c r="E12">
        <f t="shared" si="0"/>
        <v>-646.21855840438434</v>
      </c>
      <c r="F12">
        <f t="shared" si="1"/>
        <v>-637.6922426149107</v>
      </c>
    </row>
    <row r="13" spans="1:8" x14ac:dyDescent="0.3">
      <c r="A13">
        <v>2</v>
      </c>
      <c r="B13">
        <v>1</v>
      </c>
      <c r="C13">
        <v>2</v>
      </c>
      <c r="D13">
        <v>2.6721000000000002E-2</v>
      </c>
      <c r="E13">
        <f t="shared" si="0"/>
        <v>-649.35712750347545</v>
      </c>
      <c r="F13">
        <f t="shared" si="1"/>
        <v>-638.5571275034755</v>
      </c>
    </row>
  </sheetData>
  <mergeCells count="1">
    <mergeCell ref="A2:F2"/>
  </mergeCells>
  <conditionalFormatting sqref="F5:F13">
    <cfRule type="colorScale" priority="2">
      <colorScale>
        <cfvo type="min"/>
        <cfvo type="max"/>
        <color rgb="FFF8696B"/>
        <color rgb="FFFCFCFF"/>
      </colorScale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855478-6220-47AD-A924-FC7EC3A9E256}">
  <dimension ref="A1:D13"/>
  <sheetViews>
    <sheetView workbookViewId="0">
      <selection activeCell="A13" sqref="A13:D13"/>
    </sheetView>
  </sheetViews>
  <sheetFormatPr defaultRowHeight="14.4" x14ac:dyDescent="0.3"/>
  <sheetData>
    <row r="1" spans="1:4" x14ac:dyDescent="0.3">
      <c r="A1" t="s">
        <v>2</v>
      </c>
      <c r="B1" t="s">
        <v>4</v>
      </c>
      <c r="C1" t="s">
        <v>10</v>
      </c>
      <c r="D1" t="s">
        <v>7</v>
      </c>
    </row>
    <row r="2" spans="1:4" x14ac:dyDescent="0.3">
      <c r="A2">
        <v>0</v>
      </c>
      <c r="B2">
        <v>0</v>
      </c>
      <c r="C2">
        <v>207.43780082010301</v>
      </c>
      <c r="D2">
        <v>-412.82431958892403</v>
      </c>
    </row>
    <row r="3" spans="1:4" x14ac:dyDescent="0.3">
      <c r="A3">
        <v>0</v>
      </c>
      <c r="B3">
        <v>1</v>
      </c>
      <c r="C3">
        <v>210.09485779727001</v>
      </c>
      <c r="D3">
        <v>-416.03387143869497</v>
      </c>
    </row>
    <row r="4" spans="1:4" x14ac:dyDescent="0.3">
      <c r="A4">
        <v>0</v>
      </c>
      <c r="B4">
        <v>2</v>
      </c>
      <c r="C4">
        <v>210.284142184811</v>
      </c>
      <c r="D4">
        <v>-414.25249489593898</v>
      </c>
    </row>
    <row r="5" spans="1:4" x14ac:dyDescent="0.3">
      <c r="A5">
        <v>0</v>
      </c>
      <c r="B5">
        <v>3</v>
      </c>
      <c r="C5">
        <v>206.91299632813499</v>
      </c>
      <c r="D5">
        <v>-405.292659322936</v>
      </c>
    </row>
    <row r="6" spans="1:4" x14ac:dyDescent="0.3">
      <c r="A6">
        <v>0</v>
      </c>
      <c r="B6">
        <v>4</v>
      </c>
      <c r="C6">
        <v>202.78968227015301</v>
      </c>
      <c r="D6">
        <v>-394.76855372949501</v>
      </c>
    </row>
    <row r="7" spans="1:4" x14ac:dyDescent="0.3">
      <c r="A7">
        <v>0</v>
      </c>
      <c r="B7">
        <v>5</v>
      </c>
      <c r="C7">
        <v>201.10793066521401</v>
      </c>
      <c r="D7">
        <v>-389.06517639892098</v>
      </c>
    </row>
    <row r="8" spans="1:4" x14ac:dyDescent="0.3">
      <c r="A8">
        <v>0</v>
      </c>
      <c r="B8">
        <v>6</v>
      </c>
      <c r="C8">
        <v>198.25577402854901</v>
      </c>
      <c r="D8">
        <v>-380.955992501541</v>
      </c>
    </row>
    <row r="9" spans="1:4" x14ac:dyDescent="0.3">
      <c r="A9">
        <v>0</v>
      </c>
      <c r="B9">
        <v>7</v>
      </c>
      <c r="C9">
        <v>195.16787131959501</v>
      </c>
      <c r="D9">
        <v>-372.30757362510502</v>
      </c>
    </row>
    <row r="10" spans="1:4" x14ac:dyDescent="0.3">
      <c r="A10">
        <v>0</v>
      </c>
      <c r="B10">
        <v>8</v>
      </c>
      <c r="C10">
        <v>191.57378234573201</v>
      </c>
      <c r="D10">
        <v>-362.57613612003598</v>
      </c>
    </row>
    <row r="11" spans="1:4" x14ac:dyDescent="0.3">
      <c r="A11">
        <v>0</v>
      </c>
      <c r="B11">
        <v>9</v>
      </c>
      <c r="C11">
        <v>188.120137475061</v>
      </c>
      <c r="D11">
        <v>-353.05186915301999</v>
      </c>
    </row>
    <row r="12" spans="1:4" ht="15" thickBot="1" x14ac:dyDescent="0.35">
      <c r="A12">
        <v>0</v>
      </c>
      <c r="B12">
        <v>10</v>
      </c>
      <c r="C12">
        <v>184.789644078961</v>
      </c>
      <c r="D12">
        <v>-343.696935216746</v>
      </c>
    </row>
    <row r="13" spans="1:4" ht="15" thickBot="1" x14ac:dyDescent="0.35">
      <c r="A13" s="2" t="s">
        <v>9</v>
      </c>
      <c r="B13" s="3" t="s">
        <v>11</v>
      </c>
      <c r="C13" s="3">
        <v>212.226937177</v>
      </c>
      <c r="D13" s="4">
        <v>-418.138084880316</v>
      </c>
    </row>
  </sheetData>
  <conditionalFormatting sqref="D2:D13">
    <cfRule type="colorScale" priority="1">
      <colorScale>
        <cfvo type="min"/>
        <cfvo type="max"/>
        <color rgb="FFF8696B"/>
        <color rgb="FFFCFCFF"/>
      </colorScale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F802C6-4D72-4C89-B06B-A61B6C17A533}">
  <dimension ref="A1:C5"/>
  <sheetViews>
    <sheetView tabSelected="1" workbookViewId="0">
      <selection activeCell="C6" sqref="C6"/>
    </sheetView>
  </sheetViews>
  <sheetFormatPr defaultRowHeight="14.4" x14ac:dyDescent="0.3"/>
  <cols>
    <col min="1" max="1" width="10" bestFit="1" customWidth="1"/>
    <col min="3" max="3" width="10" bestFit="1" customWidth="1"/>
  </cols>
  <sheetData>
    <row r="1" spans="1:3" x14ac:dyDescent="0.3">
      <c r="A1">
        <f>1.531*10^-7</f>
        <v>1.5309999999999999E-7</v>
      </c>
      <c r="C1">
        <f>A1</f>
        <v>1.5309999999999999E-7</v>
      </c>
    </row>
    <row r="2" spans="1:3" x14ac:dyDescent="0.3">
      <c r="A2">
        <v>0.21829999999999999</v>
      </c>
      <c r="B2">
        <f>-0.04268^2</f>
        <v>1.8215824000000003E-3</v>
      </c>
      <c r="C2">
        <f>B2*A2</f>
        <v>3.9765143792000007E-4</v>
      </c>
    </row>
    <row r="3" spans="1:3" x14ac:dyDescent="0.3">
      <c r="A3">
        <v>0.60370000000000001</v>
      </c>
      <c r="B3">
        <f>2.18*10^-4</f>
        <v>2.1800000000000001E-4</v>
      </c>
      <c r="C3">
        <f>B3*A3</f>
        <v>1.316066E-4</v>
      </c>
    </row>
    <row r="4" spans="1:3" x14ac:dyDescent="0.3">
      <c r="C4">
        <f>SUM(C1:C3)</f>
        <v>5.294111379200001E-4</v>
      </c>
    </row>
    <row r="5" spans="1:3" x14ac:dyDescent="0.3">
      <c r="C5">
        <f>SQRT(C4)</f>
        <v>2.3008936044936978E-2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ARIMA AICC</vt:lpstr>
      <vt:lpstr>arch_aic_final</vt:lpstr>
      <vt:lpstr>Q5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Riazul Islam</dc:creator>
  <cp:lastModifiedBy>Riazul Islam</cp:lastModifiedBy>
  <dcterms:created xsi:type="dcterms:W3CDTF">2020-05-06T05:06:05Z</dcterms:created>
  <dcterms:modified xsi:type="dcterms:W3CDTF">2020-05-06T06:07:23Z</dcterms:modified>
</cp:coreProperties>
</file>