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trlProps/ctrlProp2.xml" ContentType="application/vnd.ms-excel.controlproperties+xml"/>
  <Override PartName="/xl/drawings/drawing3.xml" ContentType="application/vnd.openxmlformats-officedocument.drawing+xml"/>
  <Override PartName="/xl/ctrlProps/ctrlProp3.xml" ContentType="application/vnd.ms-excel.controlproperties+xml"/>
  <Override PartName="/xl/drawings/drawing4.xml" ContentType="application/vnd.openxmlformats-officedocument.drawing+xml"/>
  <Override PartName="/xl/ctrlProps/ctrlProp4.xml" ContentType="application/vnd.ms-excel.controlproperties+xml"/>
  <Override PartName="/xl/drawings/drawing5.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charts/chart2.xml" ContentType="application/vnd.openxmlformats-officedocument.drawingml.chart+xml"/>
  <Override PartName="/xl/theme/themeOverride2.xml" ContentType="application/vnd.openxmlformats-officedocument.themeOverride+xml"/>
  <Override PartName="/xl/charts/chart3.xml" ContentType="application/vnd.openxmlformats-officedocument.drawingml.chart+xml"/>
  <Override PartName="/xl/theme/themeOverride3.xml" ContentType="application/vnd.openxmlformats-officedocument.themeOverride+xml"/>
  <Override PartName="/xl/charts/chart4.xml" ContentType="application/vnd.openxmlformats-officedocument.drawingml.chart+xml"/>
  <Override PartName="/xl/theme/themeOverride4.xml" ContentType="application/vnd.openxmlformats-officedocument.themeOverride+xml"/>
  <Override PartName="/xl/charts/chart5.xml" ContentType="application/vnd.openxmlformats-officedocument.drawingml.chart+xml"/>
  <Override PartName="/xl/theme/themeOverride5.xml" ContentType="application/vnd.openxmlformats-officedocument.themeOverride+xml"/>
  <Override PartName="/xl/charts/chart6.xml" ContentType="application/vnd.openxmlformats-officedocument.drawingml.chart+xml"/>
  <Override PartName="/xl/theme/themeOverride6.xml" ContentType="application/vnd.openxmlformats-officedocument.themeOverride+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rbrinsi\Downloads\"/>
    </mc:Choice>
  </mc:AlternateContent>
  <xr:revisionPtr revIDLastSave="0" documentId="13_ncr:1_{B5B85410-F591-4DC8-8361-BB21C897337A}" xr6:coauthVersionLast="47" xr6:coauthVersionMax="47" xr10:uidLastSave="{00000000-0000-0000-0000-000000000000}"/>
  <bookViews>
    <workbookView xWindow="-38520" yWindow="4050" windowWidth="38640" windowHeight="21120" tabRatio="783" activeTab="8" xr2:uid="{282502C0-1508-424F-9189-B03289EFCFDE}"/>
  </bookViews>
  <sheets>
    <sheet name="Organization Profile" sheetId="2" r:id="rId1"/>
    <sheet name="ICT Risk Management" sheetId="5" r:id="rId2"/>
    <sheet name="ICT Risk Incident Management" sheetId="6" r:id="rId3"/>
    <sheet name="Digital Ops Resilience Testing" sheetId="7" r:id="rId4"/>
    <sheet name="3rd Party providers RM" sheetId="8" r:id="rId5"/>
    <sheet name="Info &amp; Intelligence Sharing" sheetId="9" r:id="rId6"/>
    <sheet name="Full Results" sheetId="4" r:id="rId7"/>
    <sheet name="Visual Dashboard" sheetId="3" r:id="rId8"/>
    <sheet name="_AuxResults" sheetId="10" r:id="rId9"/>
    <sheet name="_Input" sheetId="11" r:id="rId10"/>
  </sheets>
  <definedNames>
    <definedName name="_xlnm._FilterDatabase" localSheetId="4" hidden="1">'3rd Party providers RM'!$A$1:$C$26</definedName>
    <definedName name="_xlnm._FilterDatabase" localSheetId="3" hidden="1">'Digital Ops Resilience Testing'!$A$1:$C$22</definedName>
    <definedName name="_xlnm._FilterDatabase" localSheetId="2" hidden="1">'ICT Risk Incident Management'!$A$1:$C$27</definedName>
    <definedName name="_xlnm._FilterDatabase" localSheetId="1" hidden="1">'ICT Risk Management'!$A$1:$B$28</definedName>
    <definedName name="_xlnm._FilterDatabase" localSheetId="5" hidden="1">'Info &amp; Intelligence Sharing'!$A$1:$C$10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3" i="10" l="1"/>
  <c r="D34" i="10"/>
  <c r="D35" i="10"/>
  <c r="D42" i="10"/>
  <c r="D43" i="10"/>
  <c r="D44" i="10"/>
  <c r="D45" i="10"/>
  <c r="D54" i="10"/>
  <c r="D6" i="10"/>
  <c r="D19" i="10"/>
  <c r="D20" i="10"/>
  <c r="C114" i="10"/>
  <c r="D116" i="4" s="1"/>
  <c r="C115" i="10"/>
  <c r="C116" i="10"/>
  <c r="D116" i="10" s="1"/>
  <c r="C117" i="10"/>
  <c r="C118" i="10"/>
  <c r="D118" i="10" s="1"/>
  <c r="C119" i="10"/>
  <c r="D119" i="10" s="1"/>
  <c r="C120" i="10"/>
  <c r="D122" i="4" s="1"/>
  <c r="C121" i="10"/>
  <c r="D123" i="4" s="1"/>
  <c r="C113" i="10"/>
  <c r="D113" i="10" s="1"/>
  <c r="C86" i="10"/>
  <c r="D86" i="10" s="1"/>
  <c r="E86" i="10" s="1"/>
  <c r="C87" i="10"/>
  <c r="D87" i="10" s="1"/>
  <c r="C88" i="10"/>
  <c r="D88" i="10" s="1"/>
  <c r="C89" i="10"/>
  <c r="D89" i="10" s="1"/>
  <c r="E89" i="10" s="1"/>
  <c r="C90" i="10"/>
  <c r="D90" i="10" s="1"/>
  <c r="E90" i="10" s="1"/>
  <c r="C91" i="10"/>
  <c r="D93" i="4" s="1"/>
  <c r="C92" i="10"/>
  <c r="D92" i="10" s="1"/>
  <c r="C93" i="10"/>
  <c r="D95" i="4" s="1"/>
  <c r="C94" i="10"/>
  <c r="D96" i="4" s="1"/>
  <c r="C95" i="10"/>
  <c r="D95" i="10" s="1"/>
  <c r="C96" i="10"/>
  <c r="D96" i="10" s="1"/>
  <c r="C97" i="10"/>
  <c r="C98" i="10"/>
  <c r="C99" i="10"/>
  <c r="C100" i="10"/>
  <c r="C101" i="10"/>
  <c r="D103" i="4" s="1"/>
  <c r="C102" i="10"/>
  <c r="D104" i="4" s="1"/>
  <c r="C103" i="10"/>
  <c r="D105" i="4" s="1"/>
  <c r="C104" i="10"/>
  <c r="D106" i="4" s="1"/>
  <c r="C105" i="10"/>
  <c r="D107" i="4" s="1"/>
  <c r="C106" i="10"/>
  <c r="D106" i="10" s="1"/>
  <c r="C107" i="10"/>
  <c r="D107" i="10" s="1"/>
  <c r="C108" i="10"/>
  <c r="D110" i="4" s="1"/>
  <c r="C109" i="10"/>
  <c r="D109" i="10" s="1"/>
  <c r="C85" i="10"/>
  <c r="D87" i="4" s="1"/>
  <c r="C62" i="10"/>
  <c r="D64" i="4" s="1"/>
  <c r="C63" i="10"/>
  <c r="D63" i="10" s="1"/>
  <c r="C64" i="10"/>
  <c r="D66" i="4" s="1"/>
  <c r="C65" i="10"/>
  <c r="D65" i="10" s="1"/>
  <c r="C66" i="10"/>
  <c r="D68" i="4" s="1"/>
  <c r="C67" i="10"/>
  <c r="D67" i="10" s="1"/>
  <c r="C68" i="10"/>
  <c r="D68" i="10" s="1"/>
  <c r="C69" i="10"/>
  <c r="D71" i="4" s="1"/>
  <c r="C70" i="10"/>
  <c r="D70" i="10" s="1"/>
  <c r="C71" i="10"/>
  <c r="C72" i="10"/>
  <c r="D74" i="4" s="1"/>
  <c r="C73" i="10"/>
  <c r="D73" i="10" s="1"/>
  <c r="C74" i="10"/>
  <c r="D74" i="10" s="1"/>
  <c r="C75" i="10"/>
  <c r="D75" i="10" s="1"/>
  <c r="C76" i="10"/>
  <c r="D76" i="10" s="1"/>
  <c r="E76" i="10" s="1"/>
  <c r="C77" i="10"/>
  <c r="D79" i="4" s="1"/>
  <c r="C78" i="10"/>
  <c r="D78" i="10" s="1"/>
  <c r="E78" i="10" s="1"/>
  <c r="C79" i="10"/>
  <c r="D79" i="10" s="1"/>
  <c r="E79" i="10" s="1"/>
  <c r="C80" i="10"/>
  <c r="D82" i="4" s="1"/>
  <c r="C81" i="10"/>
  <c r="D81" i="10" s="1"/>
  <c r="C61" i="10"/>
  <c r="D63" i="4" s="1"/>
  <c r="C33" i="10"/>
  <c r="C34" i="10"/>
  <c r="C35" i="10"/>
  <c r="C36" i="10"/>
  <c r="D38" i="4" s="1"/>
  <c r="C37" i="10"/>
  <c r="D37" i="10" s="1"/>
  <c r="C38" i="10"/>
  <c r="C39" i="10"/>
  <c r="D41" i="4" s="1"/>
  <c r="C40" i="10"/>
  <c r="D42" i="4" s="1"/>
  <c r="C41" i="10"/>
  <c r="D43" i="4" s="1"/>
  <c r="C42" i="10"/>
  <c r="D44" i="4" s="1"/>
  <c r="C43" i="10"/>
  <c r="C44" i="10"/>
  <c r="C45" i="10"/>
  <c r="D47" i="4" s="1"/>
  <c r="C46" i="10"/>
  <c r="D48" i="4" s="1"/>
  <c r="C47" i="10"/>
  <c r="D47" i="10" s="1"/>
  <c r="C48" i="10"/>
  <c r="D50" i="4" s="1"/>
  <c r="C49" i="10"/>
  <c r="D49" i="10" s="1"/>
  <c r="C50" i="10"/>
  <c r="D50" i="10" s="1"/>
  <c r="C51" i="10"/>
  <c r="D53" i="4" s="1"/>
  <c r="C52" i="10"/>
  <c r="D54" i="4" s="1"/>
  <c r="C53" i="10"/>
  <c r="D53" i="10" s="1"/>
  <c r="C54" i="10"/>
  <c r="D56" i="4" s="1"/>
  <c r="C55" i="10"/>
  <c r="D57" i="4" s="1"/>
  <c r="C56" i="10"/>
  <c r="D56" i="10" s="1"/>
  <c r="C57" i="10"/>
  <c r="D57" i="10" s="1"/>
  <c r="C32" i="10"/>
  <c r="D32" i="10" s="1"/>
  <c r="C3" i="10"/>
  <c r="D4" i="4" s="1"/>
  <c r="C4" i="10"/>
  <c r="D5" i="4" s="1"/>
  <c r="C5" i="10"/>
  <c r="C6" i="10"/>
  <c r="D7" i="4" s="1"/>
  <c r="C7" i="10"/>
  <c r="D7" i="10" s="1"/>
  <c r="C8" i="10"/>
  <c r="D9" i="4" s="1"/>
  <c r="C9" i="10"/>
  <c r="D10" i="4" s="1"/>
  <c r="C10" i="10"/>
  <c r="D10" i="10" s="1"/>
  <c r="C11" i="10"/>
  <c r="D11" i="10" s="1"/>
  <c r="C12" i="10"/>
  <c r="D12" i="10" s="1"/>
  <c r="C13" i="10"/>
  <c r="D13" i="10" s="1"/>
  <c r="C14" i="10"/>
  <c r="D15" i="4" s="1"/>
  <c r="C15" i="10"/>
  <c r="D16" i="4" s="1"/>
  <c r="C16" i="10"/>
  <c r="D16" i="10" s="1"/>
  <c r="C17" i="10"/>
  <c r="D17" i="10" s="1"/>
  <c r="C18" i="10"/>
  <c r="D18" i="10" s="1"/>
  <c r="C19" i="10"/>
  <c r="D20" i="4" s="1"/>
  <c r="C20" i="10"/>
  <c r="C21" i="10"/>
  <c r="D21" i="10" s="1"/>
  <c r="C22" i="10"/>
  <c r="D22" i="10" s="1"/>
  <c r="C23" i="10"/>
  <c r="D24" i="4" s="1"/>
  <c r="C24" i="10"/>
  <c r="D25" i="4" s="1"/>
  <c r="C25" i="10"/>
  <c r="C26" i="10"/>
  <c r="D27" i="4" s="1"/>
  <c r="C27" i="10"/>
  <c r="D28" i="4" s="1"/>
  <c r="C28" i="10"/>
  <c r="D29" i="4" s="1"/>
  <c r="C29" i="10"/>
  <c r="D29" i="10" s="1"/>
  <c r="G32" i="2"/>
  <c r="D88" i="4"/>
  <c r="D89" i="4"/>
  <c r="A34" i="10"/>
  <c r="A35" i="10"/>
  <c r="A36" i="10"/>
  <c r="A37" i="10"/>
  <c r="A38" i="10"/>
  <c r="A43" i="10"/>
  <c r="A44" i="10"/>
  <c r="A45" i="10"/>
  <c r="A51" i="10"/>
  <c r="A52" i="10"/>
  <c r="A53" i="10"/>
  <c r="A55" i="10"/>
  <c r="A57" i="10"/>
  <c r="A64" i="10"/>
  <c r="A66" i="10"/>
  <c r="A91" i="10"/>
  <c r="A96" i="10"/>
  <c r="A98" i="10"/>
  <c r="A107" i="10"/>
  <c r="A2" i="9"/>
  <c r="C115" i="4" s="1"/>
  <c r="A3" i="9"/>
  <c r="A4" i="9"/>
  <c r="C117" i="4" s="1"/>
  <c r="A5" i="9"/>
  <c r="A6" i="9"/>
  <c r="C119" i="4" s="1"/>
  <c r="A7" i="9"/>
  <c r="C120" i="4" s="1"/>
  <c r="A8" i="9"/>
  <c r="A119" i="10" s="1"/>
  <c r="A9" i="9"/>
  <c r="A10" i="9"/>
  <c r="C123" i="4" s="1"/>
  <c r="A2" i="8"/>
  <c r="A85" i="10" s="1"/>
  <c r="A3" i="8"/>
  <c r="A86" i="10" s="1"/>
  <c r="A4" i="8"/>
  <c r="A87" i="10" s="1"/>
  <c r="A5" i="8"/>
  <c r="C90" i="4" s="1"/>
  <c r="A6" i="8"/>
  <c r="A89" i="10" s="1"/>
  <c r="A7" i="8"/>
  <c r="C92" i="4" s="1"/>
  <c r="A8" i="8"/>
  <c r="A9" i="8"/>
  <c r="A92" i="10" s="1"/>
  <c r="A10" i="8"/>
  <c r="A93" i="10" s="1"/>
  <c r="A11" i="8"/>
  <c r="A94" i="10" s="1"/>
  <c r="A12" i="8"/>
  <c r="A95" i="10" s="1"/>
  <c r="A13" i="8"/>
  <c r="C98" i="4" s="1"/>
  <c r="A14" i="8"/>
  <c r="A97" i="10" s="1"/>
  <c r="A15" i="8"/>
  <c r="C100" i="4" s="1"/>
  <c r="A16" i="8"/>
  <c r="A99" i="10" s="1"/>
  <c r="A17" i="8"/>
  <c r="C102" i="4" s="1"/>
  <c r="A18" i="8"/>
  <c r="A101" i="10" s="1"/>
  <c r="A19" i="8"/>
  <c r="C104" i="4" s="1"/>
  <c r="A20" i="8"/>
  <c r="C105" i="4" s="1"/>
  <c r="A21" i="8"/>
  <c r="C106" i="4" s="1"/>
  <c r="A22" i="8"/>
  <c r="C107" i="4" s="1"/>
  <c r="A23" i="8"/>
  <c r="C108" i="4" s="1"/>
  <c r="A24" i="8"/>
  <c r="C109" i="4" s="1"/>
  <c r="A25" i="8"/>
  <c r="A108" i="10" s="1"/>
  <c r="A26" i="8"/>
  <c r="A109" i="10" s="1"/>
  <c r="A2" i="7"/>
  <c r="A61" i="10" s="1"/>
  <c r="A3" i="7"/>
  <c r="A62" i="10" s="1"/>
  <c r="A4" i="7"/>
  <c r="A63" i="10" s="1"/>
  <c r="A5" i="7"/>
  <c r="C66" i="4" s="1"/>
  <c r="A6" i="7"/>
  <c r="C67" i="4" s="1"/>
  <c r="A7" i="7"/>
  <c r="A8" i="7"/>
  <c r="C69" i="4" s="1"/>
  <c r="A9" i="7"/>
  <c r="C70" i="4" s="1"/>
  <c r="A10" i="7"/>
  <c r="C71" i="4" s="1"/>
  <c r="A11" i="7"/>
  <c r="A70" i="10" s="1"/>
  <c r="A12" i="7"/>
  <c r="C73" i="4" s="1"/>
  <c r="A13" i="7"/>
  <c r="C74" i="4" s="1"/>
  <c r="A14" i="7"/>
  <c r="C75" i="4" s="1"/>
  <c r="A15" i="7"/>
  <c r="A74" i="10" s="1"/>
  <c r="A16" i="7"/>
  <c r="C77" i="4" s="1"/>
  <c r="A17" i="7"/>
  <c r="C78" i="4" s="1"/>
  <c r="A18" i="7"/>
  <c r="C79" i="4" s="1"/>
  <c r="A19" i="7"/>
  <c r="C80" i="4" s="1"/>
  <c r="A20" i="7"/>
  <c r="A79" i="10" s="1"/>
  <c r="A21" i="7"/>
  <c r="C82" i="4" s="1"/>
  <c r="A22" i="7"/>
  <c r="C83" i="4" s="1"/>
  <c r="A2" i="6"/>
  <c r="A3" i="6"/>
  <c r="A33" i="10" s="1"/>
  <c r="A4" i="6"/>
  <c r="A5" i="6"/>
  <c r="A6" i="6"/>
  <c r="C38" i="4" s="1"/>
  <c r="A7" i="6"/>
  <c r="C39" i="4" s="1"/>
  <c r="A8" i="6"/>
  <c r="C40" i="4" s="1"/>
  <c r="A9" i="6"/>
  <c r="C41" i="4" s="1"/>
  <c r="A10" i="6"/>
  <c r="C42" i="4" s="1"/>
  <c r="A11" i="6"/>
  <c r="A41" i="10" s="1"/>
  <c r="A12" i="6"/>
  <c r="A42" i="10" s="1"/>
  <c r="A13" i="6"/>
  <c r="A14" i="6"/>
  <c r="C46" i="4" s="1"/>
  <c r="A15" i="6"/>
  <c r="C47" i="4" s="1"/>
  <c r="A16" i="6"/>
  <c r="A46" i="10" s="1"/>
  <c r="A17" i="6"/>
  <c r="C49" i="4" s="1"/>
  <c r="A18" i="6"/>
  <c r="A48" i="10" s="1"/>
  <c r="A19" i="6"/>
  <c r="C51" i="4" s="1"/>
  <c r="A20" i="6"/>
  <c r="A50" i="10" s="1"/>
  <c r="A21" i="6"/>
  <c r="A22" i="6"/>
  <c r="C54" i="4" s="1"/>
  <c r="A23" i="6"/>
  <c r="C55" i="4" s="1"/>
  <c r="A24" i="6"/>
  <c r="A54" i="10" s="1"/>
  <c r="A25" i="6"/>
  <c r="C57" i="4" s="1"/>
  <c r="A26" i="6"/>
  <c r="A56" i="10" s="1"/>
  <c r="A27" i="6"/>
  <c r="A2" i="5"/>
  <c r="C4" i="4" s="1"/>
  <c r="A3" i="5"/>
  <c r="C5" i="4" s="1"/>
  <c r="A4" i="5"/>
  <c r="C6" i="4" s="1"/>
  <c r="A5" i="5"/>
  <c r="C7" i="4" s="1"/>
  <c r="A6" i="5"/>
  <c r="A7" i="5"/>
  <c r="A8" i="10" s="1"/>
  <c r="A8" i="5"/>
  <c r="C10" i="4" s="1"/>
  <c r="A9" i="5"/>
  <c r="A10" i="10" s="1"/>
  <c r="A10" i="5"/>
  <c r="C12" i="4" s="1"/>
  <c r="A11" i="5"/>
  <c r="A12" i="10" s="1"/>
  <c r="A12" i="5"/>
  <c r="C14" i="4" s="1"/>
  <c r="A13" i="5"/>
  <c r="C15" i="4" s="1"/>
  <c r="A14" i="5"/>
  <c r="A15" i="10" s="1"/>
  <c r="A15" i="5"/>
  <c r="A16" i="10" s="1"/>
  <c r="A16" i="5"/>
  <c r="C18" i="4" s="1"/>
  <c r="A17" i="5"/>
  <c r="C19" i="4" s="1"/>
  <c r="A18" i="5"/>
  <c r="C20" i="4" s="1"/>
  <c r="A19" i="5"/>
  <c r="C21" i="4" s="1"/>
  <c r="A20" i="5"/>
  <c r="C22" i="4" s="1"/>
  <c r="A21" i="5"/>
  <c r="C23" i="4" s="1"/>
  <c r="A22" i="5"/>
  <c r="A23" i="10" s="1"/>
  <c r="A23" i="5"/>
  <c r="A24" i="10" s="1"/>
  <c r="A24" i="5"/>
  <c r="C26" i="4" s="1"/>
  <c r="A25" i="5"/>
  <c r="A26" i="10" s="1"/>
  <c r="A26" i="5"/>
  <c r="A27" i="10" s="1"/>
  <c r="A27" i="5"/>
  <c r="C29" i="4" s="1"/>
  <c r="A28" i="5"/>
  <c r="C30" i="4" s="1"/>
  <c r="E4" i="4"/>
  <c r="E5" i="4"/>
  <c r="E6" i="4"/>
  <c r="E7" i="4"/>
  <c r="C8" i="4"/>
  <c r="E8" i="4"/>
  <c r="E9" i="4"/>
  <c r="E10" i="4"/>
  <c r="E11" i="4"/>
  <c r="E12" i="4"/>
  <c r="E13" i="4"/>
  <c r="E14" i="4"/>
  <c r="E15" i="4"/>
  <c r="E16" i="4"/>
  <c r="C17" i="4"/>
  <c r="E17" i="4"/>
  <c r="E18" i="4"/>
  <c r="E19" i="4"/>
  <c r="E20" i="4"/>
  <c r="E21" i="4"/>
  <c r="E22" i="4"/>
  <c r="E23" i="4"/>
  <c r="E24" i="4"/>
  <c r="E25" i="4"/>
  <c r="E26" i="4"/>
  <c r="E27" i="4"/>
  <c r="E28" i="4"/>
  <c r="E29" i="4"/>
  <c r="E30" i="4"/>
  <c r="E31" i="4"/>
  <c r="E34" i="4"/>
  <c r="C35" i="4"/>
  <c r="E35" i="4"/>
  <c r="C36" i="4"/>
  <c r="C37" i="4"/>
  <c r="E37" i="4"/>
  <c r="E38" i="4"/>
  <c r="E39" i="4"/>
  <c r="E40" i="4"/>
  <c r="E41" i="4"/>
  <c r="E42" i="4"/>
  <c r="C43" i="4"/>
  <c r="E43" i="4"/>
  <c r="C44" i="4"/>
  <c r="E44" i="4"/>
  <c r="C45" i="4"/>
  <c r="E45" i="4"/>
  <c r="E46" i="4"/>
  <c r="E47" i="4"/>
  <c r="E48" i="4"/>
  <c r="E49" i="4"/>
  <c r="E50" i="4"/>
  <c r="E51" i="4"/>
  <c r="E52" i="4"/>
  <c r="C53" i="4"/>
  <c r="E53" i="4"/>
  <c r="E54" i="4"/>
  <c r="E55" i="4"/>
  <c r="C56" i="4"/>
  <c r="E56" i="4"/>
  <c r="E57" i="4"/>
  <c r="C58" i="4"/>
  <c r="E58" i="4"/>
  <c r="C59" i="4"/>
  <c r="E59" i="4"/>
  <c r="E63" i="4"/>
  <c r="E64" i="4"/>
  <c r="C65" i="4"/>
  <c r="E65" i="4"/>
  <c r="E66" i="4"/>
  <c r="E67" i="4"/>
  <c r="C68" i="4"/>
  <c r="E68" i="4"/>
  <c r="E69" i="4"/>
  <c r="E70" i="4"/>
  <c r="E71" i="4"/>
  <c r="E72" i="4"/>
  <c r="E73" i="4"/>
  <c r="E74" i="4"/>
  <c r="E75" i="4"/>
  <c r="E76" i="4"/>
  <c r="E77" i="4"/>
  <c r="E78" i="4"/>
  <c r="E79" i="4"/>
  <c r="E80" i="4"/>
  <c r="E81" i="4"/>
  <c r="E82" i="4"/>
  <c r="E83" i="4"/>
  <c r="E84" i="4"/>
  <c r="E87" i="4"/>
  <c r="E88" i="4"/>
  <c r="E89" i="4"/>
  <c r="E90" i="4"/>
  <c r="E91" i="4"/>
  <c r="E92" i="4"/>
  <c r="C93" i="4"/>
  <c r="E93" i="4"/>
  <c r="C94" i="4"/>
  <c r="E94" i="4"/>
  <c r="E95" i="4"/>
  <c r="E96" i="4"/>
  <c r="C97" i="4"/>
  <c r="E97" i="4"/>
  <c r="E98" i="4"/>
  <c r="E99" i="4"/>
  <c r="E100" i="4"/>
  <c r="E101" i="4"/>
  <c r="E102" i="4"/>
  <c r="C103" i="4"/>
  <c r="E103" i="4"/>
  <c r="E104" i="4"/>
  <c r="E105" i="4"/>
  <c r="E106" i="4"/>
  <c r="E107" i="4"/>
  <c r="E108" i="4"/>
  <c r="E109" i="4"/>
  <c r="E110" i="4"/>
  <c r="E111" i="4"/>
  <c r="E112" i="4"/>
  <c r="E115" i="4"/>
  <c r="E116" i="4"/>
  <c r="E117" i="4"/>
  <c r="E118" i="4"/>
  <c r="E119" i="4"/>
  <c r="E120" i="4"/>
  <c r="E121" i="4"/>
  <c r="E122" i="4"/>
  <c r="E123" i="4"/>
  <c r="E124" i="4"/>
  <c r="D72" i="10" l="1"/>
  <c r="D103" i="10"/>
  <c r="D105" i="10"/>
  <c r="D104" i="10"/>
  <c r="D102" i="10"/>
  <c r="D101" i="10"/>
  <c r="D64" i="10"/>
  <c r="D62" i="10"/>
  <c r="E62" i="10" s="1"/>
  <c r="D90" i="4"/>
  <c r="D55" i="10"/>
  <c r="D91" i="10"/>
  <c r="D93" i="10"/>
  <c r="E93" i="10" s="1"/>
  <c r="D36" i="10"/>
  <c r="E36" i="10" s="1"/>
  <c r="D85" i="10"/>
  <c r="E85" i="10" s="1"/>
  <c r="D15" i="10"/>
  <c r="E15" i="10" s="1"/>
  <c r="D9" i="10"/>
  <c r="E9" i="10" s="1"/>
  <c r="D8" i="10"/>
  <c r="E8" i="10" s="1"/>
  <c r="D61" i="10"/>
  <c r="E61" i="10" s="1"/>
  <c r="D94" i="10"/>
  <c r="E94" i="10" s="1"/>
  <c r="D28" i="10"/>
  <c r="E28" i="10" s="1"/>
  <c r="D27" i="10"/>
  <c r="E27" i="10" s="1"/>
  <c r="D121" i="10"/>
  <c r="D26" i="10"/>
  <c r="E26" i="10" s="1"/>
  <c r="D52" i="10"/>
  <c r="E52" i="10" s="1"/>
  <c r="D66" i="10"/>
  <c r="E66" i="10" s="1"/>
  <c r="D120" i="10"/>
  <c r="E120" i="10" s="1"/>
  <c r="D51" i="10"/>
  <c r="E51" i="10" s="1"/>
  <c r="D46" i="10"/>
  <c r="E46" i="10" s="1"/>
  <c r="E117" i="10"/>
  <c r="E57" i="10"/>
  <c r="E37" i="10"/>
  <c r="E96" i="10"/>
  <c r="E56" i="10"/>
  <c r="E95" i="10"/>
  <c r="E35" i="10"/>
  <c r="E65" i="10"/>
  <c r="E18" i="10"/>
  <c r="E34" i="10"/>
  <c r="D80" i="10"/>
  <c r="E80" i="10" s="1"/>
  <c r="E17" i="10"/>
  <c r="E53" i="10"/>
  <c r="E33" i="10"/>
  <c r="E63" i="10"/>
  <c r="E92" i="10"/>
  <c r="D14" i="10"/>
  <c r="E14" i="10" s="1"/>
  <c r="D108" i="10"/>
  <c r="E108" i="10" s="1"/>
  <c r="E16" i="10"/>
  <c r="D48" i="10"/>
  <c r="E48" i="10" s="1"/>
  <c r="D77" i="10"/>
  <c r="E77" i="10" s="1"/>
  <c r="E109" i="10"/>
  <c r="E13" i="10"/>
  <c r="E49" i="10"/>
  <c r="D3" i="10"/>
  <c r="E3" i="10" s="1"/>
  <c r="E12" i="10"/>
  <c r="E107" i="10"/>
  <c r="E11" i="10"/>
  <c r="E47" i="10"/>
  <c r="E106" i="10"/>
  <c r="E10" i="10"/>
  <c r="E113" i="10"/>
  <c r="E29" i="10"/>
  <c r="E75" i="10"/>
  <c r="D41" i="10"/>
  <c r="E41" i="10" s="1"/>
  <c r="D71" i="10"/>
  <c r="E71" i="10" s="1"/>
  <c r="D100" i="10"/>
  <c r="E100" i="10" s="1"/>
  <c r="D117" i="10"/>
  <c r="E44" i="10"/>
  <c r="E74" i="10"/>
  <c r="D25" i="10"/>
  <c r="E25" i="10" s="1"/>
  <c r="D5" i="10"/>
  <c r="E5" i="10" s="1"/>
  <c r="D40" i="10"/>
  <c r="E40" i="10" s="1"/>
  <c r="D99" i="10"/>
  <c r="E99" i="10" s="1"/>
  <c r="E7" i="10"/>
  <c r="E43" i="10"/>
  <c r="E73" i="10"/>
  <c r="E119" i="10"/>
  <c r="D24" i="10"/>
  <c r="E24" i="10" s="1"/>
  <c r="D4" i="10"/>
  <c r="E4" i="10" s="1"/>
  <c r="D39" i="10"/>
  <c r="E39" i="10" s="1"/>
  <c r="D69" i="10"/>
  <c r="E69" i="10" s="1"/>
  <c r="D98" i="10"/>
  <c r="E98" i="10" s="1"/>
  <c r="D115" i="10"/>
  <c r="E115" i="10" s="1"/>
  <c r="E118" i="10"/>
  <c r="D23" i="10"/>
  <c r="E23" i="10" s="1"/>
  <c r="D38" i="10"/>
  <c r="E38" i="10" s="1"/>
  <c r="D97" i="10"/>
  <c r="E97" i="10" s="1"/>
  <c r="D114" i="10"/>
  <c r="E114" i="10" s="1"/>
  <c r="E116" i="10"/>
  <c r="E70" i="10"/>
  <c r="E68" i="10"/>
  <c r="E67" i="10"/>
  <c r="E81" i="10"/>
  <c r="E50" i="10"/>
  <c r="E32" i="10"/>
  <c r="E22" i="10"/>
  <c r="E21" i="10"/>
  <c r="E20" i="10"/>
  <c r="D13" i="4"/>
  <c r="D118" i="4"/>
  <c r="D117" i="4"/>
  <c r="D72" i="4"/>
  <c r="D99" i="4"/>
  <c r="E103" i="10"/>
  <c r="E102" i="10"/>
  <c r="D6" i="4"/>
  <c r="E101" i="10"/>
  <c r="E42" i="10"/>
  <c r="D102" i="4"/>
  <c r="D101" i="4"/>
  <c r="D91" i="4"/>
  <c r="D115" i="4"/>
  <c r="D30" i="4"/>
  <c r="D45" i="4"/>
  <c r="E104" i="10"/>
  <c r="E105" i="10"/>
  <c r="D73" i="4"/>
  <c r="D92" i="4"/>
  <c r="D83" i="4"/>
  <c r="D55" i="4"/>
  <c r="D111" i="4"/>
  <c r="D52" i="4"/>
  <c r="D23" i="4"/>
  <c r="E45" i="10"/>
  <c r="E88" i="10"/>
  <c r="D36" i="4"/>
  <c r="D109" i="4"/>
  <c r="D81" i="4"/>
  <c r="E87" i="10"/>
  <c r="D46" i="4"/>
  <c r="C91" i="4"/>
  <c r="C52" i="4"/>
  <c r="A71" i="10"/>
  <c r="A49" i="10"/>
  <c r="C89" i="4"/>
  <c r="C50" i="4"/>
  <c r="D21" i="4"/>
  <c r="A105" i="10"/>
  <c r="E60" i="4"/>
  <c r="D108" i="4"/>
  <c r="D97" i="4"/>
  <c r="D49" i="4"/>
  <c r="D40" i="4"/>
  <c r="E91" i="10"/>
  <c r="C81" i="4"/>
  <c r="A73" i="10"/>
  <c r="A103" i="10"/>
  <c r="C88" i="4"/>
  <c r="A47" i="10"/>
  <c r="C25" i="4"/>
  <c r="A80" i="10"/>
  <c r="A40" i="10"/>
  <c r="C48" i="4"/>
  <c r="E121" i="10"/>
  <c r="D98" i="4"/>
  <c r="C76" i="4"/>
  <c r="D14" i="4"/>
  <c r="C24" i="4"/>
  <c r="A121" i="10"/>
  <c r="A67" i="10"/>
  <c r="A39" i="10"/>
  <c r="A18" i="10"/>
  <c r="A7" i="10"/>
  <c r="C28" i="4"/>
  <c r="C16" i="4"/>
  <c r="A9" i="10"/>
  <c r="A116" i="10"/>
  <c r="C118" i="4"/>
  <c r="A118" i="10"/>
  <c r="D120" i="4"/>
  <c r="D119" i="4"/>
  <c r="D80" i="4"/>
  <c r="D67" i="4"/>
  <c r="E64" i="10"/>
  <c r="E72" i="10"/>
  <c r="D69" i="4"/>
  <c r="D76" i="4"/>
  <c r="D65" i="4"/>
  <c r="D58" i="4"/>
  <c r="D59" i="4"/>
  <c r="D51" i="4"/>
  <c r="D35" i="4"/>
  <c r="C34" i="4"/>
  <c r="D37" i="4"/>
  <c r="D22" i="4"/>
  <c r="E6" i="10"/>
  <c r="D8" i="4"/>
  <c r="D121" i="4"/>
  <c r="C122" i="10"/>
  <c r="C116" i="4"/>
  <c r="C122" i="4"/>
  <c r="A114" i="10"/>
  <c r="A120" i="10"/>
  <c r="A113" i="10"/>
  <c r="A115" i="10"/>
  <c r="A117" i="10"/>
  <c r="D94" i="4"/>
  <c r="D100" i="4"/>
  <c r="C110" i="10"/>
  <c r="D77" i="4"/>
  <c r="D70" i="4"/>
  <c r="D75" i="4"/>
  <c r="D78" i="4"/>
  <c r="C82" i="10"/>
  <c r="D39" i="4"/>
  <c r="E55" i="10"/>
  <c r="E54" i="10"/>
  <c r="C58" i="10"/>
  <c r="A32" i="10"/>
  <c r="D34" i="4"/>
  <c r="D26" i="4"/>
  <c r="E19" i="10"/>
  <c r="D11" i="4"/>
  <c r="C30" i="10"/>
  <c r="D12" i="4"/>
  <c r="D19" i="4"/>
  <c r="D17" i="4"/>
  <c r="D18" i="4"/>
  <c r="A5" i="10"/>
  <c r="C13" i="4"/>
  <c r="A14" i="10"/>
  <c r="C9" i="4"/>
  <c r="A25" i="10"/>
  <c r="A28" i="10"/>
  <c r="A19" i="10"/>
  <c r="A20" i="10"/>
  <c r="A11" i="10"/>
  <c r="A4" i="10"/>
  <c r="C27" i="4"/>
  <c r="A29" i="10"/>
  <c r="A22" i="10"/>
  <c r="A13" i="10"/>
  <c r="A6" i="10"/>
  <c r="A21" i="10"/>
  <c r="C11" i="4"/>
  <c r="A17" i="10"/>
  <c r="A3" i="10"/>
  <c r="A100" i="10"/>
  <c r="A102" i="10"/>
  <c r="A104" i="10"/>
  <c r="A88" i="10"/>
  <c r="C111" i="4"/>
  <c r="C95" i="4"/>
  <c r="A106" i="10"/>
  <c r="A90" i="10"/>
  <c r="C96" i="4"/>
  <c r="C87" i="4"/>
  <c r="C110" i="4"/>
  <c r="C101" i="4"/>
  <c r="A76" i="10"/>
  <c r="C72" i="4"/>
  <c r="C63" i="4"/>
  <c r="A75" i="10"/>
  <c r="A68" i="10"/>
  <c r="A69" i="10"/>
  <c r="A77" i="10"/>
  <c r="A72" i="10"/>
  <c r="C64" i="4"/>
  <c r="A78" i="10"/>
  <c r="A81" i="10"/>
  <c r="A65" i="10"/>
  <c r="C121" i="4"/>
  <c r="C99" i="4"/>
  <c r="D82" i="10" l="1"/>
  <c r="E82" i="10" s="1"/>
  <c r="D124" i="4"/>
  <c r="D30" i="10"/>
  <c r="D112" i="4"/>
  <c r="D110" i="10"/>
  <c r="E110" i="10" s="1"/>
  <c r="D122" i="10"/>
  <c r="E122" i="10" s="1"/>
  <c r="D84" i="4"/>
  <c r="D58" i="10"/>
  <c r="E30" i="10" l="1"/>
  <c r="D31" i="4" s="1"/>
  <c r="E58" i="10"/>
  <c r="D60" i="4" s="1"/>
</calcChain>
</file>

<file path=xl/sharedStrings.xml><?xml version="1.0" encoding="utf-8"?>
<sst xmlns="http://schemas.openxmlformats.org/spreadsheetml/2006/main" count="455" uniqueCount="277">
  <si>
    <t>Information and intelligence sharing</t>
  </si>
  <si>
    <t xml:space="preserve">Management of ICT third-party risks </t>
  </si>
  <si>
    <t>Digital operational resilience testing</t>
  </si>
  <si>
    <t>ICT related incident management</t>
  </si>
  <si>
    <t>ICT risk management</t>
  </si>
  <si>
    <t xml:space="preserve">Number of ICT 3rd Party service providers </t>
  </si>
  <si>
    <t>Financial Entity</t>
  </si>
  <si>
    <t>3rd party assessment</t>
  </si>
  <si>
    <t>Assessment style</t>
  </si>
  <si>
    <t>quick assessment</t>
  </si>
  <si>
    <t>Assessment type</t>
  </si>
  <si>
    <t>Included Departements</t>
  </si>
  <si>
    <t>DORA Manager</t>
  </si>
  <si>
    <t>Date of assessment</t>
  </si>
  <si>
    <t>Third Party Service Provider Risk Management</t>
  </si>
  <si>
    <t>Digital Operational Resilience Testing</t>
  </si>
  <si>
    <t>ICT Incident Management</t>
  </si>
  <si>
    <t xml:space="preserve">ICT Risk Management </t>
  </si>
  <si>
    <t xml:space="preserve">ICT Incident Management </t>
  </si>
  <si>
    <t>Maturity Target</t>
  </si>
  <si>
    <t>Maturity Score</t>
  </si>
  <si>
    <t>NIST CSF 2.0</t>
  </si>
  <si>
    <t>Domain</t>
  </si>
  <si>
    <t>code</t>
  </si>
  <si>
    <t>SUM</t>
  </si>
  <si>
    <t>Information and Intelligence Sharing</t>
  </si>
  <si>
    <t>ICT Risk Management</t>
  </si>
  <si>
    <t>answer</t>
  </si>
  <si>
    <t>in scope</t>
  </si>
  <si>
    <t>1-5</t>
  </si>
  <si>
    <t>11+</t>
  </si>
  <si>
    <t>7-10</t>
  </si>
  <si>
    <t>4-7</t>
  </si>
  <si>
    <t>1-3</t>
  </si>
  <si>
    <t>DORA Team size</t>
  </si>
  <si>
    <t>(u) ICT third-party service providers</t>
  </si>
  <si>
    <t>(t) securitisation repositories</t>
  </si>
  <si>
    <t>(s) crowdfunding service providers</t>
  </si>
  <si>
    <t>(r) administrators of critical benchmarks</t>
  </si>
  <si>
    <t>(q) statutory auditors and audit firms</t>
  </si>
  <si>
    <t>(p) credit rating agencies</t>
  </si>
  <si>
    <t>(o) institutions for occupational retirement pensions</t>
  </si>
  <si>
    <t>(n) insurance intermediaries</t>
  </si>
  <si>
    <t>(m) insurance and reinsurance undertakings</t>
  </si>
  <si>
    <t>(l) data reporting service providers</t>
  </si>
  <si>
    <t>(k) management companies</t>
  </si>
  <si>
    <t>(j) imanagers of alternative investment funds</t>
  </si>
  <si>
    <t>(i) trade repositories</t>
  </si>
  <si>
    <t>(h) trading venues</t>
  </si>
  <si>
    <t>(g) central counterparties</t>
  </si>
  <si>
    <t>(f) central securities depositories</t>
  </si>
  <si>
    <t>(e) crypto-asset service providers</t>
  </si>
  <si>
    <t>(d) investment firms</t>
  </si>
  <si>
    <t>(c) electronic money institutions</t>
  </si>
  <si>
    <t>(b) payment institutions</t>
  </si>
  <si>
    <t>(a) credit institutions,</t>
  </si>
  <si>
    <t>Finacial Entities</t>
  </si>
  <si>
    <t>50.000+</t>
  </si>
  <si>
    <t>10.000-50.000</t>
  </si>
  <si>
    <t>5.000-9.999</t>
  </si>
  <si>
    <t>1.000-4.999</t>
  </si>
  <si>
    <t>250-999</t>
  </si>
  <si>
    <t>50-249</t>
  </si>
  <si>
    <t>1-49</t>
  </si>
  <si>
    <t>Organization size</t>
  </si>
  <si>
    <t>Internal assessment</t>
  </si>
  <si>
    <t>progress assessment</t>
  </si>
  <si>
    <t>initial assessment (baseline)</t>
  </si>
  <si>
    <t>scoped assessment</t>
  </si>
  <si>
    <t>Fully complete</t>
  </si>
  <si>
    <t>Mostly complete</t>
  </si>
  <si>
    <t>Averagely complete</t>
  </si>
  <si>
    <t>Partially complete</t>
  </si>
  <si>
    <t>Incomplete</t>
  </si>
  <si>
    <t>Completeness</t>
  </si>
  <si>
    <t>Status</t>
  </si>
  <si>
    <r>
      <rPr>
        <b/>
        <sz val="16"/>
        <color indexed="8"/>
        <rFont val="Calibri"/>
        <family val="2"/>
      </rPr>
      <t>GV.OC-01</t>
    </r>
    <r>
      <rPr>
        <sz val="16"/>
        <color indexed="8"/>
        <rFont val="Calibri"/>
        <family val="2"/>
      </rPr>
      <t>: The organizational mission is understood and informs cybersecurity risk management</t>
    </r>
  </si>
  <si>
    <r>
      <rPr>
        <b/>
        <sz val="16"/>
        <color indexed="8"/>
        <rFont val="Calibri"/>
        <family val="2"/>
      </rPr>
      <t>GV.OC-02</t>
    </r>
    <r>
      <rPr>
        <sz val="16"/>
        <color indexed="8"/>
        <rFont val="Calibri"/>
        <family val="2"/>
      </rPr>
      <t>: Internal and external stakeholders are understood, and their needs and expectations regarding cybersecurity risk management are understood and considered</t>
    </r>
  </si>
  <si>
    <r>
      <rPr>
        <b/>
        <sz val="16"/>
        <color indexed="8"/>
        <rFont val="Calibri"/>
        <family val="2"/>
      </rPr>
      <t>GV.OC-04</t>
    </r>
    <r>
      <rPr>
        <sz val="16"/>
        <color indexed="8"/>
        <rFont val="Calibri"/>
        <family val="2"/>
      </rPr>
      <t>: Critical objectives, capabilities, and services that stakeholders depend on or expect from the organization are understood and communicated</t>
    </r>
  </si>
  <si>
    <r>
      <rPr>
        <b/>
        <sz val="16"/>
        <color indexed="8"/>
        <rFont val="Calibri"/>
        <family val="2"/>
      </rPr>
      <t>GV.RM-01</t>
    </r>
    <r>
      <rPr>
        <sz val="16"/>
        <color indexed="8"/>
        <rFont val="Calibri"/>
        <family val="2"/>
      </rPr>
      <t>: Risk management objectives are established and agreed to by organizational stakeholders</t>
    </r>
  </si>
  <si>
    <r>
      <rPr>
        <b/>
        <sz val="16"/>
        <color indexed="8"/>
        <rFont val="Calibri"/>
        <family val="2"/>
      </rPr>
      <t>GV.RM-02</t>
    </r>
    <r>
      <rPr>
        <sz val="16"/>
        <color indexed="8"/>
        <rFont val="Calibri"/>
        <family val="2"/>
      </rPr>
      <t>: Risk appetite and risk tolerance statements are established, communicated, and maintained</t>
    </r>
  </si>
  <si>
    <r>
      <rPr>
        <b/>
        <sz val="16"/>
        <color indexed="8"/>
        <rFont val="Calibri"/>
        <family val="2"/>
      </rPr>
      <t>GV.RM-03</t>
    </r>
    <r>
      <rPr>
        <sz val="16"/>
        <color indexed="8"/>
        <rFont val="Calibri"/>
        <family val="2"/>
      </rPr>
      <t>: Cybersecurity risk management activities and outcomes are included in enterprise risk management processes</t>
    </r>
  </si>
  <si>
    <r>
      <rPr>
        <b/>
        <sz val="16"/>
        <color indexed="8"/>
        <rFont val="Calibri"/>
        <family val="2"/>
      </rPr>
      <t>GV.RM-04</t>
    </r>
    <r>
      <rPr>
        <sz val="16"/>
        <color indexed="8"/>
        <rFont val="Calibri"/>
        <family val="2"/>
      </rPr>
      <t>: Strategic direction that describes appropriate risk response options is established and communicated</t>
    </r>
  </si>
  <si>
    <r>
      <rPr>
        <b/>
        <sz val="16"/>
        <color indexed="8"/>
        <rFont val="Calibri"/>
        <family val="2"/>
      </rPr>
      <t>GV.RM-05</t>
    </r>
    <r>
      <rPr>
        <sz val="16"/>
        <color indexed="8"/>
        <rFont val="Calibri"/>
        <family val="2"/>
      </rPr>
      <t>: Lines of communication across the organization are established for cybersecurity risks, including risks from suppliers and other third parties</t>
    </r>
  </si>
  <si>
    <r>
      <rPr>
        <b/>
        <sz val="16"/>
        <color indexed="8"/>
        <rFont val="Calibri"/>
        <family val="2"/>
      </rPr>
      <t>GV.RM-06</t>
    </r>
    <r>
      <rPr>
        <sz val="16"/>
        <color indexed="8"/>
        <rFont val="Calibri"/>
        <family val="2"/>
      </rPr>
      <t>: A standardized method for calculating, documenting, categorizing, and prioritizing cybersecurity risks is established and communicated</t>
    </r>
  </si>
  <si>
    <r>
      <rPr>
        <b/>
        <sz val="16"/>
        <color indexed="8"/>
        <rFont val="Calibri"/>
        <family val="2"/>
      </rPr>
      <t>GV.RM-07</t>
    </r>
    <r>
      <rPr>
        <sz val="16"/>
        <color indexed="8"/>
        <rFont val="Calibri"/>
        <family val="2"/>
      </rPr>
      <t>: Strategic opportunities (i.e., positive risks) are characterized and are included in organizational cybersecurity risk discussions</t>
    </r>
  </si>
  <si>
    <r>
      <rPr>
        <b/>
        <sz val="16"/>
        <color indexed="8"/>
        <rFont val="Calibri"/>
        <family val="2"/>
      </rPr>
      <t>GV.RR-01</t>
    </r>
    <r>
      <rPr>
        <sz val="16"/>
        <color indexed="8"/>
        <rFont val="Calibri"/>
        <family val="2"/>
      </rPr>
      <t>: Organizational leadership is responsible and accountable for cybersecurity risk and fosters a culture that is risk-aware, ethical, and continually improving</t>
    </r>
  </si>
  <si>
    <r>
      <rPr>
        <b/>
        <sz val="16"/>
        <color indexed="8"/>
        <rFont val="Calibri"/>
        <family val="2"/>
      </rPr>
      <t>GV.RR-02</t>
    </r>
    <r>
      <rPr>
        <sz val="16"/>
        <color indexed="8"/>
        <rFont val="Calibri"/>
        <family val="2"/>
      </rPr>
      <t>: Roles, responsibilities, and authorities related to cybersecurity risk management are established, communicated, understood, and enforced</t>
    </r>
  </si>
  <si>
    <r>
      <rPr>
        <b/>
        <sz val="16"/>
        <color indexed="8"/>
        <rFont val="Calibri"/>
        <family val="2"/>
      </rPr>
      <t>GV.RR-03</t>
    </r>
    <r>
      <rPr>
        <sz val="16"/>
        <color indexed="8"/>
        <rFont val="Calibri"/>
        <family val="2"/>
      </rPr>
      <t>: Adequate resources are allocated commensurate with the cybersecurity risk strategy, roles, responsibilities, and policies</t>
    </r>
  </si>
  <si>
    <r>
      <rPr>
        <b/>
        <sz val="16"/>
        <color indexed="8"/>
        <rFont val="Calibri"/>
        <family val="2"/>
      </rPr>
      <t>GV.PO-01</t>
    </r>
    <r>
      <rPr>
        <sz val="16"/>
        <color indexed="8"/>
        <rFont val="Calibri"/>
        <family val="2"/>
      </rPr>
      <t>: Policy for managing cybersecurity risks is established based on organizational context, cybersecurity strategy, and priorities and is communicated and enforced</t>
    </r>
  </si>
  <si>
    <r>
      <rPr>
        <b/>
        <sz val="16"/>
        <color indexed="8"/>
        <rFont val="Calibri"/>
        <family val="2"/>
      </rPr>
      <t>GV.PO-02</t>
    </r>
    <r>
      <rPr>
        <sz val="16"/>
        <color indexed="8"/>
        <rFont val="Calibri"/>
        <family val="2"/>
      </rPr>
      <t>: Policy for managing cybersecurity risks is reviewed, updated, communicated, and enforced to reflect changes in requirements, threats, technology, and organizational mission</t>
    </r>
  </si>
  <si>
    <r>
      <rPr>
        <b/>
        <sz val="16"/>
        <color indexed="8"/>
        <rFont val="Calibri"/>
        <family val="2"/>
      </rPr>
      <t>GV.OV-01</t>
    </r>
    <r>
      <rPr>
        <sz val="16"/>
        <color indexed="8"/>
        <rFont val="Calibri"/>
        <family val="2"/>
      </rPr>
      <t>: Cybersecurity risk management strategy outcomes are reviewed to inform and adjust strategy and direction</t>
    </r>
  </si>
  <si>
    <r>
      <rPr>
        <b/>
        <sz val="16"/>
        <color indexed="8"/>
        <rFont val="Calibri"/>
        <family val="2"/>
      </rPr>
      <t>GV.OV-02</t>
    </r>
    <r>
      <rPr>
        <sz val="16"/>
        <color indexed="8"/>
        <rFont val="Calibri"/>
        <family val="2"/>
      </rPr>
      <t>: The cybersecurity risk management strategy is reviewed and adjusted to ensure coverage of organizational requirements and risks</t>
    </r>
  </si>
  <si>
    <r>
      <rPr>
        <b/>
        <sz val="16"/>
        <color indexed="8"/>
        <rFont val="Calibri"/>
        <family val="2"/>
      </rPr>
      <t>GV.OV-03</t>
    </r>
    <r>
      <rPr>
        <sz val="16"/>
        <color indexed="8"/>
        <rFont val="Calibri"/>
        <family val="2"/>
      </rPr>
      <t>: Organizational cybersecurity risk management performance is evaluated and reviewed for adjustments needed</t>
    </r>
  </si>
  <si>
    <r>
      <rPr>
        <b/>
        <sz val="16"/>
        <color indexed="8"/>
        <rFont val="Calibri"/>
        <family val="2"/>
      </rPr>
      <t>ID.RA-05</t>
    </r>
    <r>
      <rPr>
        <sz val="16"/>
        <color indexed="8"/>
        <rFont val="Calibri"/>
        <family val="2"/>
      </rPr>
      <t>: Threats, vulnerabilities, likelihoods, and impacts are used to understand inherent risk and inform risk response prioritization</t>
    </r>
  </si>
  <si>
    <r>
      <rPr>
        <b/>
        <sz val="16"/>
        <color indexed="8"/>
        <rFont val="Calibri"/>
        <family val="2"/>
      </rPr>
      <t>ID.RA-06</t>
    </r>
    <r>
      <rPr>
        <sz val="16"/>
        <color indexed="8"/>
        <rFont val="Calibri"/>
        <family val="2"/>
      </rPr>
      <t>: Risk responses are chosen, prioritized, planned, tracked, and communicated</t>
    </r>
  </si>
  <si>
    <r>
      <rPr>
        <b/>
        <sz val="16"/>
        <color indexed="8"/>
        <rFont val="Calibri"/>
        <family val="2"/>
      </rPr>
      <t>ID.RA-07</t>
    </r>
    <r>
      <rPr>
        <sz val="16"/>
        <color indexed="8"/>
        <rFont val="Calibri"/>
        <family val="2"/>
      </rPr>
      <t>: Changes and exceptions are managed, assessed for risk impact, recorded, and tracked</t>
    </r>
  </si>
  <si>
    <r>
      <rPr>
        <b/>
        <sz val="16"/>
        <color indexed="8"/>
        <rFont val="Calibri"/>
        <family val="2"/>
      </rPr>
      <t>PR.AA-06</t>
    </r>
    <r>
      <rPr>
        <sz val="16"/>
        <color indexed="8"/>
        <rFont val="Calibri"/>
        <family val="2"/>
      </rPr>
      <t>: Physical access to assets is managed, monitored, and enforced commensurate with risk</t>
    </r>
  </si>
  <si>
    <r>
      <rPr>
        <b/>
        <sz val="16"/>
        <color indexed="8"/>
        <rFont val="Calibri"/>
        <family val="2"/>
      </rPr>
      <t>PR.AT-01</t>
    </r>
    <r>
      <rPr>
        <sz val="16"/>
        <color indexed="8"/>
        <rFont val="Calibri"/>
        <family val="2"/>
      </rPr>
      <t>: Personnel are provided with awareness and training so that they possess the knowledge and skills to perform general tasks with cybersecurity risks in mind</t>
    </r>
  </si>
  <si>
    <r>
      <rPr>
        <b/>
        <sz val="16"/>
        <color indexed="8"/>
        <rFont val="Calibri"/>
        <family val="2"/>
      </rPr>
      <t>PR.AT-02</t>
    </r>
    <r>
      <rPr>
        <sz val="16"/>
        <color indexed="8"/>
        <rFont val="Calibri"/>
        <family val="2"/>
      </rPr>
      <t>: Individuals in specialized roles are provided with awareness and training so that they possess the knowledge and skills to perform relevant tasks with cybersecurity risks in mind</t>
    </r>
  </si>
  <si>
    <r>
      <rPr>
        <b/>
        <sz val="16"/>
        <color indexed="8"/>
        <rFont val="Calibri"/>
        <family val="2"/>
      </rPr>
      <t>PR.PS-02</t>
    </r>
    <r>
      <rPr>
        <sz val="16"/>
        <color indexed="8"/>
        <rFont val="Calibri"/>
        <family val="2"/>
      </rPr>
      <t>: Software is maintained, replaced, and removed commensurate with risk</t>
    </r>
  </si>
  <si>
    <r>
      <rPr>
        <b/>
        <sz val="16"/>
        <color indexed="8"/>
        <rFont val="Calibri"/>
        <family val="2"/>
      </rPr>
      <t>PR.PS-03</t>
    </r>
    <r>
      <rPr>
        <sz val="16"/>
        <color indexed="8"/>
        <rFont val="Calibri"/>
        <family val="2"/>
      </rPr>
      <t>: Hardware is maintained, replaced, and removed commensurate with risk</t>
    </r>
  </si>
  <si>
    <r>
      <rPr>
        <b/>
        <sz val="16"/>
        <color indexed="8"/>
        <rFont val="Calibri"/>
        <family val="2"/>
      </rPr>
      <t>RC.RP-04</t>
    </r>
    <r>
      <rPr>
        <sz val="16"/>
        <color indexed="8"/>
        <rFont val="Calibri"/>
        <family val="2"/>
      </rPr>
      <t>: Critical mission functions and cybersecurity risk management are considered to establish post-incident operational norms</t>
    </r>
  </si>
  <si>
    <t>NIST CSF 2.0 Subcategory</t>
  </si>
  <si>
    <t xml:space="preserve">Implementation Hints and Examples in DORA Context </t>
  </si>
  <si>
    <r>
      <rPr>
        <b/>
        <sz val="16"/>
        <color indexed="8"/>
        <rFont val="Calibri"/>
        <family val="2"/>
      </rPr>
      <t>GV.SC-08</t>
    </r>
    <r>
      <rPr>
        <sz val="16"/>
        <color indexed="8"/>
        <rFont val="Calibri"/>
        <family val="2"/>
      </rPr>
      <t>: Relevant suppliers and other third parties are included in incident planning, response, and recovery activities</t>
    </r>
  </si>
  <si>
    <r>
      <rPr>
        <b/>
        <sz val="16"/>
        <color indexed="8"/>
        <rFont val="Calibri"/>
        <family val="2"/>
      </rPr>
      <t>GV.OC-03</t>
    </r>
    <r>
      <rPr>
        <sz val="16"/>
        <color indexed="8"/>
        <rFont val="Calibri"/>
        <family val="2"/>
      </rPr>
      <t>: Legal, regulatory, and contractual requirements regarding cybersecurity - including privacy and civil liberties obligations - are understood and managed</t>
    </r>
  </si>
  <si>
    <r>
      <rPr>
        <b/>
        <sz val="16"/>
        <color indexed="8"/>
        <rFont val="Calibri"/>
        <family val="2"/>
      </rPr>
      <t>ID.IM-04</t>
    </r>
    <r>
      <rPr>
        <sz val="16"/>
        <color indexed="8"/>
        <rFont val="Calibri"/>
        <family val="2"/>
      </rPr>
      <t>: Incident response plans and other cybersecurity plans that affect operations are established, communicated, maintained, and improved</t>
    </r>
  </si>
  <si>
    <r>
      <rPr>
        <b/>
        <sz val="16"/>
        <color indexed="8"/>
        <rFont val="Calibri"/>
        <family val="2"/>
      </rPr>
      <t>DE.AE-08</t>
    </r>
    <r>
      <rPr>
        <sz val="16"/>
        <color indexed="8"/>
        <rFont val="Calibri"/>
        <family val="2"/>
      </rPr>
      <t>: Incidents are declared when adverse events meet the defined incident criteria</t>
    </r>
  </si>
  <si>
    <r>
      <rPr>
        <b/>
        <sz val="16"/>
        <color indexed="8"/>
        <rFont val="Calibri"/>
        <family val="2"/>
      </rPr>
      <t>RS.MA-01</t>
    </r>
    <r>
      <rPr>
        <sz val="16"/>
        <color indexed="8"/>
        <rFont val="Calibri"/>
        <family val="2"/>
      </rPr>
      <t>: The incident response plan is executed in coordination with relevant third parties once an incident is declared</t>
    </r>
  </si>
  <si>
    <r>
      <rPr>
        <b/>
        <sz val="16"/>
        <color indexed="8"/>
        <rFont val="Calibri"/>
        <family val="2"/>
      </rPr>
      <t>RS.MA-02</t>
    </r>
    <r>
      <rPr>
        <sz val="16"/>
        <color indexed="8"/>
        <rFont val="Calibri"/>
        <family val="2"/>
      </rPr>
      <t>: Incident reports are triaged and validated</t>
    </r>
  </si>
  <si>
    <r>
      <rPr>
        <b/>
        <sz val="16"/>
        <color indexed="8"/>
        <rFont val="Calibri"/>
        <family val="2"/>
      </rPr>
      <t>RS.MA-03</t>
    </r>
    <r>
      <rPr>
        <sz val="16"/>
        <color indexed="8"/>
        <rFont val="Calibri"/>
        <family val="2"/>
      </rPr>
      <t>: Incidents are categorized and prioritized</t>
    </r>
  </si>
  <si>
    <r>
      <rPr>
        <b/>
        <sz val="16"/>
        <color indexed="8"/>
        <rFont val="Calibri"/>
        <family val="2"/>
      </rPr>
      <t>RS.MA-04</t>
    </r>
    <r>
      <rPr>
        <sz val="16"/>
        <color indexed="8"/>
        <rFont val="Calibri"/>
        <family val="2"/>
      </rPr>
      <t>: Incidents are escalated or elevated as needed</t>
    </r>
  </si>
  <si>
    <r>
      <rPr>
        <b/>
        <sz val="16"/>
        <color indexed="8"/>
        <rFont val="Calibri"/>
        <family val="2"/>
      </rPr>
      <t>RS.MA-05</t>
    </r>
    <r>
      <rPr>
        <sz val="16"/>
        <color indexed="8"/>
        <rFont val="Calibri"/>
        <family val="2"/>
      </rPr>
      <t>: The criteria for initiating incident recovery are applied</t>
    </r>
  </si>
  <si>
    <r>
      <rPr>
        <b/>
        <sz val="16"/>
        <color indexed="8"/>
        <rFont val="Calibri"/>
        <family val="2"/>
      </rPr>
      <t>RS.AN-03</t>
    </r>
    <r>
      <rPr>
        <sz val="16"/>
        <color indexed="8"/>
        <rFont val="Calibri"/>
        <family val="2"/>
      </rPr>
      <t>: Analysis is performed to establish what has taken place during an incident and the root cause of the incident</t>
    </r>
  </si>
  <si>
    <r>
      <rPr>
        <b/>
        <sz val="16"/>
        <color indexed="8"/>
        <rFont val="Calibri"/>
        <family val="2"/>
      </rPr>
      <t>RS.AN-07</t>
    </r>
    <r>
      <rPr>
        <sz val="16"/>
        <color indexed="8"/>
        <rFont val="Calibri"/>
        <family val="2"/>
      </rPr>
      <t>: Incident data and metadata are collected, and their integrity and provenance are preserved</t>
    </r>
  </si>
  <si>
    <r>
      <rPr>
        <b/>
        <sz val="16"/>
        <color indexed="8"/>
        <rFont val="Calibri"/>
        <family val="2"/>
      </rPr>
      <t>RS.AN-08</t>
    </r>
    <r>
      <rPr>
        <sz val="16"/>
        <color indexed="8"/>
        <rFont val="Calibri"/>
        <family val="2"/>
      </rPr>
      <t>: An incident's magnitude is estimated and validated</t>
    </r>
  </si>
  <si>
    <r>
      <rPr>
        <b/>
        <sz val="16"/>
        <color indexed="8"/>
        <rFont val="Calibri"/>
        <family val="2"/>
      </rPr>
      <t>RS.CO-02</t>
    </r>
    <r>
      <rPr>
        <sz val="16"/>
        <color indexed="8"/>
        <rFont val="Calibri"/>
        <family val="2"/>
      </rPr>
      <t>: Internal and external stakeholders are notified of incidents</t>
    </r>
  </si>
  <si>
    <r>
      <rPr>
        <b/>
        <sz val="16"/>
        <color indexed="8"/>
        <rFont val="Calibri"/>
        <family val="2"/>
      </rPr>
      <t>RS.CO-03</t>
    </r>
    <r>
      <rPr>
        <sz val="16"/>
        <color indexed="8"/>
        <rFont val="Calibri"/>
        <family val="2"/>
      </rPr>
      <t>: Information is shared with designated internal and external stakeholders</t>
    </r>
  </si>
  <si>
    <r>
      <rPr>
        <b/>
        <sz val="16"/>
        <color indexed="8"/>
        <rFont val="Calibri"/>
        <family val="2"/>
      </rPr>
      <t>RS.MI-01</t>
    </r>
    <r>
      <rPr>
        <sz val="16"/>
        <color indexed="8"/>
        <rFont val="Calibri"/>
        <family val="2"/>
      </rPr>
      <t>: Incidents are contained</t>
    </r>
  </si>
  <si>
    <r>
      <rPr>
        <b/>
        <sz val="16"/>
        <color indexed="8"/>
        <rFont val="Calibri"/>
        <family val="2"/>
      </rPr>
      <t>RS.MI-02</t>
    </r>
    <r>
      <rPr>
        <sz val="16"/>
        <color indexed="8"/>
        <rFont val="Calibri"/>
        <family val="2"/>
      </rPr>
      <t>: Incidents are eradicated</t>
    </r>
  </si>
  <si>
    <r>
      <rPr>
        <b/>
        <sz val="16"/>
        <color indexed="8"/>
        <rFont val="Calibri"/>
        <family val="2"/>
      </rPr>
      <t>RC.RP-01</t>
    </r>
    <r>
      <rPr>
        <sz val="16"/>
        <color indexed="8"/>
        <rFont val="Calibri"/>
        <family val="2"/>
      </rPr>
      <t>: The recovery portion of the incident response plan is executed once initiated from the incident response process</t>
    </r>
  </si>
  <si>
    <r>
      <rPr>
        <b/>
        <sz val="16"/>
        <color indexed="8"/>
        <rFont val="Calibri"/>
        <family val="2"/>
      </rPr>
      <t>RC.RP-02</t>
    </r>
    <r>
      <rPr>
        <sz val="16"/>
        <color indexed="8"/>
        <rFont val="Calibri"/>
        <family val="2"/>
      </rPr>
      <t>: Recovery actions are selected, scoped, prioritized, and performed</t>
    </r>
  </si>
  <si>
    <r>
      <rPr>
        <b/>
        <sz val="16"/>
        <color indexed="8"/>
        <rFont val="Calibri"/>
        <family val="2"/>
      </rPr>
      <t>RC.RP-03</t>
    </r>
    <r>
      <rPr>
        <sz val="16"/>
        <color indexed="8"/>
        <rFont val="Calibri"/>
        <family val="2"/>
      </rPr>
      <t>: The integrity of backups and other restoration assets is verified before using them for restoration</t>
    </r>
  </si>
  <si>
    <r>
      <rPr>
        <b/>
        <sz val="16"/>
        <color indexed="8"/>
        <rFont val="Calibri"/>
        <family val="2"/>
      </rPr>
      <t>RC.RP-05</t>
    </r>
    <r>
      <rPr>
        <sz val="16"/>
        <color indexed="8"/>
        <rFont val="Calibri"/>
        <family val="2"/>
      </rPr>
      <t>: The integrity of restored assets is verified, systems and services are restored, and normal operating status is confirmed</t>
    </r>
  </si>
  <si>
    <r>
      <rPr>
        <b/>
        <sz val="16"/>
        <color indexed="8"/>
        <rFont val="Calibri"/>
        <family val="2"/>
      </rPr>
      <t>RC.RP-06</t>
    </r>
    <r>
      <rPr>
        <sz val="16"/>
        <color indexed="8"/>
        <rFont val="Calibri"/>
        <family val="2"/>
      </rPr>
      <t>: The end of incident recovery is declared based on criteria, and incident-related documentation is completed</t>
    </r>
  </si>
  <si>
    <r>
      <rPr>
        <b/>
        <sz val="16"/>
        <color indexed="8"/>
        <rFont val="Calibri"/>
        <family val="2"/>
      </rPr>
      <t>RC.CO-03</t>
    </r>
    <r>
      <rPr>
        <sz val="16"/>
        <color indexed="8"/>
        <rFont val="Calibri"/>
        <family val="2"/>
      </rPr>
      <t>: Recovery activities and progress in restoring operational capabilities are communicated to designated internal and external stakeholders</t>
    </r>
  </si>
  <si>
    <r>
      <rPr>
        <b/>
        <sz val="16"/>
        <color indexed="8"/>
        <rFont val="Calibri"/>
        <family val="2"/>
      </rPr>
      <t>RC.CO-04</t>
    </r>
    <r>
      <rPr>
        <sz val="16"/>
        <color indexed="8"/>
        <rFont val="Calibri"/>
        <family val="2"/>
      </rPr>
      <t>: Public updates on incident recovery are shared using approved methods and messaging</t>
    </r>
  </si>
  <si>
    <r>
      <rPr>
        <b/>
        <sz val="16"/>
        <color indexed="8"/>
        <rFont val="Calibri"/>
        <family val="2"/>
      </rPr>
      <t>ID.AM-01</t>
    </r>
    <r>
      <rPr>
        <sz val="16"/>
        <color indexed="8"/>
        <rFont val="Calibri"/>
        <family val="2"/>
      </rPr>
      <t>: Inventories of hardware managed by the organization are maintained</t>
    </r>
  </si>
  <si>
    <r>
      <rPr>
        <b/>
        <sz val="16"/>
        <color indexed="8"/>
        <rFont val="Calibri"/>
        <family val="2"/>
      </rPr>
      <t>ID.AM-02</t>
    </r>
    <r>
      <rPr>
        <sz val="16"/>
        <color indexed="8"/>
        <rFont val="Calibri"/>
        <family val="2"/>
      </rPr>
      <t>: Inventories of software, services, and systems managed by the organization are maintained</t>
    </r>
  </si>
  <si>
    <r>
      <rPr>
        <b/>
        <sz val="16"/>
        <color indexed="8"/>
        <rFont val="Calibri"/>
        <family val="2"/>
      </rPr>
      <t>ID.AM-03</t>
    </r>
    <r>
      <rPr>
        <sz val="16"/>
        <color indexed="8"/>
        <rFont val="Calibri"/>
        <family val="2"/>
      </rPr>
      <t>: Representations of the organization's authorized network communication and internal and external network data flows are maintained</t>
    </r>
  </si>
  <si>
    <r>
      <rPr>
        <b/>
        <sz val="16"/>
        <color indexed="8"/>
        <rFont val="Calibri"/>
        <family val="2"/>
      </rPr>
      <t>ID.AM-04</t>
    </r>
    <r>
      <rPr>
        <sz val="16"/>
        <color indexed="8"/>
        <rFont val="Calibri"/>
        <family val="2"/>
      </rPr>
      <t>: Inventories of services provided by suppliers are maintained</t>
    </r>
  </si>
  <si>
    <r>
      <rPr>
        <b/>
        <sz val="16"/>
        <color indexed="8"/>
        <rFont val="Calibri"/>
        <family val="2"/>
      </rPr>
      <t>ID.AM-05</t>
    </r>
    <r>
      <rPr>
        <sz val="16"/>
        <color indexed="8"/>
        <rFont val="Calibri"/>
        <family val="2"/>
      </rPr>
      <t>: Assets are prioritized based on classification, criticality, resources, and impact on the mission</t>
    </r>
  </si>
  <si>
    <r>
      <rPr>
        <b/>
        <sz val="16"/>
        <color indexed="8"/>
        <rFont val="Calibri"/>
        <family val="2"/>
      </rPr>
      <t>ID.AM-07</t>
    </r>
    <r>
      <rPr>
        <sz val="16"/>
        <color indexed="8"/>
        <rFont val="Calibri"/>
        <family val="2"/>
      </rPr>
      <t>: Inventories of data and corresponding metadata for designated data types are maintained</t>
    </r>
  </si>
  <si>
    <r>
      <rPr>
        <b/>
        <sz val="16"/>
        <color indexed="8"/>
        <rFont val="Calibri"/>
        <family val="2"/>
      </rPr>
      <t>ID.AM-08</t>
    </r>
    <r>
      <rPr>
        <sz val="16"/>
        <color indexed="8"/>
        <rFont val="Calibri"/>
        <family val="2"/>
      </rPr>
      <t>: Systems, hardware, software, services, and data are managed throughout their life cycles</t>
    </r>
  </si>
  <si>
    <r>
      <rPr>
        <b/>
        <sz val="16"/>
        <color indexed="8"/>
        <rFont val="Calibri"/>
        <family val="2"/>
      </rPr>
      <t>ID.RA-01</t>
    </r>
    <r>
      <rPr>
        <sz val="16"/>
        <color indexed="8"/>
        <rFont val="Calibri"/>
        <family val="2"/>
      </rPr>
      <t>: Vulnerabilities in assets are identified, validated, and recorded</t>
    </r>
  </si>
  <si>
    <r>
      <rPr>
        <b/>
        <sz val="16"/>
        <color indexed="8"/>
        <rFont val="Calibri"/>
        <family val="2"/>
      </rPr>
      <t>ID.RA-02</t>
    </r>
    <r>
      <rPr>
        <sz val="16"/>
        <color indexed="8"/>
        <rFont val="Calibri"/>
        <family val="2"/>
      </rPr>
      <t>: Cyber threat intelligence is received from information sharing forums and sources</t>
    </r>
  </si>
  <si>
    <r>
      <rPr>
        <b/>
        <sz val="16"/>
        <color indexed="8"/>
        <rFont val="Calibri"/>
        <family val="2"/>
      </rPr>
      <t>ID.RA-08</t>
    </r>
    <r>
      <rPr>
        <sz val="16"/>
        <color indexed="8"/>
        <rFont val="Calibri"/>
        <family val="2"/>
      </rPr>
      <t>: Processes for receiving, analyzing, and responding to vulnerability disclosures are established</t>
    </r>
  </si>
  <si>
    <r>
      <rPr>
        <b/>
        <sz val="16"/>
        <color indexed="8"/>
        <rFont val="Calibri"/>
        <family val="2"/>
      </rPr>
      <t>ID.RA-09</t>
    </r>
    <r>
      <rPr>
        <sz val="16"/>
        <color indexed="8"/>
        <rFont val="Calibri"/>
        <family val="2"/>
      </rPr>
      <t>: The authenticity and integrity of hardware and software are assessed prior to acquisition and use</t>
    </r>
  </si>
  <si>
    <r>
      <rPr>
        <b/>
        <sz val="16"/>
        <color indexed="8"/>
        <rFont val="Calibri"/>
        <family val="2"/>
      </rPr>
      <t>ID.IM-02</t>
    </r>
    <r>
      <rPr>
        <sz val="16"/>
        <color indexed="8"/>
        <rFont val="Calibri"/>
        <family val="2"/>
      </rPr>
      <t>: Improvements are identified from security tests and exercises, including those done in coordination with suppliers and relevant third parties</t>
    </r>
  </si>
  <si>
    <r>
      <rPr>
        <b/>
        <sz val="16"/>
        <color indexed="8"/>
        <rFont val="Calibri"/>
        <family val="2"/>
      </rPr>
      <t>PR.DS-11</t>
    </r>
    <r>
      <rPr>
        <sz val="16"/>
        <color indexed="8"/>
        <rFont val="Calibri"/>
        <family val="2"/>
      </rPr>
      <t>: Backups of data are created, protected, maintained, and tested</t>
    </r>
  </si>
  <si>
    <r>
      <rPr>
        <b/>
        <sz val="16"/>
        <color indexed="8"/>
        <rFont val="Calibri"/>
        <family val="2"/>
      </rPr>
      <t>PR.IR-01</t>
    </r>
    <r>
      <rPr>
        <sz val="16"/>
        <color indexed="8"/>
        <rFont val="Calibri"/>
        <family val="2"/>
      </rPr>
      <t>: Networks and environments are protected from unauthorized logical access and usage</t>
    </r>
  </si>
  <si>
    <r>
      <rPr>
        <b/>
        <sz val="16"/>
        <color indexed="8"/>
        <rFont val="Calibri"/>
        <family val="2"/>
      </rPr>
      <t>PR.IR-02</t>
    </r>
    <r>
      <rPr>
        <sz val="16"/>
        <color indexed="8"/>
        <rFont val="Calibri"/>
        <family val="2"/>
      </rPr>
      <t>: The organization's technology assets are protected from environmental threats</t>
    </r>
  </si>
  <si>
    <r>
      <rPr>
        <b/>
        <sz val="16"/>
        <color indexed="8"/>
        <rFont val="Calibri"/>
        <family val="2"/>
      </rPr>
      <t>PR.IR-03</t>
    </r>
    <r>
      <rPr>
        <sz val="16"/>
        <color indexed="8"/>
        <rFont val="Calibri"/>
        <family val="2"/>
      </rPr>
      <t>: Mechanisms are implemented to achieve resilience requirements in normal and adverse situations</t>
    </r>
  </si>
  <si>
    <r>
      <rPr>
        <b/>
        <sz val="16"/>
        <color indexed="8"/>
        <rFont val="Calibri"/>
        <family val="2"/>
      </rPr>
      <t>PR.IR-04</t>
    </r>
    <r>
      <rPr>
        <sz val="16"/>
        <color indexed="8"/>
        <rFont val="Calibri"/>
        <family val="2"/>
      </rPr>
      <t>: Adequate resource capacity to ensure availability is maintained</t>
    </r>
  </si>
  <si>
    <r>
      <rPr>
        <b/>
        <sz val="16"/>
        <color indexed="8"/>
        <rFont val="Calibri"/>
        <family val="2"/>
      </rPr>
      <t>RS.AN-06</t>
    </r>
    <r>
      <rPr>
        <sz val="16"/>
        <color indexed="8"/>
        <rFont val="Calibri"/>
        <family val="2"/>
      </rPr>
      <t>: Actions performed during an investigation are recorded, and the records' integrity and provenance are preserved</t>
    </r>
  </si>
  <si>
    <r>
      <rPr>
        <b/>
        <sz val="16"/>
        <color indexed="8"/>
        <rFont val="Calibri"/>
        <family val="2"/>
      </rPr>
      <t>GV.SC-01</t>
    </r>
    <r>
      <rPr>
        <sz val="16"/>
        <color indexed="8"/>
        <rFont val="Calibri"/>
        <family val="2"/>
      </rPr>
      <t>: A cybersecurity supply chain risk management program, strategy, objectives, policies, and processes are established and agreed to by organizational stakeholders</t>
    </r>
  </si>
  <si>
    <r>
      <rPr>
        <b/>
        <sz val="16"/>
        <color indexed="8"/>
        <rFont val="Calibri"/>
        <family val="2"/>
      </rPr>
      <t>GV.SC-02</t>
    </r>
    <r>
      <rPr>
        <sz val="16"/>
        <color indexed="8"/>
        <rFont val="Calibri"/>
        <family val="2"/>
      </rPr>
      <t>: Cybersecurity roles and responsibilities for suppliers, customers, and partners are established, communicated, and coordinated internally and externally</t>
    </r>
  </si>
  <si>
    <r>
      <rPr>
        <b/>
        <sz val="16"/>
        <color indexed="8"/>
        <rFont val="Calibri"/>
        <family val="2"/>
      </rPr>
      <t>GV.SC-03</t>
    </r>
    <r>
      <rPr>
        <sz val="16"/>
        <color indexed="8"/>
        <rFont val="Calibri"/>
        <family val="2"/>
      </rPr>
      <t>: Cybersecurity supply chain risk management is integrated into cybersecurity and enterprise risk management, risk assessment, and improvement processes</t>
    </r>
  </si>
  <si>
    <r>
      <rPr>
        <b/>
        <sz val="16"/>
        <color indexed="8"/>
        <rFont val="Calibri"/>
        <family val="2"/>
      </rPr>
      <t>GV.SC-04</t>
    </r>
    <r>
      <rPr>
        <sz val="16"/>
        <color indexed="8"/>
        <rFont val="Calibri"/>
        <family val="2"/>
      </rPr>
      <t>: Suppliers are known and prioritized by criticality</t>
    </r>
  </si>
  <si>
    <r>
      <rPr>
        <b/>
        <sz val="16"/>
        <color indexed="8"/>
        <rFont val="Calibri"/>
        <family val="2"/>
      </rPr>
      <t>GV.SC-05</t>
    </r>
    <r>
      <rPr>
        <sz val="16"/>
        <color indexed="8"/>
        <rFont val="Calibri"/>
        <family val="2"/>
      </rPr>
      <t>: Requirements to address cybersecurity risks in supply chains are established, prioritized, and integrated into contracts and other types of agreements with suppliers and other relevant third parties</t>
    </r>
  </si>
  <si>
    <r>
      <rPr>
        <b/>
        <sz val="16"/>
        <color indexed="8"/>
        <rFont val="Calibri"/>
        <family val="2"/>
      </rPr>
      <t>GV.SC-06</t>
    </r>
    <r>
      <rPr>
        <sz val="16"/>
        <color indexed="8"/>
        <rFont val="Calibri"/>
        <family val="2"/>
      </rPr>
      <t>: Planning and due diligence are performed to reduce risks before entering into formal supplier or other third-party relationships</t>
    </r>
  </si>
  <si>
    <r>
      <rPr>
        <b/>
        <sz val="16"/>
        <color indexed="8"/>
        <rFont val="Calibri"/>
        <family val="2"/>
      </rPr>
      <t>GV.SC-07</t>
    </r>
    <r>
      <rPr>
        <sz val="16"/>
        <color indexed="8"/>
        <rFont val="Calibri"/>
        <family val="2"/>
      </rPr>
      <t>: The risks posed by a supplier, their products and services, and other third parties are understood, recorded, prioritized, assessed, responded to, and monitored over the course of the relationship</t>
    </r>
  </si>
  <si>
    <r>
      <rPr>
        <b/>
        <sz val="16"/>
        <color indexed="8"/>
        <rFont val="Calibri"/>
        <family val="2"/>
      </rPr>
      <t>GV.SC-09</t>
    </r>
    <r>
      <rPr>
        <sz val="16"/>
        <color indexed="8"/>
        <rFont val="Calibri"/>
        <family val="2"/>
      </rPr>
      <t>: Supply chain security practices are integrated into cybersecurity and enterprise risk management programs, and their performance is monitored throughout the technology product and service life cycle</t>
    </r>
  </si>
  <si>
    <r>
      <rPr>
        <b/>
        <sz val="16"/>
        <color indexed="8"/>
        <rFont val="Calibri"/>
        <family val="2"/>
      </rPr>
      <t>GV.SC-10</t>
    </r>
    <r>
      <rPr>
        <sz val="16"/>
        <color indexed="8"/>
        <rFont val="Calibri"/>
        <family val="2"/>
      </rPr>
      <t>: Cybersecurity supply chain risk management plans include provisions for activities that occur after the conclusion of a partnership or service agreement</t>
    </r>
  </si>
  <si>
    <r>
      <rPr>
        <b/>
        <sz val="16"/>
        <color indexed="8"/>
        <rFont val="Calibri"/>
        <family val="2"/>
      </rPr>
      <t>ID.RA-03</t>
    </r>
    <r>
      <rPr>
        <sz val="16"/>
        <color indexed="8"/>
        <rFont val="Calibri"/>
        <family val="2"/>
      </rPr>
      <t>: Internal and external threats to the organization are identified and recorded</t>
    </r>
  </si>
  <si>
    <r>
      <rPr>
        <b/>
        <sz val="16"/>
        <color indexed="8"/>
        <rFont val="Calibri"/>
        <family val="2"/>
      </rPr>
      <t>ID.RA-10</t>
    </r>
    <r>
      <rPr>
        <sz val="16"/>
        <color indexed="8"/>
        <rFont val="Calibri"/>
        <family val="2"/>
      </rPr>
      <t>: Critical suppliers are assessed prior to acquisition</t>
    </r>
  </si>
  <si>
    <r>
      <rPr>
        <b/>
        <sz val="16"/>
        <color indexed="8"/>
        <rFont val="Calibri"/>
        <family val="2"/>
      </rPr>
      <t>PR.AA-01</t>
    </r>
    <r>
      <rPr>
        <sz val="16"/>
        <color indexed="8"/>
        <rFont val="Calibri"/>
        <family val="2"/>
      </rPr>
      <t>: Identities and credentials for authorized users, services, and hardware are managed by the organization</t>
    </r>
  </si>
  <si>
    <r>
      <rPr>
        <b/>
        <sz val="16"/>
        <color indexed="8"/>
        <rFont val="Calibri"/>
        <family val="2"/>
      </rPr>
      <t>PR.AA-02</t>
    </r>
    <r>
      <rPr>
        <sz val="16"/>
        <color indexed="8"/>
        <rFont val="Calibri"/>
        <family val="2"/>
      </rPr>
      <t>: Identities are proofed and bound to credentials based on the context of interactions</t>
    </r>
  </si>
  <si>
    <r>
      <rPr>
        <b/>
        <sz val="16"/>
        <color indexed="8"/>
        <rFont val="Calibri"/>
        <family val="2"/>
      </rPr>
      <t>PR.AA-03</t>
    </r>
    <r>
      <rPr>
        <sz val="16"/>
        <color indexed="8"/>
        <rFont val="Calibri"/>
        <family val="2"/>
      </rPr>
      <t>: Users, services, and hardware are authenticated</t>
    </r>
  </si>
  <si>
    <r>
      <rPr>
        <b/>
        <sz val="16"/>
        <color indexed="8"/>
        <rFont val="Calibri"/>
        <family val="2"/>
      </rPr>
      <t>PR.AA-05</t>
    </r>
    <r>
      <rPr>
        <sz val="16"/>
        <color indexed="8"/>
        <rFont val="Calibri"/>
        <family val="2"/>
      </rPr>
      <t>: Access permissions, entitlements, and authorizations are defined in a policy, managed, enforced, and reviewed, and incorporate the principles of least privilege and separation of duties</t>
    </r>
  </si>
  <si>
    <r>
      <rPr>
        <b/>
        <sz val="16"/>
        <color indexed="8"/>
        <rFont val="Calibri"/>
        <family val="2"/>
      </rPr>
      <t>DE.CM-06</t>
    </r>
    <r>
      <rPr>
        <sz val="16"/>
        <color indexed="8"/>
        <rFont val="Calibri"/>
        <family val="2"/>
      </rPr>
      <t>: External service provider activities and services are monitored to find potentially adverse events</t>
    </r>
  </si>
  <si>
    <r>
      <rPr>
        <b/>
        <sz val="16"/>
        <color indexed="8"/>
        <rFont val="Calibri"/>
        <family val="2"/>
      </rPr>
      <t>DE.AE-03</t>
    </r>
    <r>
      <rPr>
        <sz val="16"/>
        <color indexed="8"/>
        <rFont val="Calibri"/>
        <family val="2"/>
      </rPr>
      <t>: Information is correlated from multiple sources</t>
    </r>
  </si>
  <si>
    <r>
      <rPr>
        <b/>
        <sz val="16"/>
        <color indexed="8"/>
        <rFont val="Calibri"/>
        <family val="2"/>
      </rPr>
      <t>DE.AE-06</t>
    </r>
    <r>
      <rPr>
        <sz val="16"/>
        <color indexed="8"/>
        <rFont val="Calibri"/>
        <family val="2"/>
      </rPr>
      <t>: Information on adverse events is provided to authorized staff and tools</t>
    </r>
  </si>
  <si>
    <r>
      <rPr>
        <b/>
        <sz val="16"/>
        <color indexed="8"/>
        <rFont val="Calibri"/>
        <family val="2"/>
      </rPr>
      <t>DE.AE-07</t>
    </r>
    <r>
      <rPr>
        <sz val="16"/>
        <color indexed="8"/>
        <rFont val="Calibri"/>
        <family val="2"/>
      </rPr>
      <t>: Cyber threat intelligence and other contextual information are integrated into the analysis</t>
    </r>
  </si>
  <si>
    <r>
      <rPr>
        <b/>
        <sz val="8"/>
        <color theme="0" tint="-4.9989318521683403E-2"/>
        <rFont val="Calibri"/>
        <family val="2"/>
      </rPr>
      <t>Ex1</t>
    </r>
    <r>
      <rPr>
        <sz val="8"/>
        <color theme="0" tint="-4.9989318521683403E-2"/>
        <rFont val="Calibri"/>
        <family val="2"/>
      </rPr>
      <t>: Determine how to update senior executives, directors, and management on the organization's cybersecurity posture at agreed-upon intervals</t>
    </r>
    <r>
      <rPr>
        <sz val="8"/>
        <color theme="0" tint="-4.9989318521683403E-2"/>
        <rFont val="Aptos Narrow"/>
        <family val="2"/>
        <scheme val="minor"/>
      </rPr>
      <t xml:space="preserve">
</t>
    </r>
    <r>
      <rPr>
        <b/>
        <sz val="8"/>
        <color theme="0" tint="-4.9989318521683403E-2"/>
        <rFont val="Calibri"/>
        <family val="2"/>
      </rPr>
      <t>Ex2</t>
    </r>
    <r>
      <rPr>
        <sz val="8"/>
        <color theme="0" tint="-4.9989318521683403E-2"/>
        <rFont val="Calibri"/>
        <family val="2"/>
      </rPr>
      <t>: Identify how all departments across the organization - such as management, operations, internal auditors, legal, acquisition, physical security, and HR - will communicate with each other about cybersecurity risks</t>
    </r>
  </si>
  <si>
    <r>
      <rPr>
        <b/>
        <sz val="8"/>
        <color theme="0" tint="-4.9989318521683403E-2"/>
        <rFont val="Calibri"/>
        <family val="2"/>
      </rPr>
      <t>Ex1</t>
    </r>
    <r>
      <rPr>
        <sz val="8"/>
        <color theme="0" tint="-4.9989318521683403E-2"/>
        <rFont val="Calibri"/>
        <family val="2"/>
      </rPr>
      <t>: Use security guards, security cameras, locked entrances, alarm systems, and other physical controls to monitor facilities and restrict access</t>
    </r>
    <r>
      <rPr>
        <sz val="8"/>
        <color theme="0" tint="-4.9989318521683403E-2"/>
        <rFont val="Aptos Narrow"/>
        <family val="2"/>
        <scheme val="minor"/>
      </rPr>
      <t xml:space="preserve">
</t>
    </r>
    <r>
      <rPr>
        <b/>
        <sz val="8"/>
        <color theme="0" tint="-4.9989318521683403E-2"/>
        <rFont val="Calibri"/>
        <family val="2"/>
      </rPr>
      <t>Ex2</t>
    </r>
    <r>
      <rPr>
        <sz val="8"/>
        <color theme="0" tint="-4.9989318521683403E-2"/>
        <rFont val="Calibri"/>
        <family val="2"/>
      </rPr>
      <t>: Employ additional physical security controls for areas that contain high-risk assets</t>
    </r>
    <r>
      <rPr>
        <sz val="8"/>
        <color theme="0" tint="-4.9989318521683403E-2"/>
        <rFont val="Aptos Narrow"/>
        <family val="2"/>
        <scheme val="minor"/>
      </rPr>
      <t xml:space="preserve">
</t>
    </r>
    <r>
      <rPr>
        <b/>
        <sz val="8"/>
        <color theme="0" tint="-4.9989318521683403E-2"/>
        <rFont val="Calibri"/>
        <family val="2"/>
      </rPr>
      <t>Ex3</t>
    </r>
    <r>
      <rPr>
        <sz val="8"/>
        <color theme="0" tint="-4.9989318521683403E-2"/>
        <rFont val="Calibri"/>
        <family val="2"/>
      </rPr>
      <t>: Escort guests, vendors, and other third parties within areas that contain business-critical assets</t>
    </r>
  </si>
  <si>
    <r>
      <rPr>
        <b/>
        <sz val="11"/>
        <color theme="0" tint="-4.9989318521683403E-2"/>
        <rFont val="Calibri"/>
        <family val="2"/>
      </rPr>
      <t>Ex1</t>
    </r>
    <r>
      <rPr>
        <sz val="11"/>
        <color theme="0" tint="-4.9989318521683403E-2"/>
        <rFont val="Calibri"/>
        <family val="2"/>
      </rPr>
      <t>: Define and use rules and protocols for reporting incident response and recovery activities and the status between the organization and its suppliers</t>
    </r>
    <r>
      <rPr>
        <sz val="12"/>
        <color theme="0" tint="-4.9989318521683403E-2"/>
        <rFont val="Aptos Narrow"/>
        <family val="2"/>
        <scheme val="minor"/>
      </rPr>
      <t xml:space="preserve">
</t>
    </r>
    <r>
      <rPr>
        <b/>
        <sz val="11"/>
        <color theme="0" tint="-4.9989318521683403E-2"/>
        <rFont val="Calibri"/>
        <family val="2"/>
      </rPr>
      <t>Ex2</t>
    </r>
    <r>
      <rPr>
        <sz val="11"/>
        <color theme="0" tint="-4.9989318521683403E-2"/>
        <rFont val="Calibri"/>
        <family val="2"/>
      </rPr>
      <t>: Identify and document the roles and responsibilities of the organization and its suppliers for incident response</t>
    </r>
    <r>
      <rPr>
        <sz val="12"/>
        <color theme="0" tint="-4.9989318521683403E-2"/>
        <rFont val="Aptos Narrow"/>
        <family val="2"/>
        <scheme val="minor"/>
      </rPr>
      <t xml:space="preserve">
</t>
    </r>
    <r>
      <rPr>
        <b/>
        <sz val="11"/>
        <color theme="0" tint="-4.9989318521683403E-2"/>
        <rFont val="Calibri"/>
        <family val="2"/>
      </rPr>
      <t>Ex3</t>
    </r>
    <r>
      <rPr>
        <sz val="11"/>
        <color theme="0" tint="-4.9989318521683403E-2"/>
        <rFont val="Calibri"/>
        <family val="2"/>
      </rPr>
      <t>: Include critical suppliers in incident response exercises and simulations</t>
    </r>
    <r>
      <rPr>
        <sz val="12"/>
        <color theme="0" tint="-4.9989318521683403E-2"/>
        <rFont val="Aptos Narrow"/>
        <family val="2"/>
        <scheme val="minor"/>
      </rPr>
      <t xml:space="preserve">
</t>
    </r>
    <r>
      <rPr>
        <b/>
        <sz val="11"/>
        <color theme="0" tint="-4.9989318521683403E-2"/>
        <rFont val="Calibri"/>
        <family val="2"/>
      </rPr>
      <t>Ex4</t>
    </r>
    <r>
      <rPr>
        <sz val="11"/>
        <color theme="0" tint="-4.9989318521683403E-2"/>
        <rFont val="Calibri"/>
        <family val="2"/>
      </rPr>
      <t>: Define and coordinate crisis communication methods and protocols between the organization and its critical suppliers</t>
    </r>
    <r>
      <rPr>
        <sz val="12"/>
        <color theme="0" tint="-4.9989318521683403E-2"/>
        <rFont val="Aptos Narrow"/>
        <family val="2"/>
        <scheme val="minor"/>
      </rPr>
      <t xml:space="preserve">
</t>
    </r>
    <r>
      <rPr>
        <b/>
        <sz val="11"/>
        <color theme="0" tint="-4.9989318521683403E-2"/>
        <rFont val="Calibri"/>
        <family val="2"/>
      </rPr>
      <t>Ex5</t>
    </r>
    <r>
      <rPr>
        <sz val="11"/>
        <color theme="0" tint="-4.9989318521683403E-2"/>
        <rFont val="Calibri"/>
        <family val="2"/>
      </rPr>
      <t>: Conduct collaborative lessons learned sessions with critical suppliers</t>
    </r>
  </si>
  <si>
    <r>
      <rPr>
        <b/>
        <sz val="11"/>
        <color theme="0" tint="-4.9989318521683403E-2"/>
        <rFont val="Calibri"/>
        <family val="2"/>
      </rPr>
      <t>Ex1</t>
    </r>
    <r>
      <rPr>
        <sz val="11"/>
        <color theme="0" tint="-4.9989318521683403E-2"/>
        <rFont val="Calibri"/>
        <family val="2"/>
      </rPr>
      <t>: Determine a process to track and manage legal and regulatory requirements regarding protection of individuals' information (e.g., Health Insurance Portability and Accountability Act, California Consumer Privacy Act, General Data Protection Regulation)</t>
    </r>
    <r>
      <rPr>
        <sz val="12"/>
        <color theme="0" tint="-4.9989318521683403E-2"/>
        <rFont val="Aptos Narrow"/>
        <family val="2"/>
        <scheme val="minor"/>
      </rPr>
      <t xml:space="preserve">
</t>
    </r>
    <r>
      <rPr>
        <b/>
        <sz val="11"/>
        <color theme="0" tint="-4.9989318521683403E-2"/>
        <rFont val="Calibri"/>
        <family val="2"/>
      </rPr>
      <t>Ex2</t>
    </r>
    <r>
      <rPr>
        <sz val="11"/>
        <color theme="0" tint="-4.9989318521683403E-2"/>
        <rFont val="Calibri"/>
        <family val="2"/>
      </rPr>
      <t>: Determine a process to track and manage contractual requirements for cybersecurity management of supplier, customer, and partner information</t>
    </r>
    <r>
      <rPr>
        <sz val="12"/>
        <color theme="0" tint="-4.9989318521683403E-2"/>
        <rFont val="Aptos Narrow"/>
        <family val="2"/>
        <scheme val="minor"/>
      </rPr>
      <t xml:space="preserve">
</t>
    </r>
    <r>
      <rPr>
        <b/>
        <sz val="11"/>
        <color theme="0" tint="-4.9989318521683403E-2"/>
        <rFont val="Calibri"/>
        <family val="2"/>
      </rPr>
      <t>Ex3</t>
    </r>
    <r>
      <rPr>
        <sz val="11"/>
        <color theme="0" tint="-4.9989318521683403E-2"/>
        <rFont val="Calibri"/>
        <family val="2"/>
      </rPr>
      <t>: Align the organization's cybersecurity strategy with legal, regulatory, and contractual requirements</t>
    </r>
  </si>
  <si>
    <r>
      <rPr>
        <b/>
        <sz val="11"/>
        <color theme="0" tint="-4.9989318521683403E-2"/>
        <rFont val="Calibri"/>
        <family val="2"/>
      </rPr>
      <t>Ex1</t>
    </r>
    <r>
      <rPr>
        <sz val="11"/>
        <color theme="0" tint="-4.9989318521683403E-2"/>
        <rFont val="Calibri"/>
        <family val="2"/>
      </rPr>
      <t>: Create, disseminate, and maintain an understandable, usable risk management policy with statements of management intent, expectations, and direction</t>
    </r>
    <r>
      <rPr>
        <sz val="12"/>
        <color theme="0" tint="-4.9989318521683403E-2"/>
        <rFont val="Aptos Narrow"/>
        <family val="2"/>
        <scheme val="minor"/>
      </rPr>
      <t xml:space="preserve">
</t>
    </r>
    <r>
      <rPr>
        <b/>
        <sz val="11"/>
        <color theme="0" tint="-4.9989318521683403E-2"/>
        <rFont val="Calibri"/>
        <family val="2"/>
      </rPr>
      <t>Ex2</t>
    </r>
    <r>
      <rPr>
        <sz val="11"/>
        <color theme="0" tint="-4.9989318521683403E-2"/>
        <rFont val="Calibri"/>
        <family val="2"/>
      </rPr>
      <t>: Periodically review policy and supporting processes and procedures to ensure that they align with risk management strategy objectives and priorities, as well as the high-level direction of the cybersecurity policy</t>
    </r>
    <r>
      <rPr>
        <sz val="12"/>
        <color theme="0" tint="-4.9989318521683403E-2"/>
        <rFont val="Aptos Narrow"/>
        <family val="2"/>
        <scheme val="minor"/>
      </rPr>
      <t xml:space="preserve">
</t>
    </r>
    <r>
      <rPr>
        <b/>
        <sz val="11"/>
        <color theme="0" tint="-4.9989318521683403E-2"/>
        <rFont val="Calibri"/>
        <family val="2"/>
      </rPr>
      <t>Ex3</t>
    </r>
    <r>
      <rPr>
        <sz val="11"/>
        <color theme="0" tint="-4.9989318521683403E-2"/>
        <rFont val="Calibri"/>
        <family val="2"/>
      </rPr>
      <t>: Require approval from senior management on policy</t>
    </r>
    <r>
      <rPr>
        <sz val="12"/>
        <color theme="0" tint="-4.9989318521683403E-2"/>
        <rFont val="Aptos Narrow"/>
        <family val="2"/>
        <scheme val="minor"/>
      </rPr>
      <t xml:space="preserve">
</t>
    </r>
    <r>
      <rPr>
        <b/>
        <sz val="11"/>
        <color theme="0" tint="-4.9989318521683403E-2"/>
        <rFont val="Calibri"/>
        <family val="2"/>
      </rPr>
      <t>Ex4</t>
    </r>
    <r>
      <rPr>
        <sz val="11"/>
        <color theme="0" tint="-4.9989318521683403E-2"/>
        <rFont val="Calibri"/>
        <family val="2"/>
      </rPr>
      <t>: Communicate cybersecurity risk management policy and supporting processes and procedures across the organization</t>
    </r>
    <r>
      <rPr>
        <sz val="12"/>
        <color theme="0" tint="-4.9989318521683403E-2"/>
        <rFont val="Aptos Narrow"/>
        <family val="2"/>
        <scheme val="minor"/>
      </rPr>
      <t xml:space="preserve">
</t>
    </r>
    <r>
      <rPr>
        <b/>
        <sz val="11"/>
        <color theme="0" tint="-4.9989318521683403E-2"/>
        <rFont val="Calibri"/>
        <family val="2"/>
      </rPr>
      <t>Ex5</t>
    </r>
    <r>
      <rPr>
        <sz val="11"/>
        <color theme="0" tint="-4.9989318521683403E-2"/>
        <rFont val="Calibri"/>
        <family val="2"/>
      </rPr>
      <t>: Require personnel to acknowledge receipt of policy when first hired, annually, and whenever policy is updated</t>
    </r>
  </si>
  <si>
    <r>
      <rPr>
        <b/>
        <sz val="11"/>
        <color theme="0" tint="-4.9989318521683403E-2"/>
        <rFont val="Calibri"/>
        <family val="2"/>
      </rPr>
      <t>Ex1</t>
    </r>
    <r>
      <rPr>
        <sz val="11"/>
        <color theme="0" tint="-4.9989318521683403E-2"/>
        <rFont val="Calibri"/>
        <family val="2"/>
      </rPr>
      <t>: Update policy based on periodic reviews of cybersecurity risk management results to ensure that policy and supporting processes and procedures adequately maintain risk at an acceptable level</t>
    </r>
    <r>
      <rPr>
        <sz val="12"/>
        <color theme="0" tint="-4.9989318521683403E-2"/>
        <rFont val="Aptos Narrow"/>
        <family val="2"/>
        <scheme val="minor"/>
      </rPr>
      <t xml:space="preserve">
</t>
    </r>
    <r>
      <rPr>
        <b/>
        <sz val="11"/>
        <color theme="0" tint="-4.9989318521683403E-2"/>
        <rFont val="Calibri"/>
        <family val="2"/>
      </rPr>
      <t>Ex2</t>
    </r>
    <r>
      <rPr>
        <sz val="11"/>
        <color theme="0" tint="-4.9989318521683403E-2"/>
        <rFont val="Calibri"/>
        <family val="2"/>
      </rPr>
      <t>: Provide a timeline for reviewing changes to the organization's risk environment (e.g., changes in risk or in the organization's mission objectives), and communicate recommended policy updates</t>
    </r>
    <r>
      <rPr>
        <sz val="12"/>
        <color theme="0" tint="-4.9989318521683403E-2"/>
        <rFont val="Aptos Narrow"/>
        <family val="2"/>
        <scheme val="minor"/>
      </rPr>
      <t xml:space="preserve">
</t>
    </r>
    <r>
      <rPr>
        <b/>
        <sz val="11"/>
        <color theme="0" tint="-4.9989318521683403E-2"/>
        <rFont val="Calibri"/>
        <family val="2"/>
      </rPr>
      <t>Ex3</t>
    </r>
    <r>
      <rPr>
        <sz val="11"/>
        <color theme="0" tint="-4.9989318521683403E-2"/>
        <rFont val="Calibri"/>
        <family val="2"/>
      </rPr>
      <t>: Update policy to reflect changes in legal and regulatory requirements</t>
    </r>
    <r>
      <rPr>
        <sz val="12"/>
        <color theme="0" tint="-4.9989318521683403E-2"/>
        <rFont val="Aptos Narrow"/>
        <family val="2"/>
        <scheme val="minor"/>
      </rPr>
      <t xml:space="preserve">
</t>
    </r>
    <r>
      <rPr>
        <b/>
        <sz val="11"/>
        <color theme="0" tint="-4.9989318521683403E-2"/>
        <rFont val="Calibri"/>
        <family val="2"/>
      </rPr>
      <t>Ex4</t>
    </r>
    <r>
      <rPr>
        <sz val="11"/>
        <color theme="0" tint="-4.9989318521683403E-2"/>
        <rFont val="Calibri"/>
        <family val="2"/>
      </rPr>
      <t>: Update policy to reflect changes in technology (e.g., adoption of artificial intelligence) and changes to the business (e.g., acquisition of a new business, new contract requirements)</t>
    </r>
  </si>
  <si>
    <r>
      <rPr>
        <b/>
        <sz val="11"/>
        <color theme="0" tint="-4.9989318521683403E-2"/>
        <rFont val="Calibri"/>
        <family val="2"/>
      </rPr>
      <t>Ex1</t>
    </r>
    <r>
      <rPr>
        <sz val="11"/>
        <color theme="0" tint="-4.9989318521683403E-2"/>
        <rFont val="Calibri"/>
        <family val="2"/>
      </rPr>
      <t>: Establish contingency plans (e.g., incident response, business continuity, disaster recovery) for responding to and recovering from adverse events that can interfere with operations, expose confidential information, or otherwise endanger the organization's mission and viability</t>
    </r>
    <r>
      <rPr>
        <sz val="12"/>
        <color theme="0" tint="-4.9989318521683403E-2"/>
        <rFont val="Aptos Narrow"/>
        <family val="2"/>
        <scheme val="minor"/>
      </rPr>
      <t xml:space="preserve">
</t>
    </r>
    <r>
      <rPr>
        <b/>
        <sz val="11"/>
        <color theme="0" tint="-4.9989318521683403E-2"/>
        <rFont val="Calibri"/>
        <family val="2"/>
      </rPr>
      <t>Ex2</t>
    </r>
    <r>
      <rPr>
        <sz val="11"/>
        <color theme="0" tint="-4.9989318521683403E-2"/>
        <rFont val="Calibri"/>
        <family val="2"/>
      </rPr>
      <t>: Include contact and communication information, processes for handling common scenarios, and criteria for prioritization, escalation, and elevation in all contingency plans</t>
    </r>
    <r>
      <rPr>
        <sz val="12"/>
        <color theme="0" tint="-4.9989318521683403E-2"/>
        <rFont val="Aptos Narrow"/>
        <family val="2"/>
        <scheme val="minor"/>
      </rPr>
      <t xml:space="preserve">
</t>
    </r>
    <r>
      <rPr>
        <b/>
        <sz val="11"/>
        <color theme="0" tint="-4.9989318521683403E-2"/>
        <rFont val="Calibri"/>
        <family val="2"/>
      </rPr>
      <t>Ex3</t>
    </r>
    <r>
      <rPr>
        <sz val="11"/>
        <color theme="0" tint="-4.9989318521683403E-2"/>
        <rFont val="Calibri"/>
        <family val="2"/>
      </rPr>
      <t>: Create a vulnerability management plan to identify and assess all types of vulnerabilities and to prioritize, test, and implement risk responses</t>
    </r>
    <r>
      <rPr>
        <sz val="12"/>
        <color theme="0" tint="-4.9989318521683403E-2"/>
        <rFont val="Aptos Narrow"/>
        <family val="2"/>
        <scheme val="minor"/>
      </rPr>
      <t xml:space="preserve">
</t>
    </r>
    <r>
      <rPr>
        <b/>
        <sz val="11"/>
        <color theme="0" tint="-4.9989318521683403E-2"/>
        <rFont val="Calibri"/>
        <family val="2"/>
      </rPr>
      <t>Ex4</t>
    </r>
    <r>
      <rPr>
        <sz val="11"/>
        <color theme="0" tint="-4.9989318521683403E-2"/>
        <rFont val="Calibri"/>
        <family val="2"/>
      </rPr>
      <t>: Communicate cybersecurity plans (including updates) to those responsible for carrying them out and to affected parties</t>
    </r>
    <r>
      <rPr>
        <sz val="12"/>
        <color theme="0" tint="-4.9989318521683403E-2"/>
        <rFont val="Aptos Narrow"/>
        <family val="2"/>
        <scheme val="minor"/>
      </rPr>
      <t xml:space="preserve">
</t>
    </r>
    <r>
      <rPr>
        <b/>
        <sz val="11"/>
        <color theme="0" tint="-4.9989318521683403E-2"/>
        <rFont val="Calibri"/>
        <family val="2"/>
      </rPr>
      <t>Ex5</t>
    </r>
    <r>
      <rPr>
        <sz val="11"/>
        <color theme="0" tint="-4.9989318521683403E-2"/>
        <rFont val="Calibri"/>
        <family val="2"/>
      </rPr>
      <t>: Review and update all cybersecurity plans annually or when a need for significant improvements is identified</t>
    </r>
  </si>
  <si>
    <r>
      <rPr>
        <b/>
        <sz val="11"/>
        <color theme="0" tint="-4.9989318521683403E-2"/>
        <rFont val="Calibri"/>
        <family val="2"/>
      </rPr>
      <t>Ex1</t>
    </r>
    <r>
      <rPr>
        <sz val="11"/>
        <color theme="0" tint="-4.9989318521683403E-2"/>
        <rFont val="Calibri"/>
        <family val="2"/>
      </rPr>
      <t>: Apply incident criteria to known and assumed characteristics of activity in order to determine whether an incident should be declared</t>
    </r>
    <r>
      <rPr>
        <sz val="12"/>
        <color theme="0" tint="-4.9989318521683403E-2"/>
        <rFont val="Aptos Narrow"/>
        <family val="2"/>
        <scheme val="minor"/>
      </rPr>
      <t xml:space="preserve">
</t>
    </r>
    <r>
      <rPr>
        <b/>
        <sz val="11"/>
        <color theme="0" tint="-4.9989318521683403E-2"/>
        <rFont val="Calibri"/>
        <family val="2"/>
      </rPr>
      <t>Ex2</t>
    </r>
    <r>
      <rPr>
        <sz val="11"/>
        <color theme="0" tint="-4.9989318521683403E-2"/>
        <rFont val="Calibri"/>
        <family val="2"/>
      </rPr>
      <t>: Take known false positives into account when applying incident criteria</t>
    </r>
  </si>
  <si>
    <r>
      <rPr>
        <b/>
        <sz val="11"/>
        <color theme="0" tint="-4.9989318521683403E-2"/>
        <rFont val="Calibri"/>
        <family val="2"/>
      </rPr>
      <t>Ex1</t>
    </r>
    <r>
      <rPr>
        <sz val="11"/>
        <color theme="0" tint="-4.9989318521683403E-2"/>
        <rFont val="Calibri"/>
        <family val="2"/>
      </rPr>
      <t>: Detection technologies automatically report confirmed incidents</t>
    </r>
    <r>
      <rPr>
        <sz val="12"/>
        <color theme="0" tint="-4.9989318521683403E-2"/>
        <rFont val="Aptos Narrow"/>
        <family val="2"/>
        <scheme val="minor"/>
      </rPr>
      <t xml:space="preserve">
</t>
    </r>
    <r>
      <rPr>
        <b/>
        <sz val="11"/>
        <color theme="0" tint="-4.9989318521683403E-2"/>
        <rFont val="Calibri"/>
        <family val="2"/>
      </rPr>
      <t>Ex2</t>
    </r>
    <r>
      <rPr>
        <sz val="11"/>
        <color theme="0" tint="-4.9989318521683403E-2"/>
        <rFont val="Calibri"/>
        <family val="2"/>
      </rPr>
      <t>: Request incident response assistance from the organization's incident response outsourcer</t>
    </r>
    <r>
      <rPr>
        <sz val="12"/>
        <color theme="0" tint="-4.9989318521683403E-2"/>
        <rFont val="Aptos Narrow"/>
        <family val="2"/>
        <scheme val="minor"/>
      </rPr>
      <t xml:space="preserve">
</t>
    </r>
    <r>
      <rPr>
        <b/>
        <sz val="11"/>
        <color theme="0" tint="-4.9989318521683403E-2"/>
        <rFont val="Calibri"/>
        <family val="2"/>
      </rPr>
      <t>Ex3</t>
    </r>
    <r>
      <rPr>
        <sz val="11"/>
        <color theme="0" tint="-4.9989318521683403E-2"/>
        <rFont val="Calibri"/>
        <family val="2"/>
      </rPr>
      <t>: Designate an incident lead for each incident</t>
    </r>
    <r>
      <rPr>
        <sz val="12"/>
        <color theme="0" tint="-4.9989318521683403E-2"/>
        <rFont val="Aptos Narrow"/>
        <family val="2"/>
        <scheme val="minor"/>
      </rPr>
      <t xml:space="preserve">
</t>
    </r>
    <r>
      <rPr>
        <b/>
        <sz val="11"/>
        <color theme="0" tint="-4.9989318521683403E-2"/>
        <rFont val="Calibri"/>
        <family val="2"/>
      </rPr>
      <t>Ex4</t>
    </r>
    <r>
      <rPr>
        <sz val="11"/>
        <color theme="0" tint="-4.9989318521683403E-2"/>
        <rFont val="Calibri"/>
        <family val="2"/>
      </rPr>
      <t>: Initiate execution of additional cybersecurity plans as needed to support incident response (for example, business continuity and disaster recovery)</t>
    </r>
  </si>
  <si>
    <r>
      <rPr>
        <b/>
        <sz val="11"/>
        <color theme="0" tint="-4.9989318521683403E-2"/>
        <rFont val="Calibri"/>
        <family val="2"/>
      </rPr>
      <t>Ex1</t>
    </r>
    <r>
      <rPr>
        <sz val="11"/>
        <color theme="0" tint="-4.9989318521683403E-2"/>
        <rFont val="Calibri"/>
        <family val="2"/>
      </rPr>
      <t>: Preliminarily review incident reports to confirm that they are cybersecurity-related and necessitate incident response activities</t>
    </r>
    <r>
      <rPr>
        <sz val="12"/>
        <color theme="0" tint="-4.9989318521683403E-2"/>
        <rFont val="Aptos Narrow"/>
        <family val="2"/>
        <scheme val="minor"/>
      </rPr>
      <t xml:space="preserve">
</t>
    </r>
    <r>
      <rPr>
        <b/>
        <sz val="11"/>
        <color theme="0" tint="-4.9989318521683403E-2"/>
        <rFont val="Calibri"/>
        <family val="2"/>
      </rPr>
      <t>Ex2</t>
    </r>
    <r>
      <rPr>
        <sz val="11"/>
        <color theme="0" tint="-4.9989318521683403E-2"/>
        <rFont val="Calibri"/>
        <family val="2"/>
      </rPr>
      <t>: Apply criteria to estimate the severity of an incident</t>
    </r>
  </si>
  <si>
    <r>
      <rPr>
        <b/>
        <sz val="11"/>
        <color theme="0" tint="-4.9989318521683403E-2"/>
        <rFont val="Calibri"/>
        <family val="2"/>
      </rPr>
      <t>Ex1</t>
    </r>
    <r>
      <rPr>
        <sz val="11"/>
        <color theme="0" tint="-4.9989318521683403E-2"/>
        <rFont val="Calibri"/>
        <family val="2"/>
      </rPr>
      <t>: Further review and categorize incidents based on the type of incident (e.g., data breach, ransomware, DDoS, account compromise)</t>
    </r>
    <r>
      <rPr>
        <sz val="12"/>
        <color theme="0" tint="-4.9989318521683403E-2"/>
        <rFont val="Aptos Narrow"/>
        <family val="2"/>
        <scheme val="minor"/>
      </rPr>
      <t xml:space="preserve">
</t>
    </r>
    <r>
      <rPr>
        <b/>
        <sz val="11"/>
        <color theme="0" tint="-4.9989318521683403E-2"/>
        <rFont val="Calibri"/>
        <family val="2"/>
      </rPr>
      <t>Ex2</t>
    </r>
    <r>
      <rPr>
        <sz val="11"/>
        <color theme="0" tint="-4.9989318521683403E-2"/>
        <rFont val="Calibri"/>
        <family val="2"/>
      </rPr>
      <t>: Prioritize incidents based on their scope, likely impact, and time-critical nature</t>
    </r>
    <r>
      <rPr>
        <sz val="12"/>
        <color theme="0" tint="-4.9989318521683403E-2"/>
        <rFont val="Aptos Narrow"/>
        <family val="2"/>
        <scheme val="minor"/>
      </rPr>
      <t xml:space="preserve">
</t>
    </r>
    <r>
      <rPr>
        <b/>
        <sz val="11"/>
        <color theme="0" tint="-4.9989318521683403E-2"/>
        <rFont val="Calibri"/>
        <family val="2"/>
      </rPr>
      <t>Ex3</t>
    </r>
    <r>
      <rPr>
        <sz val="11"/>
        <color theme="0" tint="-4.9989318521683403E-2"/>
        <rFont val="Calibri"/>
        <family val="2"/>
      </rPr>
      <t>: Select incident response strategies for active incidents by balancing the need to quickly recover from an incident with the need to observe the attacker or conduct a more thorough investigation</t>
    </r>
  </si>
  <si>
    <r>
      <rPr>
        <b/>
        <sz val="11"/>
        <color theme="0" tint="-4.9989318521683403E-2"/>
        <rFont val="Calibri"/>
        <family val="2"/>
      </rPr>
      <t>Ex1</t>
    </r>
    <r>
      <rPr>
        <sz val="11"/>
        <color theme="0" tint="-4.9989318521683403E-2"/>
        <rFont val="Calibri"/>
        <family val="2"/>
      </rPr>
      <t>: Track and validate the status of all ongoing incidents</t>
    </r>
    <r>
      <rPr>
        <sz val="12"/>
        <color theme="0" tint="-4.9989318521683403E-2"/>
        <rFont val="Aptos Narrow"/>
        <family val="2"/>
        <scheme val="minor"/>
      </rPr>
      <t xml:space="preserve">
</t>
    </r>
    <r>
      <rPr>
        <b/>
        <sz val="11"/>
        <color theme="0" tint="-4.9989318521683403E-2"/>
        <rFont val="Calibri"/>
        <family val="2"/>
      </rPr>
      <t>Ex2</t>
    </r>
    <r>
      <rPr>
        <sz val="11"/>
        <color theme="0" tint="-4.9989318521683403E-2"/>
        <rFont val="Calibri"/>
        <family val="2"/>
      </rPr>
      <t>: Coordinate incident escalation or elevation with designated internal and external stakeholders</t>
    </r>
  </si>
  <si>
    <r>
      <rPr>
        <b/>
        <sz val="11"/>
        <color theme="0" tint="-4.9989318521683403E-2"/>
        <rFont val="Calibri"/>
        <family val="2"/>
      </rPr>
      <t>Ex1</t>
    </r>
    <r>
      <rPr>
        <sz val="11"/>
        <color theme="0" tint="-4.9989318521683403E-2"/>
        <rFont val="Calibri"/>
        <family val="2"/>
      </rPr>
      <t>: Apply incident recovery criteria to known and assumed characteristics of the incident to determine whether incident recovery processes should be initiated</t>
    </r>
    <r>
      <rPr>
        <sz val="12"/>
        <color theme="0" tint="-4.9989318521683403E-2"/>
        <rFont val="Aptos Narrow"/>
        <family val="2"/>
        <scheme val="minor"/>
      </rPr>
      <t xml:space="preserve">
</t>
    </r>
    <r>
      <rPr>
        <b/>
        <sz val="11"/>
        <color theme="0" tint="-4.9989318521683403E-2"/>
        <rFont val="Calibri"/>
        <family val="2"/>
      </rPr>
      <t>Ex2</t>
    </r>
    <r>
      <rPr>
        <sz val="11"/>
        <color theme="0" tint="-4.9989318521683403E-2"/>
        <rFont val="Calibri"/>
        <family val="2"/>
      </rPr>
      <t>: Take the possible operational disruption of incident recovery activities into account</t>
    </r>
  </si>
  <si>
    <r>
      <rPr>
        <b/>
        <sz val="11"/>
        <color theme="0" tint="-4.9989318521683403E-2"/>
        <rFont val="Calibri"/>
        <family val="2"/>
      </rPr>
      <t>Ex1</t>
    </r>
    <r>
      <rPr>
        <sz val="11"/>
        <color theme="0" tint="-4.9989318521683403E-2"/>
        <rFont val="Calibri"/>
        <family val="2"/>
      </rPr>
      <t>: Determine the sequence of events that occurred during the incident and which assets and resources were involved in each event</t>
    </r>
    <r>
      <rPr>
        <sz val="12"/>
        <color theme="0" tint="-4.9989318521683403E-2"/>
        <rFont val="Aptos Narrow"/>
        <family val="2"/>
        <scheme val="minor"/>
      </rPr>
      <t xml:space="preserve">
</t>
    </r>
    <r>
      <rPr>
        <b/>
        <sz val="11"/>
        <color theme="0" tint="-4.9989318521683403E-2"/>
        <rFont val="Calibri"/>
        <family val="2"/>
      </rPr>
      <t>Ex2</t>
    </r>
    <r>
      <rPr>
        <sz val="11"/>
        <color theme="0" tint="-4.9989318521683403E-2"/>
        <rFont val="Calibri"/>
        <family val="2"/>
      </rPr>
      <t>: Attempt to determine what vulnerabilities, threats, and threat actors were directly or indirectly involved in the incident</t>
    </r>
    <r>
      <rPr>
        <sz val="12"/>
        <color theme="0" tint="-4.9989318521683403E-2"/>
        <rFont val="Aptos Narrow"/>
        <family val="2"/>
        <scheme val="minor"/>
      </rPr>
      <t xml:space="preserve">
</t>
    </r>
    <r>
      <rPr>
        <b/>
        <sz val="11"/>
        <color theme="0" tint="-4.9989318521683403E-2"/>
        <rFont val="Calibri"/>
        <family val="2"/>
      </rPr>
      <t>Ex3</t>
    </r>
    <r>
      <rPr>
        <sz val="11"/>
        <color theme="0" tint="-4.9989318521683403E-2"/>
        <rFont val="Calibri"/>
        <family val="2"/>
      </rPr>
      <t>: Analyze the incident to find the underlying, systemic root causes</t>
    </r>
    <r>
      <rPr>
        <sz val="12"/>
        <color theme="0" tint="-4.9989318521683403E-2"/>
        <rFont val="Aptos Narrow"/>
        <family val="2"/>
        <scheme val="minor"/>
      </rPr>
      <t xml:space="preserve">
</t>
    </r>
    <r>
      <rPr>
        <b/>
        <sz val="11"/>
        <color theme="0" tint="-4.9989318521683403E-2"/>
        <rFont val="Calibri"/>
        <family val="2"/>
      </rPr>
      <t>Ex4</t>
    </r>
    <r>
      <rPr>
        <sz val="11"/>
        <color theme="0" tint="-4.9989318521683403E-2"/>
        <rFont val="Calibri"/>
        <family val="2"/>
      </rPr>
      <t>: Check any cyber deception technology for additional information on attacker behavior</t>
    </r>
  </si>
  <si>
    <r>
      <rPr>
        <b/>
        <sz val="11"/>
        <color theme="0" tint="-4.9989318521683403E-2"/>
        <rFont val="Calibri"/>
        <family val="2"/>
      </rPr>
      <t>Ex1</t>
    </r>
    <r>
      <rPr>
        <sz val="11"/>
        <color theme="0" tint="-4.9989318521683403E-2"/>
        <rFont val="Calibri"/>
        <family val="2"/>
      </rPr>
      <t>: Collect, preserve, and safeguard the integrity of all pertinent incident data and metadata (e.g., data source, date/time of collection) based on evidence preservation and chain-of-custody procedures</t>
    </r>
  </si>
  <si>
    <r>
      <rPr>
        <b/>
        <sz val="11"/>
        <color theme="0" tint="-4.9989318521683403E-2"/>
        <rFont val="Calibri"/>
        <family val="2"/>
      </rPr>
      <t>Ex1</t>
    </r>
    <r>
      <rPr>
        <sz val="11"/>
        <color theme="0" tint="-4.9989318521683403E-2"/>
        <rFont val="Calibri"/>
        <family val="2"/>
      </rPr>
      <t>: Review other potential targets of the incident to search for indicators of compromise and evidence of persistence</t>
    </r>
    <r>
      <rPr>
        <sz val="12"/>
        <color theme="0" tint="-4.9989318521683403E-2"/>
        <rFont val="Aptos Narrow"/>
        <family val="2"/>
        <scheme val="minor"/>
      </rPr>
      <t xml:space="preserve">
</t>
    </r>
    <r>
      <rPr>
        <b/>
        <sz val="11"/>
        <color theme="0" tint="-4.9989318521683403E-2"/>
        <rFont val="Calibri"/>
        <family val="2"/>
      </rPr>
      <t>Ex2</t>
    </r>
    <r>
      <rPr>
        <sz val="11"/>
        <color theme="0" tint="-4.9989318521683403E-2"/>
        <rFont val="Calibri"/>
        <family val="2"/>
      </rPr>
      <t>: Automatically run tools on targets to look for indicators of compromise and evidence of persistence</t>
    </r>
  </si>
  <si>
    <r>
      <rPr>
        <b/>
        <sz val="11"/>
        <color theme="0" tint="-4.9989318521683403E-2"/>
        <rFont val="Calibri"/>
        <family val="2"/>
      </rPr>
      <t>Ex1</t>
    </r>
    <r>
      <rPr>
        <sz val="11"/>
        <color theme="0" tint="-4.9989318521683403E-2"/>
        <rFont val="Calibri"/>
        <family val="2"/>
      </rPr>
      <t>: Follow the organization's breach notification procedures after discovering a data breach incident, including notifying affected customers</t>
    </r>
    <r>
      <rPr>
        <sz val="12"/>
        <color theme="0" tint="-4.9989318521683403E-2"/>
        <rFont val="Aptos Narrow"/>
        <family val="2"/>
        <scheme val="minor"/>
      </rPr>
      <t xml:space="preserve">
</t>
    </r>
    <r>
      <rPr>
        <b/>
        <sz val="11"/>
        <color theme="0" tint="-4.9989318521683403E-2"/>
        <rFont val="Calibri"/>
        <family val="2"/>
      </rPr>
      <t>Ex2</t>
    </r>
    <r>
      <rPr>
        <sz val="11"/>
        <color theme="0" tint="-4.9989318521683403E-2"/>
        <rFont val="Calibri"/>
        <family val="2"/>
      </rPr>
      <t>: Notify business partners and customers of incidents in accordance with contractual requirements</t>
    </r>
    <r>
      <rPr>
        <sz val="12"/>
        <color theme="0" tint="-4.9989318521683403E-2"/>
        <rFont val="Aptos Narrow"/>
        <family val="2"/>
        <scheme val="minor"/>
      </rPr>
      <t xml:space="preserve">
</t>
    </r>
    <r>
      <rPr>
        <b/>
        <sz val="11"/>
        <color theme="0" tint="-4.9989318521683403E-2"/>
        <rFont val="Calibri"/>
        <family val="2"/>
      </rPr>
      <t>Ex3</t>
    </r>
    <r>
      <rPr>
        <sz val="11"/>
        <color theme="0" tint="-4.9989318521683403E-2"/>
        <rFont val="Calibri"/>
        <family val="2"/>
      </rPr>
      <t>: Notify law enforcement agencies and regulatory bodies of incidents based on criteria in the incident response plan and management approval</t>
    </r>
  </si>
  <si>
    <r>
      <rPr>
        <b/>
        <sz val="11"/>
        <color theme="0" tint="-4.9989318521683403E-2"/>
        <rFont val="Calibri"/>
        <family val="2"/>
      </rPr>
      <t>Ex1</t>
    </r>
    <r>
      <rPr>
        <sz val="11"/>
        <color theme="0" tint="-4.9989318521683403E-2"/>
        <rFont val="Calibri"/>
        <family val="2"/>
      </rPr>
      <t>: Securely share information consistent with response plans and information sharing agreements</t>
    </r>
    <r>
      <rPr>
        <sz val="12"/>
        <color theme="0" tint="-4.9989318521683403E-2"/>
        <rFont val="Aptos Narrow"/>
        <family val="2"/>
        <scheme val="minor"/>
      </rPr>
      <t xml:space="preserve">
</t>
    </r>
    <r>
      <rPr>
        <b/>
        <sz val="11"/>
        <color theme="0" tint="-4.9989318521683403E-2"/>
        <rFont val="Calibri"/>
        <family val="2"/>
      </rPr>
      <t>Ex2</t>
    </r>
    <r>
      <rPr>
        <sz val="11"/>
        <color theme="0" tint="-4.9989318521683403E-2"/>
        <rFont val="Calibri"/>
        <family val="2"/>
      </rPr>
      <t>: Voluntarily share information about an attacker's observed TTPs, with all sensitive data removed, with an Information Sharing and Analysis Center (ISAC)</t>
    </r>
    <r>
      <rPr>
        <sz val="12"/>
        <color theme="0" tint="-4.9989318521683403E-2"/>
        <rFont val="Aptos Narrow"/>
        <family val="2"/>
        <scheme val="minor"/>
      </rPr>
      <t xml:space="preserve">
</t>
    </r>
    <r>
      <rPr>
        <b/>
        <sz val="11"/>
        <color theme="0" tint="-4.9989318521683403E-2"/>
        <rFont val="Calibri"/>
        <family val="2"/>
      </rPr>
      <t>Ex3</t>
    </r>
    <r>
      <rPr>
        <sz val="11"/>
        <color theme="0" tint="-4.9989318521683403E-2"/>
        <rFont val="Calibri"/>
        <family val="2"/>
      </rPr>
      <t>: Notify HR when malicious insider activity occurs</t>
    </r>
    <r>
      <rPr>
        <sz val="12"/>
        <color theme="0" tint="-4.9989318521683403E-2"/>
        <rFont val="Aptos Narrow"/>
        <family val="2"/>
        <scheme val="minor"/>
      </rPr>
      <t xml:space="preserve">
</t>
    </r>
    <r>
      <rPr>
        <b/>
        <sz val="11"/>
        <color theme="0" tint="-4.9989318521683403E-2"/>
        <rFont val="Calibri"/>
        <family val="2"/>
      </rPr>
      <t>Ex4</t>
    </r>
    <r>
      <rPr>
        <sz val="11"/>
        <color theme="0" tint="-4.9989318521683403E-2"/>
        <rFont val="Calibri"/>
        <family val="2"/>
      </rPr>
      <t>: Regularly update senior leadership on the status of major incidents</t>
    </r>
    <r>
      <rPr>
        <sz val="12"/>
        <color theme="0" tint="-4.9989318521683403E-2"/>
        <rFont val="Aptos Narrow"/>
        <family val="2"/>
        <scheme val="minor"/>
      </rPr>
      <t xml:space="preserve">
</t>
    </r>
    <r>
      <rPr>
        <b/>
        <sz val="11"/>
        <color theme="0" tint="-4.9989318521683403E-2"/>
        <rFont val="Calibri"/>
        <family val="2"/>
      </rPr>
      <t>Ex5</t>
    </r>
    <r>
      <rPr>
        <sz val="11"/>
        <color theme="0" tint="-4.9989318521683403E-2"/>
        <rFont val="Calibri"/>
        <family val="2"/>
      </rPr>
      <t>: Follow the rules and protocols defined in contracts for incident information sharing between the organization and its suppliers</t>
    </r>
    <r>
      <rPr>
        <sz val="12"/>
        <color theme="0" tint="-4.9989318521683403E-2"/>
        <rFont val="Aptos Narrow"/>
        <family val="2"/>
        <scheme val="minor"/>
      </rPr>
      <t xml:space="preserve">
</t>
    </r>
    <r>
      <rPr>
        <b/>
        <sz val="11"/>
        <color theme="0" tint="-4.9989318521683403E-2"/>
        <rFont val="Calibri"/>
        <family val="2"/>
      </rPr>
      <t>Ex6</t>
    </r>
    <r>
      <rPr>
        <sz val="11"/>
        <color theme="0" tint="-4.9989318521683403E-2"/>
        <rFont val="Calibri"/>
        <family val="2"/>
      </rPr>
      <t>: Coordinate crisis communication methods between the organization and its critical suppliers</t>
    </r>
  </si>
  <si>
    <r>
      <rPr>
        <b/>
        <sz val="11"/>
        <color theme="0" tint="-4.9989318521683403E-2"/>
        <rFont val="Calibri"/>
        <family val="2"/>
      </rPr>
      <t>Ex1</t>
    </r>
    <r>
      <rPr>
        <sz val="11"/>
        <color theme="0" tint="-4.9989318521683403E-2"/>
        <rFont val="Calibri"/>
        <family val="2"/>
      </rPr>
      <t>: Cybersecurity technologies (e.g., antivirus software) and cybersecurity features of other technologies (e.g., operating systems, network infrastructure devices) automatically perform containment actions</t>
    </r>
    <r>
      <rPr>
        <sz val="12"/>
        <color theme="0" tint="-4.9989318521683403E-2"/>
        <rFont val="Aptos Narrow"/>
        <family val="2"/>
        <scheme val="minor"/>
      </rPr>
      <t xml:space="preserve">
</t>
    </r>
    <r>
      <rPr>
        <b/>
        <sz val="11"/>
        <color theme="0" tint="-4.9989318521683403E-2"/>
        <rFont val="Calibri"/>
        <family val="2"/>
      </rPr>
      <t>Ex2</t>
    </r>
    <r>
      <rPr>
        <sz val="11"/>
        <color theme="0" tint="-4.9989318521683403E-2"/>
        <rFont val="Calibri"/>
        <family val="2"/>
      </rPr>
      <t>: Allow incident responders to manually select and perform containment actions</t>
    </r>
    <r>
      <rPr>
        <sz val="12"/>
        <color theme="0" tint="-4.9989318521683403E-2"/>
        <rFont val="Aptos Narrow"/>
        <family val="2"/>
        <scheme val="minor"/>
      </rPr>
      <t xml:space="preserve">
</t>
    </r>
    <r>
      <rPr>
        <b/>
        <sz val="11"/>
        <color theme="0" tint="-4.9989318521683403E-2"/>
        <rFont val="Calibri"/>
        <family val="2"/>
      </rPr>
      <t>Ex3</t>
    </r>
    <r>
      <rPr>
        <sz val="11"/>
        <color theme="0" tint="-4.9989318521683403E-2"/>
        <rFont val="Calibri"/>
        <family val="2"/>
      </rPr>
      <t>: Allow a third party (e.g., internet service provider, managed security service provider) to perform containment actions on behalf of the organization</t>
    </r>
    <r>
      <rPr>
        <sz val="12"/>
        <color theme="0" tint="-4.9989318521683403E-2"/>
        <rFont val="Aptos Narrow"/>
        <family val="2"/>
        <scheme val="minor"/>
      </rPr>
      <t xml:space="preserve">
</t>
    </r>
    <r>
      <rPr>
        <b/>
        <sz val="11"/>
        <color theme="0" tint="-4.9989318521683403E-2"/>
        <rFont val="Calibri"/>
        <family val="2"/>
      </rPr>
      <t>Ex4</t>
    </r>
    <r>
      <rPr>
        <sz val="11"/>
        <color theme="0" tint="-4.9989318521683403E-2"/>
        <rFont val="Calibri"/>
        <family val="2"/>
      </rPr>
      <t>: Automatically transfer compromised endpoints to a remediation virtual local area network (VLAN)</t>
    </r>
  </si>
  <si>
    <r>
      <rPr>
        <b/>
        <sz val="11"/>
        <color theme="0" tint="-4.9989318521683403E-2"/>
        <rFont val="Calibri"/>
        <family val="2"/>
      </rPr>
      <t>Ex1</t>
    </r>
    <r>
      <rPr>
        <sz val="11"/>
        <color theme="0" tint="-4.9989318521683403E-2"/>
        <rFont val="Calibri"/>
        <family val="2"/>
      </rPr>
      <t>: Cybersecurity technologies and cybersecurity features of other technologies (e.g., operating systems, network infrastructure devices) automatically perform eradication actions</t>
    </r>
    <r>
      <rPr>
        <sz val="12"/>
        <color theme="0" tint="-4.9989318521683403E-2"/>
        <rFont val="Aptos Narrow"/>
        <family val="2"/>
        <scheme val="minor"/>
      </rPr>
      <t xml:space="preserve">
</t>
    </r>
    <r>
      <rPr>
        <b/>
        <sz val="11"/>
        <color theme="0" tint="-4.9989318521683403E-2"/>
        <rFont val="Calibri"/>
        <family val="2"/>
      </rPr>
      <t>Ex2</t>
    </r>
    <r>
      <rPr>
        <sz val="11"/>
        <color theme="0" tint="-4.9989318521683403E-2"/>
        <rFont val="Calibri"/>
        <family val="2"/>
      </rPr>
      <t>: Allow incident responders to manually select and perform eradication actions</t>
    </r>
    <r>
      <rPr>
        <sz val="12"/>
        <color theme="0" tint="-4.9989318521683403E-2"/>
        <rFont val="Aptos Narrow"/>
        <family val="2"/>
        <scheme val="minor"/>
      </rPr>
      <t xml:space="preserve">
</t>
    </r>
    <r>
      <rPr>
        <b/>
        <sz val="11"/>
        <color theme="0" tint="-4.9989318521683403E-2"/>
        <rFont val="Calibri"/>
        <family val="2"/>
      </rPr>
      <t>Ex3</t>
    </r>
    <r>
      <rPr>
        <sz val="11"/>
        <color theme="0" tint="-4.9989318521683403E-2"/>
        <rFont val="Calibri"/>
        <family val="2"/>
      </rPr>
      <t>: Allow a third party (e.g., managed security service provider) to perform eradication actions on behalf of the organization</t>
    </r>
  </si>
  <si>
    <r>
      <rPr>
        <b/>
        <sz val="11"/>
        <color theme="0" tint="-4.9989318521683403E-2"/>
        <rFont val="Calibri"/>
        <family val="2"/>
      </rPr>
      <t>Ex1</t>
    </r>
    <r>
      <rPr>
        <sz val="11"/>
        <color theme="0" tint="-4.9989318521683403E-2"/>
        <rFont val="Calibri"/>
        <family val="2"/>
      </rPr>
      <t>: Begin recovery procedures during or after incident response processes</t>
    </r>
    <r>
      <rPr>
        <sz val="12"/>
        <color theme="0" tint="-4.9989318521683403E-2"/>
        <rFont val="Aptos Narrow"/>
        <family val="2"/>
        <scheme val="minor"/>
      </rPr>
      <t xml:space="preserve">
</t>
    </r>
    <r>
      <rPr>
        <b/>
        <sz val="11"/>
        <color theme="0" tint="-4.9989318521683403E-2"/>
        <rFont val="Calibri"/>
        <family val="2"/>
      </rPr>
      <t>Ex2</t>
    </r>
    <r>
      <rPr>
        <sz val="11"/>
        <color theme="0" tint="-4.9989318521683403E-2"/>
        <rFont val="Calibri"/>
        <family val="2"/>
      </rPr>
      <t>: Make all individuals with recovery responsibilities aware of the plans for recovery and the authorizations required to implement each aspect of the plans</t>
    </r>
  </si>
  <si>
    <r>
      <rPr>
        <b/>
        <sz val="11"/>
        <color theme="0" tint="-4.9989318521683403E-2"/>
        <rFont val="Calibri"/>
        <family val="2"/>
      </rPr>
      <t>Ex1</t>
    </r>
    <r>
      <rPr>
        <sz val="11"/>
        <color theme="0" tint="-4.9989318521683403E-2"/>
        <rFont val="Calibri"/>
        <family val="2"/>
      </rPr>
      <t>: Select recovery actions based on the criteria defined in the incident response plan and available resources</t>
    </r>
    <r>
      <rPr>
        <sz val="12"/>
        <color theme="0" tint="-4.9989318521683403E-2"/>
        <rFont val="Aptos Narrow"/>
        <family val="2"/>
        <scheme val="minor"/>
      </rPr>
      <t xml:space="preserve">
</t>
    </r>
    <r>
      <rPr>
        <b/>
        <sz val="11"/>
        <color theme="0" tint="-4.9989318521683403E-2"/>
        <rFont val="Calibri"/>
        <family val="2"/>
      </rPr>
      <t>Ex2</t>
    </r>
    <r>
      <rPr>
        <sz val="11"/>
        <color theme="0" tint="-4.9989318521683403E-2"/>
        <rFont val="Calibri"/>
        <family val="2"/>
      </rPr>
      <t>: Change planned recovery actions based on a reassessment of organizational needs and resources</t>
    </r>
  </si>
  <si>
    <r>
      <rPr>
        <b/>
        <sz val="11"/>
        <color theme="0" tint="-4.9989318521683403E-2"/>
        <rFont val="Calibri"/>
        <family val="2"/>
      </rPr>
      <t>Ex1</t>
    </r>
    <r>
      <rPr>
        <sz val="11"/>
        <color theme="0" tint="-4.9989318521683403E-2"/>
        <rFont val="Calibri"/>
        <family val="2"/>
      </rPr>
      <t>: Check restoration assets for indicators of compromise, file corruption, and other integrity issues before use</t>
    </r>
  </si>
  <si>
    <r>
      <rPr>
        <b/>
        <sz val="11"/>
        <color theme="0" tint="-4.9989318521683403E-2"/>
        <rFont val="Calibri"/>
        <family val="2"/>
      </rPr>
      <t>Ex1</t>
    </r>
    <r>
      <rPr>
        <sz val="11"/>
        <color theme="0" tint="-4.9989318521683403E-2"/>
        <rFont val="Calibri"/>
        <family val="2"/>
      </rPr>
      <t>: Use business impact and system categorization records (including service delivery objectives) to validate that essential services are restored in the appropriate order</t>
    </r>
    <r>
      <rPr>
        <sz val="12"/>
        <color theme="0" tint="-4.9989318521683403E-2"/>
        <rFont val="Aptos Narrow"/>
        <family val="2"/>
        <scheme val="minor"/>
      </rPr>
      <t xml:space="preserve">
</t>
    </r>
    <r>
      <rPr>
        <b/>
        <sz val="11"/>
        <color theme="0" tint="-4.9989318521683403E-2"/>
        <rFont val="Calibri"/>
        <family val="2"/>
      </rPr>
      <t>Ex2</t>
    </r>
    <r>
      <rPr>
        <sz val="11"/>
        <color theme="0" tint="-4.9989318521683403E-2"/>
        <rFont val="Calibri"/>
        <family val="2"/>
      </rPr>
      <t>: Work with system owners to confirm the successful restoration of systems and the return to normal operations</t>
    </r>
    <r>
      <rPr>
        <sz val="12"/>
        <color theme="0" tint="-4.9989318521683403E-2"/>
        <rFont val="Aptos Narrow"/>
        <family val="2"/>
        <scheme val="minor"/>
      </rPr>
      <t xml:space="preserve">
</t>
    </r>
    <r>
      <rPr>
        <b/>
        <sz val="11"/>
        <color theme="0" tint="-4.9989318521683403E-2"/>
        <rFont val="Calibri"/>
        <family val="2"/>
      </rPr>
      <t>Ex3</t>
    </r>
    <r>
      <rPr>
        <sz val="11"/>
        <color theme="0" tint="-4.9989318521683403E-2"/>
        <rFont val="Calibri"/>
        <family val="2"/>
      </rPr>
      <t>: Monitor the performance of restored systems to verify the adequacy of the restoration</t>
    </r>
  </si>
  <si>
    <r>
      <rPr>
        <b/>
        <sz val="11"/>
        <color theme="0" tint="-4.9989318521683403E-2"/>
        <rFont val="Calibri"/>
        <family val="2"/>
      </rPr>
      <t>Ex1</t>
    </r>
    <r>
      <rPr>
        <sz val="11"/>
        <color theme="0" tint="-4.9989318521683403E-2"/>
        <rFont val="Calibri"/>
        <family val="2"/>
      </rPr>
      <t>: Check restored assets for indicators of compromise and remediation of root causes of the incident before production use</t>
    </r>
    <r>
      <rPr>
        <sz val="12"/>
        <color theme="0" tint="-4.9989318521683403E-2"/>
        <rFont val="Aptos Narrow"/>
        <family val="2"/>
        <scheme val="minor"/>
      </rPr>
      <t xml:space="preserve">
</t>
    </r>
    <r>
      <rPr>
        <b/>
        <sz val="11"/>
        <color theme="0" tint="-4.9989318521683403E-2"/>
        <rFont val="Calibri"/>
        <family val="2"/>
      </rPr>
      <t>Ex2</t>
    </r>
    <r>
      <rPr>
        <sz val="11"/>
        <color theme="0" tint="-4.9989318521683403E-2"/>
        <rFont val="Calibri"/>
        <family val="2"/>
      </rPr>
      <t>: Verify the correctness and adequacy of the restoration actions taken before putting a restored system online</t>
    </r>
  </si>
  <si>
    <r>
      <rPr>
        <b/>
        <sz val="11"/>
        <color theme="0" tint="-4.9989318521683403E-2"/>
        <rFont val="Calibri"/>
        <family val="2"/>
      </rPr>
      <t>Ex1</t>
    </r>
    <r>
      <rPr>
        <sz val="11"/>
        <color theme="0" tint="-4.9989318521683403E-2"/>
        <rFont val="Calibri"/>
        <family val="2"/>
      </rPr>
      <t>: Prepare an after-action report that documents the incident itself, the response and recovery actions taken, and lessons learned</t>
    </r>
    <r>
      <rPr>
        <sz val="12"/>
        <color theme="0" tint="-4.9989318521683403E-2"/>
        <rFont val="Aptos Narrow"/>
        <family val="2"/>
        <scheme val="minor"/>
      </rPr>
      <t xml:space="preserve">
</t>
    </r>
    <r>
      <rPr>
        <b/>
        <sz val="11"/>
        <color theme="0" tint="-4.9989318521683403E-2"/>
        <rFont val="Calibri"/>
        <family val="2"/>
      </rPr>
      <t>Ex2</t>
    </r>
    <r>
      <rPr>
        <sz val="11"/>
        <color theme="0" tint="-4.9989318521683403E-2"/>
        <rFont val="Calibri"/>
        <family val="2"/>
      </rPr>
      <t>: Declare the end of incident recovery once the criteria are met</t>
    </r>
  </si>
  <si>
    <r>
      <rPr>
        <b/>
        <sz val="11"/>
        <color theme="0" tint="-4.9989318521683403E-2"/>
        <rFont val="Calibri"/>
        <family val="2"/>
      </rPr>
      <t>Ex1</t>
    </r>
    <r>
      <rPr>
        <sz val="11"/>
        <color theme="0" tint="-4.9989318521683403E-2"/>
        <rFont val="Calibri"/>
        <family val="2"/>
      </rPr>
      <t>: Securely share recovery information, including restoration progress, consistent with response plans and information sharing agreements</t>
    </r>
    <r>
      <rPr>
        <sz val="12"/>
        <color theme="0" tint="-4.9989318521683403E-2"/>
        <rFont val="Aptos Narrow"/>
        <family val="2"/>
        <scheme val="minor"/>
      </rPr>
      <t xml:space="preserve">
</t>
    </r>
    <r>
      <rPr>
        <b/>
        <sz val="11"/>
        <color theme="0" tint="-4.9989318521683403E-2"/>
        <rFont val="Calibri"/>
        <family val="2"/>
      </rPr>
      <t>Ex2</t>
    </r>
    <r>
      <rPr>
        <sz val="11"/>
        <color theme="0" tint="-4.9989318521683403E-2"/>
        <rFont val="Calibri"/>
        <family val="2"/>
      </rPr>
      <t>: Regularly update senior leadership on recovery status and restoration progress for major incidents</t>
    </r>
    <r>
      <rPr>
        <sz val="12"/>
        <color theme="0" tint="-4.9989318521683403E-2"/>
        <rFont val="Aptos Narrow"/>
        <family val="2"/>
        <scheme val="minor"/>
      </rPr>
      <t xml:space="preserve">
</t>
    </r>
    <r>
      <rPr>
        <b/>
        <sz val="11"/>
        <color theme="0" tint="-4.9989318521683403E-2"/>
        <rFont val="Calibri"/>
        <family val="2"/>
      </rPr>
      <t>Ex3</t>
    </r>
    <r>
      <rPr>
        <sz val="11"/>
        <color theme="0" tint="-4.9989318521683403E-2"/>
        <rFont val="Calibri"/>
        <family val="2"/>
      </rPr>
      <t>: Follow the rules and protocols defined in contracts for incident information sharing between the organization and its suppliers</t>
    </r>
    <r>
      <rPr>
        <sz val="12"/>
        <color theme="0" tint="-4.9989318521683403E-2"/>
        <rFont val="Aptos Narrow"/>
        <family val="2"/>
        <scheme val="minor"/>
      </rPr>
      <t xml:space="preserve">
</t>
    </r>
    <r>
      <rPr>
        <b/>
        <sz val="11"/>
        <color theme="0" tint="-4.9989318521683403E-2"/>
        <rFont val="Calibri"/>
        <family val="2"/>
      </rPr>
      <t>Ex4</t>
    </r>
    <r>
      <rPr>
        <sz val="11"/>
        <color theme="0" tint="-4.9989318521683403E-2"/>
        <rFont val="Calibri"/>
        <family val="2"/>
      </rPr>
      <t>: Coordinate crisis communication between the organization and its critical suppliers</t>
    </r>
  </si>
  <si>
    <r>
      <rPr>
        <b/>
        <sz val="11"/>
        <color theme="0" tint="-4.9989318521683403E-2"/>
        <rFont val="Calibri"/>
        <family val="2"/>
      </rPr>
      <t>Ex1</t>
    </r>
    <r>
      <rPr>
        <sz val="11"/>
        <color theme="0" tint="-4.9989318521683403E-2"/>
        <rFont val="Calibri"/>
        <family val="2"/>
      </rPr>
      <t>: Follow the organization's breach notification procedures for recovering from a data breach incident</t>
    </r>
    <r>
      <rPr>
        <sz val="12"/>
        <color theme="0" tint="-4.9989318521683403E-2"/>
        <rFont val="Aptos Narrow"/>
        <family val="2"/>
        <scheme val="minor"/>
      </rPr>
      <t xml:space="preserve">
</t>
    </r>
    <r>
      <rPr>
        <b/>
        <sz val="11"/>
        <color theme="0" tint="-4.9989318521683403E-2"/>
        <rFont val="Calibri"/>
        <family val="2"/>
      </rPr>
      <t>Ex2</t>
    </r>
    <r>
      <rPr>
        <sz val="11"/>
        <color theme="0" tint="-4.9989318521683403E-2"/>
        <rFont val="Calibri"/>
        <family val="2"/>
      </rPr>
      <t>: Explain the steps being taken to recover from the incident and to prevent a recurrence</t>
    </r>
  </si>
  <si>
    <r>
      <rPr>
        <b/>
        <sz val="8"/>
        <color theme="0" tint="-4.9989318521683403E-2"/>
        <rFont val="Calibri"/>
        <family val="2"/>
      </rPr>
      <t>Ex1</t>
    </r>
    <r>
      <rPr>
        <sz val="8"/>
        <color theme="0" tint="-4.9989318521683403E-2"/>
        <rFont val="Calibri"/>
        <family val="2"/>
      </rPr>
      <t>: Maintain inventories for all types of hardware, including IT, IoT, OT, and mobile devices</t>
    </r>
    <r>
      <rPr>
        <sz val="8"/>
        <color theme="0" tint="-4.9989318521683403E-2"/>
        <rFont val="Aptos Narrow"/>
        <family val="2"/>
        <scheme val="minor"/>
      </rPr>
      <t xml:space="preserve">
</t>
    </r>
    <r>
      <rPr>
        <b/>
        <sz val="8"/>
        <color theme="0" tint="-4.9989318521683403E-2"/>
        <rFont val="Calibri"/>
        <family val="2"/>
      </rPr>
      <t>Ex2</t>
    </r>
    <r>
      <rPr>
        <sz val="8"/>
        <color theme="0" tint="-4.9989318521683403E-2"/>
        <rFont val="Calibri"/>
        <family val="2"/>
      </rPr>
      <t>: Constantly monitor networks to detect new hardware and automatically update inventories</t>
    </r>
  </si>
  <si>
    <r>
      <rPr>
        <b/>
        <sz val="8"/>
        <color theme="0" tint="-4.9989318521683403E-2"/>
        <rFont val="Calibri"/>
        <family val="2"/>
      </rPr>
      <t>Ex1</t>
    </r>
    <r>
      <rPr>
        <sz val="8"/>
        <color theme="0" tint="-4.9989318521683403E-2"/>
        <rFont val="Calibri"/>
        <family val="2"/>
      </rPr>
      <t>: Maintain inventories for all types of software and services, including commercial-off-the-shelf, open-source, custom applications, API services, and cloud-based applications and services</t>
    </r>
    <r>
      <rPr>
        <sz val="8"/>
        <color theme="0" tint="-4.9989318521683403E-2"/>
        <rFont val="Aptos Narrow"/>
        <family val="2"/>
        <scheme val="minor"/>
      </rPr>
      <t xml:space="preserve">
</t>
    </r>
    <r>
      <rPr>
        <b/>
        <sz val="8"/>
        <color theme="0" tint="-4.9989318521683403E-2"/>
        <rFont val="Calibri"/>
        <family val="2"/>
      </rPr>
      <t>Ex2</t>
    </r>
    <r>
      <rPr>
        <sz val="8"/>
        <color theme="0" tint="-4.9989318521683403E-2"/>
        <rFont val="Calibri"/>
        <family val="2"/>
      </rPr>
      <t>: Constantly monitor all platforms, including containers and virtual machines, for software and service inventory changes</t>
    </r>
    <r>
      <rPr>
        <sz val="8"/>
        <color theme="0" tint="-4.9989318521683403E-2"/>
        <rFont val="Aptos Narrow"/>
        <family val="2"/>
        <scheme val="minor"/>
      </rPr>
      <t xml:space="preserve">
</t>
    </r>
    <r>
      <rPr>
        <b/>
        <sz val="8"/>
        <color theme="0" tint="-4.9989318521683403E-2"/>
        <rFont val="Calibri"/>
        <family val="2"/>
      </rPr>
      <t>Ex3</t>
    </r>
    <r>
      <rPr>
        <sz val="8"/>
        <color theme="0" tint="-4.9989318521683403E-2"/>
        <rFont val="Calibri"/>
        <family val="2"/>
      </rPr>
      <t>: Maintain an inventory of the organization's systems</t>
    </r>
  </si>
  <si>
    <r>
      <rPr>
        <b/>
        <sz val="8"/>
        <color theme="0" tint="-4.9989318521683403E-2"/>
        <rFont val="Calibri"/>
        <family val="2"/>
      </rPr>
      <t>Ex1</t>
    </r>
    <r>
      <rPr>
        <sz val="8"/>
        <color theme="0" tint="-4.9989318521683403E-2"/>
        <rFont val="Calibri"/>
        <family val="2"/>
      </rPr>
      <t>: Maintain baselines of communication and data flows within the organization's wired and wireless networks</t>
    </r>
    <r>
      <rPr>
        <sz val="8"/>
        <color theme="0" tint="-4.9989318521683403E-2"/>
        <rFont val="Aptos Narrow"/>
        <family val="2"/>
        <scheme val="minor"/>
      </rPr>
      <t xml:space="preserve">
</t>
    </r>
    <r>
      <rPr>
        <b/>
        <sz val="8"/>
        <color theme="0" tint="-4.9989318521683403E-2"/>
        <rFont val="Calibri"/>
        <family val="2"/>
      </rPr>
      <t>Ex2</t>
    </r>
    <r>
      <rPr>
        <sz val="8"/>
        <color theme="0" tint="-4.9989318521683403E-2"/>
        <rFont val="Calibri"/>
        <family val="2"/>
      </rPr>
      <t>: Maintain baselines of communication and data flows between the organization and third parties</t>
    </r>
    <r>
      <rPr>
        <sz val="8"/>
        <color theme="0" tint="-4.9989318521683403E-2"/>
        <rFont val="Aptos Narrow"/>
        <family val="2"/>
        <scheme val="minor"/>
      </rPr>
      <t xml:space="preserve">
</t>
    </r>
    <r>
      <rPr>
        <b/>
        <sz val="8"/>
        <color theme="0" tint="-4.9989318521683403E-2"/>
        <rFont val="Calibri"/>
        <family val="2"/>
      </rPr>
      <t>Ex3</t>
    </r>
    <r>
      <rPr>
        <sz val="8"/>
        <color theme="0" tint="-4.9989318521683403E-2"/>
        <rFont val="Calibri"/>
        <family val="2"/>
      </rPr>
      <t>: Maintain baselines of communication and data flows for the organization's infrastructure-as-a-service (IaaS) usage</t>
    </r>
    <r>
      <rPr>
        <sz val="8"/>
        <color theme="0" tint="-4.9989318521683403E-2"/>
        <rFont val="Aptos Narrow"/>
        <family val="2"/>
        <scheme val="minor"/>
      </rPr>
      <t xml:space="preserve">
</t>
    </r>
    <r>
      <rPr>
        <b/>
        <sz val="8"/>
        <color theme="0" tint="-4.9989318521683403E-2"/>
        <rFont val="Calibri"/>
        <family val="2"/>
      </rPr>
      <t>Ex4</t>
    </r>
    <r>
      <rPr>
        <sz val="8"/>
        <color theme="0" tint="-4.9989318521683403E-2"/>
        <rFont val="Calibri"/>
        <family val="2"/>
      </rPr>
      <t>: Maintain documentation of expected network ports, protocols, and services that are typically used among authorized systems</t>
    </r>
  </si>
  <si>
    <r>
      <rPr>
        <b/>
        <sz val="8"/>
        <color theme="0" tint="-4.9989318521683403E-2"/>
        <rFont val="Calibri"/>
        <family val="2"/>
      </rPr>
      <t>Ex1</t>
    </r>
    <r>
      <rPr>
        <sz val="8"/>
        <color theme="0" tint="-4.9989318521683403E-2"/>
        <rFont val="Calibri"/>
        <family val="2"/>
      </rPr>
      <t>: Inventory all external services used by the organization, including third-party infrastructure-as-a-service (IaaS), platform-as-a-service (PaaS), and software-as-a-service (SaaS) offerings; APIs; and other externally hosted application services</t>
    </r>
    <r>
      <rPr>
        <sz val="8"/>
        <color theme="0" tint="-4.9989318521683403E-2"/>
        <rFont val="Aptos Narrow"/>
        <family val="2"/>
        <scheme val="minor"/>
      </rPr>
      <t xml:space="preserve">
</t>
    </r>
    <r>
      <rPr>
        <b/>
        <sz val="8"/>
        <color theme="0" tint="-4.9989318521683403E-2"/>
        <rFont val="Calibri"/>
        <family val="2"/>
      </rPr>
      <t>Ex2</t>
    </r>
    <r>
      <rPr>
        <sz val="8"/>
        <color theme="0" tint="-4.9989318521683403E-2"/>
        <rFont val="Calibri"/>
        <family val="2"/>
      </rPr>
      <t>: Update the inventory when a new external service is going to be utilized to ensure adequate cybersecurity risk management monitoring of the organization's use of that service</t>
    </r>
  </si>
  <si>
    <r>
      <rPr>
        <b/>
        <sz val="8"/>
        <color theme="0" tint="-4.9989318521683403E-2"/>
        <rFont val="Calibri"/>
        <family val="2"/>
      </rPr>
      <t>Ex1</t>
    </r>
    <r>
      <rPr>
        <sz val="8"/>
        <color theme="0" tint="-4.9989318521683403E-2"/>
        <rFont val="Calibri"/>
        <family val="2"/>
      </rPr>
      <t>: Define criteria for prioritizing each class of assets</t>
    </r>
    <r>
      <rPr>
        <sz val="8"/>
        <color theme="0" tint="-4.9989318521683403E-2"/>
        <rFont val="Aptos Narrow"/>
        <family val="2"/>
        <scheme val="minor"/>
      </rPr>
      <t xml:space="preserve">
</t>
    </r>
    <r>
      <rPr>
        <b/>
        <sz val="8"/>
        <color theme="0" tint="-4.9989318521683403E-2"/>
        <rFont val="Calibri"/>
        <family val="2"/>
      </rPr>
      <t>Ex2</t>
    </r>
    <r>
      <rPr>
        <sz val="8"/>
        <color theme="0" tint="-4.9989318521683403E-2"/>
        <rFont val="Calibri"/>
        <family val="2"/>
      </rPr>
      <t>: Apply the prioritization criteria to assets</t>
    </r>
    <r>
      <rPr>
        <sz val="8"/>
        <color theme="0" tint="-4.9989318521683403E-2"/>
        <rFont val="Aptos Narrow"/>
        <family val="2"/>
        <scheme val="minor"/>
      </rPr>
      <t xml:space="preserve">
</t>
    </r>
    <r>
      <rPr>
        <b/>
        <sz val="8"/>
        <color theme="0" tint="-4.9989318521683403E-2"/>
        <rFont val="Calibri"/>
        <family val="2"/>
      </rPr>
      <t>Ex3</t>
    </r>
    <r>
      <rPr>
        <sz val="8"/>
        <color theme="0" tint="-4.9989318521683403E-2"/>
        <rFont val="Calibri"/>
        <family val="2"/>
      </rPr>
      <t>: Track the asset priorities and update them periodically or when significant changes to the organization occur</t>
    </r>
  </si>
  <si>
    <r>
      <rPr>
        <b/>
        <sz val="8"/>
        <color theme="0" tint="-4.9989318521683403E-2"/>
        <rFont val="Calibri"/>
        <family val="2"/>
      </rPr>
      <t>Ex1</t>
    </r>
    <r>
      <rPr>
        <sz val="8"/>
        <color theme="0" tint="-4.9989318521683403E-2"/>
        <rFont val="Calibri"/>
        <family val="2"/>
      </rPr>
      <t>: Maintain a list of the designated data types of interest (e.g., personally identifiable information, protected health information, financial account numbers, organization intellectual property, operational technology data)</t>
    </r>
    <r>
      <rPr>
        <sz val="8"/>
        <color theme="0" tint="-4.9989318521683403E-2"/>
        <rFont val="Aptos Narrow"/>
        <family val="2"/>
        <scheme val="minor"/>
      </rPr>
      <t xml:space="preserve">
</t>
    </r>
    <r>
      <rPr>
        <b/>
        <sz val="8"/>
        <color theme="0" tint="-4.9989318521683403E-2"/>
        <rFont val="Calibri"/>
        <family val="2"/>
      </rPr>
      <t>Ex2</t>
    </r>
    <r>
      <rPr>
        <sz val="8"/>
        <color theme="0" tint="-4.9989318521683403E-2"/>
        <rFont val="Calibri"/>
        <family val="2"/>
      </rPr>
      <t>: Continuously discover and analyze ad hoc data to identify new instances of designated data types</t>
    </r>
    <r>
      <rPr>
        <sz val="8"/>
        <color theme="0" tint="-4.9989318521683403E-2"/>
        <rFont val="Aptos Narrow"/>
        <family val="2"/>
        <scheme val="minor"/>
      </rPr>
      <t xml:space="preserve">
</t>
    </r>
    <r>
      <rPr>
        <b/>
        <sz val="8"/>
        <color theme="0" tint="-4.9989318521683403E-2"/>
        <rFont val="Calibri"/>
        <family val="2"/>
      </rPr>
      <t>Ex3</t>
    </r>
    <r>
      <rPr>
        <sz val="8"/>
        <color theme="0" tint="-4.9989318521683403E-2"/>
        <rFont val="Calibri"/>
        <family val="2"/>
      </rPr>
      <t>: Assign data classifications to designated data types through tags or labels</t>
    </r>
    <r>
      <rPr>
        <sz val="8"/>
        <color theme="0" tint="-4.9989318521683403E-2"/>
        <rFont val="Aptos Narrow"/>
        <family val="2"/>
        <scheme val="minor"/>
      </rPr>
      <t xml:space="preserve">
</t>
    </r>
    <r>
      <rPr>
        <b/>
        <sz val="8"/>
        <color theme="0" tint="-4.9989318521683403E-2"/>
        <rFont val="Calibri"/>
        <family val="2"/>
      </rPr>
      <t>Ex4</t>
    </r>
    <r>
      <rPr>
        <sz val="8"/>
        <color theme="0" tint="-4.9989318521683403E-2"/>
        <rFont val="Calibri"/>
        <family val="2"/>
      </rPr>
      <t>: Track the provenance, data owner, and geolocation of each instance of designated data types</t>
    </r>
  </si>
  <si>
    <r>
      <rPr>
        <b/>
        <sz val="8"/>
        <color theme="0" tint="-4.9989318521683403E-2"/>
        <rFont val="Calibri"/>
        <family val="2"/>
      </rPr>
      <t>Ex1</t>
    </r>
    <r>
      <rPr>
        <sz val="8"/>
        <color theme="0" tint="-4.9989318521683403E-2"/>
        <rFont val="Calibri"/>
        <family val="2"/>
      </rPr>
      <t>: Integrate cybersecurity considerations throughout the life cycles of systems, hardware, software, and services</t>
    </r>
    <r>
      <rPr>
        <sz val="8"/>
        <color theme="0" tint="-4.9989318521683403E-2"/>
        <rFont val="Aptos Narrow"/>
        <family val="2"/>
        <scheme val="minor"/>
      </rPr>
      <t xml:space="preserve">
</t>
    </r>
    <r>
      <rPr>
        <b/>
        <sz val="8"/>
        <color theme="0" tint="-4.9989318521683403E-2"/>
        <rFont val="Calibri"/>
        <family val="2"/>
      </rPr>
      <t>Ex2</t>
    </r>
    <r>
      <rPr>
        <sz val="8"/>
        <color theme="0" tint="-4.9989318521683403E-2"/>
        <rFont val="Calibri"/>
        <family val="2"/>
      </rPr>
      <t>: Integrate cybersecurity considerations into product life cycles</t>
    </r>
    <r>
      <rPr>
        <sz val="8"/>
        <color theme="0" tint="-4.9989318521683403E-2"/>
        <rFont val="Aptos Narrow"/>
        <family val="2"/>
        <scheme val="minor"/>
      </rPr>
      <t xml:space="preserve">
</t>
    </r>
    <r>
      <rPr>
        <b/>
        <sz val="8"/>
        <color theme="0" tint="-4.9989318521683403E-2"/>
        <rFont val="Calibri"/>
        <family val="2"/>
      </rPr>
      <t>Ex3</t>
    </r>
    <r>
      <rPr>
        <sz val="8"/>
        <color theme="0" tint="-4.9989318521683403E-2"/>
        <rFont val="Calibri"/>
        <family val="2"/>
      </rPr>
      <t>: Identify unofficial uses of technology to meet mission objectives (i.e., shadow IT)</t>
    </r>
    <r>
      <rPr>
        <sz val="8"/>
        <color theme="0" tint="-4.9989318521683403E-2"/>
        <rFont val="Aptos Narrow"/>
        <family val="2"/>
        <scheme val="minor"/>
      </rPr>
      <t xml:space="preserve">
</t>
    </r>
    <r>
      <rPr>
        <b/>
        <sz val="8"/>
        <color theme="0" tint="-4.9989318521683403E-2"/>
        <rFont val="Calibri"/>
        <family val="2"/>
      </rPr>
      <t>Ex4</t>
    </r>
    <r>
      <rPr>
        <sz val="8"/>
        <color theme="0" tint="-4.9989318521683403E-2"/>
        <rFont val="Calibri"/>
        <family val="2"/>
      </rPr>
      <t>: Periodically identify redundant systems, hardware, software, and services that unnecessarily increase the organization's attack surface</t>
    </r>
    <r>
      <rPr>
        <sz val="8"/>
        <color theme="0" tint="-4.9989318521683403E-2"/>
        <rFont val="Aptos Narrow"/>
        <family val="2"/>
        <scheme val="minor"/>
      </rPr>
      <t xml:space="preserve">
</t>
    </r>
    <r>
      <rPr>
        <b/>
        <sz val="8"/>
        <color theme="0" tint="-4.9989318521683403E-2"/>
        <rFont val="Calibri"/>
        <family val="2"/>
      </rPr>
      <t>Ex5</t>
    </r>
    <r>
      <rPr>
        <sz val="8"/>
        <color theme="0" tint="-4.9989318521683403E-2"/>
        <rFont val="Calibri"/>
        <family val="2"/>
      </rPr>
      <t>: Properly configure and secure systems, hardware, software, and services prior to their deployment in production</t>
    </r>
    <r>
      <rPr>
        <sz val="8"/>
        <color theme="0" tint="-4.9989318521683403E-2"/>
        <rFont val="Aptos Narrow"/>
        <family val="2"/>
        <scheme val="minor"/>
      </rPr>
      <t xml:space="preserve">
</t>
    </r>
    <r>
      <rPr>
        <b/>
        <sz val="8"/>
        <color theme="0" tint="-4.9989318521683403E-2"/>
        <rFont val="Calibri"/>
        <family val="2"/>
      </rPr>
      <t>Ex6</t>
    </r>
    <r>
      <rPr>
        <sz val="8"/>
        <color theme="0" tint="-4.9989318521683403E-2"/>
        <rFont val="Calibri"/>
        <family val="2"/>
      </rPr>
      <t>: Update inventories when systems, hardware, software, and services are moved or transferred within the organization</t>
    </r>
    <r>
      <rPr>
        <sz val="8"/>
        <color theme="0" tint="-4.9989318521683403E-2"/>
        <rFont val="Aptos Narrow"/>
        <family val="2"/>
        <scheme val="minor"/>
      </rPr>
      <t xml:space="preserve">
</t>
    </r>
    <r>
      <rPr>
        <b/>
        <sz val="8"/>
        <color theme="0" tint="-4.9989318521683403E-2"/>
        <rFont val="Calibri"/>
        <family val="2"/>
      </rPr>
      <t>Ex7</t>
    </r>
    <r>
      <rPr>
        <sz val="8"/>
        <color theme="0" tint="-4.9989318521683403E-2"/>
        <rFont val="Calibri"/>
        <family val="2"/>
      </rPr>
      <t>: Securely destroy stored data based on the organization's data retention policy using the prescribed destruction method, and keep and manage a record of the destructions</t>
    </r>
    <r>
      <rPr>
        <sz val="8"/>
        <color theme="0" tint="-4.9989318521683403E-2"/>
        <rFont val="Aptos Narrow"/>
        <family val="2"/>
        <scheme val="minor"/>
      </rPr>
      <t xml:space="preserve">
</t>
    </r>
    <r>
      <rPr>
        <b/>
        <sz val="8"/>
        <color theme="0" tint="-4.9989318521683403E-2"/>
        <rFont val="Calibri"/>
        <family val="2"/>
      </rPr>
      <t>Ex8</t>
    </r>
    <r>
      <rPr>
        <sz val="8"/>
        <color theme="0" tint="-4.9989318521683403E-2"/>
        <rFont val="Calibri"/>
        <family val="2"/>
      </rPr>
      <t>: Securely sanitize data storage when hardware is being retired, decommissioned, reassigned, or sent for repairs or replacement</t>
    </r>
    <r>
      <rPr>
        <sz val="8"/>
        <color theme="0" tint="-4.9989318521683403E-2"/>
        <rFont val="Aptos Narrow"/>
        <family val="2"/>
        <scheme val="minor"/>
      </rPr>
      <t xml:space="preserve">
</t>
    </r>
    <r>
      <rPr>
        <b/>
        <sz val="8"/>
        <color theme="0" tint="-4.9989318521683403E-2"/>
        <rFont val="Calibri"/>
        <family val="2"/>
      </rPr>
      <t>Ex9</t>
    </r>
    <r>
      <rPr>
        <sz val="8"/>
        <color theme="0" tint="-4.9989318521683403E-2"/>
        <rFont val="Calibri"/>
        <family val="2"/>
      </rPr>
      <t>: Offer methods for destroying paper, storage media, and other physical forms of data storage</t>
    </r>
  </si>
  <si>
    <r>
      <rPr>
        <b/>
        <sz val="8"/>
        <color theme="0" tint="-4.9989318521683403E-2"/>
        <rFont val="Calibri"/>
        <family val="2"/>
      </rPr>
      <t>Ex1</t>
    </r>
    <r>
      <rPr>
        <sz val="8"/>
        <color theme="0" tint="-4.9989318521683403E-2"/>
        <rFont val="Calibri"/>
        <family val="2"/>
      </rPr>
      <t>: Use vulnerability management technologies to identify unpatched and misconfigured software</t>
    </r>
    <r>
      <rPr>
        <sz val="8"/>
        <color theme="0" tint="-4.9989318521683403E-2"/>
        <rFont val="Aptos Narrow"/>
        <family val="2"/>
        <scheme val="minor"/>
      </rPr>
      <t xml:space="preserve">
</t>
    </r>
    <r>
      <rPr>
        <b/>
        <sz val="8"/>
        <color theme="0" tint="-4.9989318521683403E-2"/>
        <rFont val="Calibri"/>
        <family val="2"/>
      </rPr>
      <t>Ex2</t>
    </r>
    <r>
      <rPr>
        <sz val="8"/>
        <color theme="0" tint="-4.9989318521683403E-2"/>
        <rFont val="Calibri"/>
        <family val="2"/>
      </rPr>
      <t>: Assess network and system architectures for design and implementation weaknesses that affect cybersecurity</t>
    </r>
    <r>
      <rPr>
        <sz val="8"/>
        <color theme="0" tint="-4.9989318521683403E-2"/>
        <rFont val="Aptos Narrow"/>
        <family val="2"/>
        <scheme val="minor"/>
      </rPr>
      <t xml:space="preserve">
</t>
    </r>
    <r>
      <rPr>
        <b/>
        <sz val="8"/>
        <color theme="0" tint="-4.9989318521683403E-2"/>
        <rFont val="Calibri"/>
        <family val="2"/>
      </rPr>
      <t>Ex3</t>
    </r>
    <r>
      <rPr>
        <sz val="8"/>
        <color theme="0" tint="-4.9989318521683403E-2"/>
        <rFont val="Calibri"/>
        <family val="2"/>
      </rPr>
      <t>: Review, analyze, or test organization-developed software to identify design, coding, and default configuration vulnerabilities</t>
    </r>
    <r>
      <rPr>
        <sz val="8"/>
        <color theme="0" tint="-4.9989318521683403E-2"/>
        <rFont val="Aptos Narrow"/>
        <family val="2"/>
        <scheme val="minor"/>
      </rPr>
      <t xml:space="preserve">
</t>
    </r>
    <r>
      <rPr>
        <b/>
        <sz val="8"/>
        <color theme="0" tint="-4.9989318521683403E-2"/>
        <rFont val="Calibri"/>
        <family val="2"/>
      </rPr>
      <t>Ex4</t>
    </r>
    <r>
      <rPr>
        <sz val="8"/>
        <color theme="0" tint="-4.9989318521683403E-2"/>
        <rFont val="Calibri"/>
        <family val="2"/>
      </rPr>
      <t>: Assess facilities that house critical computing assets for physical vulnerabilities and resilience issues</t>
    </r>
    <r>
      <rPr>
        <sz val="8"/>
        <color theme="0" tint="-4.9989318521683403E-2"/>
        <rFont val="Aptos Narrow"/>
        <family val="2"/>
        <scheme val="minor"/>
      </rPr>
      <t xml:space="preserve">
</t>
    </r>
    <r>
      <rPr>
        <b/>
        <sz val="8"/>
        <color theme="0" tint="-4.9989318521683403E-2"/>
        <rFont val="Calibri"/>
        <family val="2"/>
      </rPr>
      <t>Ex5</t>
    </r>
    <r>
      <rPr>
        <sz val="8"/>
        <color theme="0" tint="-4.9989318521683403E-2"/>
        <rFont val="Calibri"/>
        <family val="2"/>
      </rPr>
      <t>: Monitor sources of cyber threat intelligence for information on new vulnerabilities in products and services</t>
    </r>
    <r>
      <rPr>
        <sz val="8"/>
        <color theme="0" tint="-4.9989318521683403E-2"/>
        <rFont val="Aptos Narrow"/>
        <family val="2"/>
        <scheme val="minor"/>
      </rPr>
      <t xml:space="preserve">
</t>
    </r>
    <r>
      <rPr>
        <b/>
        <sz val="8"/>
        <color theme="0" tint="-4.9989318521683403E-2"/>
        <rFont val="Calibri"/>
        <family val="2"/>
      </rPr>
      <t>Ex6</t>
    </r>
    <r>
      <rPr>
        <sz val="8"/>
        <color theme="0" tint="-4.9989318521683403E-2"/>
        <rFont val="Calibri"/>
        <family val="2"/>
      </rPr>
      <t>: Review processes and procedures for weaknesses that could be exploited to affect cybersecurity</t>
    </r>
  </si>
  <si>
    <r>
      <rPr>
        <b/>
        <sz val="8"/>
        <color theme="0" tint="-4.9989318521683403E-2"/>
        <rFont val="Calibri"/>
        <family val="2"/>
      </rPr>
      <t>Ex1</t>
    </r>
    <r>
      <rPr>
        <sz val="8"/>
        <color theme="0" tint="-4.9989318521683403E-2"/>
        <rFont val="Calibri"/>
        <family val="2"/>
      </rPr>
      <t>: Configure cybersecurity tools and technologies with detection or response capabilities to securely ingest cyber threat intelligence feeds</t>
    </r>
    <r>
      <rPr>
        <sz val="8"/>
        <color theme="0" tint="-4.9989318521683403E-2"/>
        <rFont val="Aptos Narrow"/>
        <family val="2"/>
        <scheme val="minor"/>
      </rPr>
      <t xml:space="preserve">
</t>
    </r>
    <r>
      <rPr>
        <b/>
        <sz val="8"/>
        <color theme="0" tint="-4.9989318521683403E-2"/>
        <rFont val="Calibri"/>
        <family val="2"/>
      </rPr>
      <t>Ex2</t>
    </r>
    <r>
      <rPr>
        <sz val="8"/>
        <color theme="0" tint="-4.9989318521683403E-2"/>
        <rFont val="Calibri"/>
        <family val="2"/>
      </rPr>
      <t>: Receive and review advisories from reputable third parties on current threat actors and their tactics, techniques, and procedures (TTPs)</t>
    </r>
    <r>
      <rPr>
        <sz val="8"/>
        <color theme="0" tint="-4.9989318521683403E-2"/>
        <rFont val="Aptos Narrow"/>
        <family val="2"/>
        <scheme val="minor"/>
      </rPr>
      <t xml:space="preserve">
</t>
    </r>
    <r>
      <rPr>
        <b/>
        <sz val="8"/>
        <color theme="0" tint="-4.9989318521683403E-2"/>
        <rFont val="Calibri"/>
        <family val="2"/>
      </rPr>
      <t>Ex3</t>
    </r>
    <r>
      <rPr>
        <sz val="8"/>
        <color theme="0" tint="-4.9989318521683403E-2"/>
        <rFont val="Calibri"/>
        <family val="2"/>
      </rPr>
      <t>: Monitor sources of cyber threat intelligence for information on the types of vulnerabilities that emerging technologies may have</t>
    </r>
  </si>
  <si>
    <r>
      <rPr>
        <b/>
        <sz val="8"/>
        <color theme="0" tint="-4.9989318521683403E-2"/>
        <rFont val="Calibri"/>
        <family val="2"/>
      </rPr>
      <t>Ex1</t>
    </r>
    <r>
      <rPr>
        <sz val="8"/>
        <color theme="0" tint="-4.9989318521683403E-2"/>
        <rFont val="Calibri"/>
        <family val="2"/>
      </rPr>
      <t>: Conduct vulnerability information sharing between the organization and its suppliers following the rules and protocols defined in contracts</t>
    </r>
    <r>
      <rPr>
        <sz val="8"/>
        <color theme="0" tint="-4.9989318521683403E-2"/>
        <rFont val="Aptos Narrow"/>
        <family val="2"/>
        <scheme val="minor"/>
      </rPr>
      <t xml:space="preserve">
</t>
    </r>
    <r>
      <rPr>
        <b/>
        <sz val="8"/>
        <color theme="0" tint="-4.9989318521683403E-2"/>
        <rFont val="Calibri"/>
        <family val="2"/>
      </rPr>
      <t>Ex2</t>
    </r>
    <r>
      <rPr>
        <sz val="8"/>
        <color theme="0" tint="-4.9989318521683403E-2"/>
        <rFont val="Calibri"/>
        <family val="2"/>
      </rPr>
      <t>: Assign responsibilities and verify the execution of procedures for processing, analyzing the impact of, and responding to cybersecurity threat, vulnerability, or incident disclosures by suppliers, customers, partners, and government cybersecurity organizations</t>
    </r>
  </si>
  <si>
    <r>
      <rPr>
        <b/>
        <sz val="8"/>
        <color theme="0" tint="-4.9989318521683403E-2"/>
        <rFont val="Calibri"/>
        <family val="2"/>
      </rPr>
      <t>Ex1</t>
    </r>
    <r>
      <rPr>
        <sz val="8"/>
        <color theme="0" tint="-4.9989318521683403E-2"/>
        <rFont val="Calibri"/>
        <family val="2"/>
      </rPr>
      <t>: Assess the authenticity and cybersecurity of critical technology products and services prior to acquisition and use</t>
    </r>
  </si>
  <si>
    <r>
      <rPr>
        <b/>
        <sz val="8"/>
        <color theme="0" tint="-4.9989318521683403E-2"/>
        <rFont val="Calibri"/>
        <family val="2"/>
      </rPr>
      <t>Ex1</t>
    </r>
    <r>
      <rPr>
        <sz val="8"/>
        <color theme="0" tint="-4.9989318521683403E-2"/>
        <rFont val="Calibri"/>
        <family val="2"/>
      </rPr>
      <t>: Identify improvements for future incident response activities based on findings from incident response assessments (e.g., tabletop exercises and simulations, tests, internal reviews, independent audits)</t>
    </r>
    <r>
      <rPr>
        <sz val="8"/>
        <color theme="0" tint="-4.9989318521683403E-2"/>
        <rFont val="Aptos Narrow"/>
        <family val="2"/>
        <scheme val="minor"/>
      </rPr>
      <t xml:space="preserve">
</t>
    </r>
    <r>
      <rPr>
        <b/>
        <sz val="8"/>
        <color theme="0" tint="-4.9989318521683403E-2"/>
        <rFont val="Calibri"/>
        <family val="2"/>
      </rPr>
      <t>Ex2</t>
    </r>
    <r>
      <rPr>
        <sz val="8"/>
        <color theme="0" tint="-4.9989318521683403E-2"/>
        <rFont val="Calibri"/>
        <family val="2"/>
      </rPr>
      <t>: Identify improvements for future business continuity, disaster recovery, and incident response activities based on exercises performed in coordination with critical service providers and product suppliers</t>
    </r>
    <r>
      <rPr>
        <sz val="8"/>
        <color theme="0" tint="-4.9989318521683403E-2"/>
        <rFont val="Aptos Narrow"/>
        <family val="2"/>
        <scheme val="minor"/>
      </rPr>
      <t xml:space="preserve">
</t>
    </r>
    <r>
      <rPr>
        <b/>
        <sz val="8"/>
        <color theme="0" tint="-4.9989318521683403E-2"/>
        <rFont val="Calibri"/>
        <family val="2"/>
      </rPr>
      <t>Ex3</t>
    </r>
    <r>
      <rPr>
        <sz val="8"/>
        <color theme="0" tint="-4.9989318521683403E-2"/>
        <rFont val="Calibri"/>
        <family val="2"/>
      </rPr>
      <t>: Involve internal stakeholders (e.g., senior executives, legal department, HR) in security tests and exercises as appropriate</t>
    </r>
    <r>
      <rPr>
        <sz val="8"/>
        <color theme="0" tint="-4.9989318521683403E-2"/>
        <rFont val="Aptos Narrow"/>
        <family val="2"/>
        <scheme val="minor"/>
      </rPr>
      <t xml:space="preserve">
</t>
    </r>
    <r>
      <rPr>
        <b/>
        <sz val="8"/>
        <color theme="0" tint="-4.9989318521683403E-2"/>
        <rFont val="Calibri"/>
        <family val="2"/>
      </rPr>
      <t>Ex4</t>
    </r>
    <r>
      <rPr>
        <sz val="8"/>
        <color theme="0" tint="-4.9989318521683403E-2"/>
        <rFont val="Calibri"/>
        <family val="2"/>
      </rPr>
      <t>: Perform penetration testing to identify opportunities to improve the security posture of selected high-risk systems as approved by leadership</t>
    </r>
    <r>
      <rPr>
        <sz val="8"/>
        <color theme="0" tint="-4.9989318521683403E-2"/>
        <rFont val="Aptos Narrow"/>
        <family val="2"/>
        <scheme val="minor"/>
      </rPr>
      <t xml:space="preserve">
</t>
    </r>
    <r>
      <rPr>
        <b/>
        <sz val="8"/>
        <color theme="0" tint="-4.9989318521683403E-2"/>
        <rFont val="Calibri"/>
        <family val="2"/>
      </rPr>
      <t>Ex5</t>
    </r>
    <r>
      <rPr>
        <sz val="8"/>
        <color theme="0" tint="-4.9989318521683403E-2"/>
        <rFont val="Calibri"/>
        <family val="2"/>
      </rPr>
      <t>: Exercise contingency plans for responding to and recovering from the discovery that products or services did not originate with the contracted supplier or partner or were altered before receipt</t>
    </r>
    <r>
      <rPr>
        <sz val="8"/>
        <color theme="0" tint="-4.9989318521683403E-2"/>
        <rFont val="Aptos Narrow"/>
        <family val="2"/>
        <scheme val="minor"/>
      </rPr>
      <t xml:space="preserve">
</t>
    </r>
    <r>
      <rPr>
        <b/>
        <sz val="8"/>
        <color theme="0" tint="-4.9989318521683403E-2"/>
        <rFont val="Calibri"/>
        <family val="2"/>
      </rPr>
      <t>Ex6</t>
    </r>
    <r>
      <rPr>
        <sz val="8"/>
        <color theme="0" tint="-4.9989318521683403E-2"/>
        <rFont val="Calibri"/>
        <family val="2"/>
      </rPr>
      <t>: Collect and analyze performance metrics using security tools and services to inform improvements to the cybersecurity program</t>
    </r>
  </si>
  <si>
    <r>
      <rPr>
        <b/>
        <sz val="8"/>
        <color theme="0" tint="-4.9989318521683403E-2"/>
        <rFont val="Calibri"/>
        <family val="2"/>
      </rPr>
      <t>Ex1</t>
    </r>
    <r>
      <rPr>
        <sz val="8"/>
        <color theme="0" tint="-4.9989318521683403E-2"/>
        <rFont val="Calibri"/>
        <family val="2"/>
      </rPr>
      <t>: Continuously back up critical data in near-real-time, and back up other data frequently at agreed-upon schedules</t>
    </r>
    <r>
      <rPr>
        <sz val="8"/>
        <color theme="0" tint="-4.9989318521683403E-2"/>
        <rFont val="Aptos Narrow"/>
        <family val="2"/>
        <scheme val="minor"/>
      </rPr>
      <t xml:space="preserve">
</t>
    </r>
    <r>
      <rPr>
        <b/>
        <sz val="8"/>
        <color theme="0" tint="-4.9989318521683403E-2"/>
        <rFont val="Calibri"/>
        <family val="2"/>
      </rPr>
      <t>Ex2</t>
    </r>
    <r>
      <rPr>
        <sz val="8"/>
        <color theme="0" tint="-4.9989318521683403E-2"/>
        <rFont val="Calibri"/>
        <family val="2"/>
      </rPr>
      <t>: Test backups and restores for all types of data sources at least annually</t>
    </r>
    <r>
      <rPr>
        <sz val="8"/>
        <color theme="0" tint="-4.9989318521683403E-2"/>
        <rFont val="Aptos Narrow"/>
        <family val="2"/>
        <scheme val="minor"/>
      </rPr>
      <t xml:space="preserve">
</t>
    </r>
    <r>
      <rPr>
        <b/>
        <sz val="8"/>
        <color theme="0" tint="-4.9989318521683403E-2"/>
        <rFont val="Calibri"/>
        <family val="2"/>
      </rPr>
      <t>Ex3</t>
    </r>
    <r>
      <rPr>
        <sz val="8"/>
        <color theme="0" tint="-4.9989318521683403E-2"/>
        <rFont val="Calibri"/>
        <family val="2"/>
      </rPr>
      <t>: Securely store some backups offline and offsite so that an incident or disaster will not damage them</t>
    </r>
    <r>
      <rPr>
        <sz val="8"/>
        <color theme="0" tint="-4.9989318521683403E-2"/>
        <rFont val="Aptos Narrow"/>
        <family val="2"/>
        <scheme val="minor"/>
      </rPr>
      <t xml:space="preserve">
</t>
    </r>
    <r>
      <rPr>
        <b/>
        <sz val="8"/>
        <color theme="0" tint="-4.9989318521683403E-2"/>
        <rFont val="Calibri"/>
        <family val="2"/>
      </rPr>
      <t>Ex4</t>
    </r>
    <r>
      <rPr>
        <sz val="8"/>
        <color theme="0" tint="-4.9989318521683403E-2"/>
        <rFont val="Calibri"/>
        <family val="2"/>
      </rPr>
      <t>: Enforce geographic separation and geolocation restrictions for data backup storage</t>
    </r>
  </si>
  <si>
    <r>
      <rPr>
        <b/>
        <sz val="8"/>
        <color theme="0" tint="-4.9989318521683403E-2"/>
        <rFont val="Calibri"/>
        <family val="2"/>
      </rPr>
      <t>Ex1</t>
    </r>
    <r>
      <rPr>
        <sz val="8"/>
        <color theme="0" tint="-4.9989318521683403E-2"/>
        <rFont val="Calibri"/>
        <family val="2"/>
      </rPr>
      <t>: Logically segment organization networks and cloud-based platforms according to trust boundaries and platform types (e.g., IT, IoT, OT, mobile, guests), and permit required communications only between segments</t>
    </r>
    <r>
      <rPr>
        <sz val="8"/>
        <color theme="0" tint="-4.9989318521683403E-2"/>
        <rFont val="Aptos Narrow"/>
        <family val="2"/>
        <scheme val="minor"/>
      </rPr>
      <t xml:space="preserve">
</t>
    </r>
    <r>
      <rPr>
        <b/>
        <sz val="8"/>
        <color theme="0" tint="-4.9989318521683403E-2"/>
        <rFont val="Calibri"/>
        <family val="2"/>
      </rPr>
      <t>Ex2</t>
    </r>
    <r>
      <rPr>
        <sz val="8"/>
        <color theme="0" tint="-4.9989318521683403E-2"/>
        <rFont val="Calibri"/>
        <family val="2"/>
      </rPr>
      <t>: Logically segment organization networks from external networks, and permit only necessary communications to enter the organization's networks from the external networks</t>
    </r>
    <r>
      <rPr>
        <sz val="8"/>
        <color theme="0" tint="-4.9989318521683403E-2"/>
        <rFont val="Aptos Narrow"/>
        <family val="2"/>
        <scheme val="minor"/>
      </rPr>
      <t xml:space="preserve">
</t>
    </r>
    <r>
      <rPr>
        <b/>
        <sz val="8"/>
        <color theme="0" tint="-4.9989318521683403E-2"/>
        <rFont val="Calibri"/>
        <family val="2"/>
      </rPr>
      <t>Ex3</t>
    </r>
    <r>
      <rPr>
        <sz val="8"/>
        <color theme="0" tint="-4.9989318521683403E-2"/>
        <rFont val="Calibri"/>
        <family val="2"/>
      </rPr>
      <t>: Implement zero trust architectures to restrict network access to each resource to the minimum necessary</t>
    </r>
    <r>
      <rPr>
        <sz val="8"/>
        <color theme="0" tint="-4.9989318521683403E-2"/>
        <rFont val="Aptos Narrow"/>
        <family val="2"/>
        <scheme val="minor"/>
      </rPr>
      <t xml:space="preserve">
</t>
    </r>
    <r>
      <rPr>
        <b/>
        <sz val="8"/>
        <color theme="0" tint="-4.9989318521683403E-2"/>
        <rFont val="Calibri"/>
        <family val="2"/>
      </rPr>
      <t>Ex4</t>
    </r>
    <r>
      <rPr>
        <sz val="8"/>
        <color theme="0" tint="-4.9989318521683403E-2"/>
        <rFont val="Calibri"/>
        <family val="2"/>
      </rPr>
      <t>: Check the cyber health of endpoints before allowing them to access and use production resources</t>
    </r>
  </si>
  <si>
    <r>
      <rPr>
        <b/>
        <sz val="8"/>
        <color theme="0" tint="-4.9989318521683403E-2"/>
        <rFont val="Calibri"/>
        <family val="2"/>
      </rPr>
      <t>Ex1</t>
    </r>
    <r>
      <rPr>
        <sz val="8"/>
        <color theme="0" tint="-4.9989318521683403E-2"/>
        <rFont val="Calibri"/>
        <family val="2"/>
      </rPr>
      <t>: Protect organizational equipment from known environmental threats, such as flooding, fire, wind, and excessive heat and humidity</t>
    </r>
    <r>
      <rPr>
        <sz val="8"/>
        <color theme="0" tint="-4.9989318521683403E-2"/>
        <rFont val="Aptos Narrow"/>
        <family val="2"/>
        <scheme val="minor"/>
      </rPr>
      <t xml:space="preserve">
</t>
    </r>
    <r>
      <rPr>
        <b/>
        <sz val="8"/>
        <color theme="0" tint="-4.9989318521683403E-2"/>
        <rFont val="Calibri"/>
        <family val="2"/>
      </rPr>
      <t>Ex2</t>
    </r>
    <r>
      <rPr>
        <sz val="8"/>
        <color theme="0" tint="-4.9989318521683403E-2"/>
        <rFont val="Calibri"/>
        <family val="2"/>
      </rPr>
      <t>: Include protection from environmental threats and provisions for adequate operating infrastructure in requirements for service providers that operate systems on the organization's behalf</t>
    </r>
  </si>
  <si>
    <r>
      <rPr>
        <b/>
        <sz val="8"/>
        <color theme="0" tint="-4.9989318521683403E-2"/>
        <rFont val="Calibri"/>
        <family val="2"/>
      </rPr>
      <t>Ex1</t>
    </r>
    <r>
      <rPr>
        <sz val="8"/>
        <color theme="0" tint="-4.9989318521683403E-2"/>
        <rFont val="Calibri"/>
        <family val="2"/>
      </rPr>
      <t>: Avoid single points of failure in systems and infrastructure</t>
    </r>
    <r>
      <rPr>
        <sz val="8"/>
        <color theme="0" tint="-4.9989318521683403E-2"/>
        <rFont val="Aptos Narrow"/>
        <family val="2"/>
        <scheme val="minor"/>
      </rPr>
      <t xml:space="preserve">
</t>
    </r>
    <r>
      <rPr>
        <b/>
        <sz val="8"/>
        <color theme="0" tint="-4.9989318521683403E-2"/>
        <rFont val="Calibri"/>
        <family val="2"/>
      </rPr>
      <t>Ex2</t>
    </r>
    <r>
      <rPr>
        <sz val="8"/>
        <color theme="0" tint="-4.9989318521683403E-2"/>
        <rFont val="Calibri"/>
        <family val="2"/>
      </rPr>
      <t>: Use load balancing to increase capacity and improve reliability</t>
    </r>
    <r>
      <rPr>
        <sz val="8"/>
        <color theme="0" tint="-4.9989318521683403E-2"/>
        <rFont val="Aptos Narrow"/>
        <family val="2"/>
        <scheme val="minor"/>
      </rPr>
      <t xml:space="preserve">
</t>
    </r>
    <r>
      <rPr>
        <b/>
        <sz val="8"/>
        <color theme="0" tint="-4.9989318521683403E-2"/>
        <rFont val="Calibri"/>
        <family val="2"/>
      </rPr>
      <t>Ex3</t>
    </r>
    <r>
      <rPr>
        <sz val="8"/>
        <color theme="0" tint="-4.9989318521683403E-2"/>
        <rFont val="Calibri"/>
        <family val="2"/>
      </rPr>
      <t>: Use high-availability components like redundant storage and power supplies to improve system reliability</t>
    </r>
  </si>
  <si>
    <r>
      <rPr>
        <b/>
        <sz val="8"/>
        <color theme="0" tint="-4.9989318521683403E-2"/>
        <rFont val="Calibri"/>
        <family val="2"/>
      </rPr>
      <t>Ex1</t>
    </r>
    <r>
      <rPr>
        <sz val="8"/>
        <color theme="0" tint="-4.9989318521683403E-2"/>
        <rFont val="Calibri"/>
        <family val="2"/>
      </rPr>
      <t>: Monitor usage of storage, power, compute, network bandwidth, and other resources</t>
    </r>
    <r>
      <rPr>
        <sz val="8"/>
        <color theme="0" tint="-4.9989318521683403E-2"/>
        <rFont val="Aptos Narrow"/>
        <family val="2"/>
        <scheme val="minor"/>
      </rPr>
      <t xml:space="preserve">
</t>
    </r>
    <r>
      <rPr>
        <b/>
        <sz val="8"/>
        <color theme="0" tint="-4.9989318521683403E-2"/>
        <rFont val="Calibri"/>
        <family val="2"/>
      </rPr>
      <t>Ex2</t>
    </r>
    <r>
      <rPr>
        <sz val="8"/>
        <color theme="0" tint="-4.9989318521683403E-2"/>
        <rFont val="Calibri"/>
        <family val="2"/>
      </rPr>
      <t>: Forecast future needs, and scale resources accordingly</t>
    </r>
  </si>
  <si>
    <r>
      <rPr>
        <b/>
        <sz val="8"/>
        <color theme="0" tint="-4.9989318521683403E-2"/>
        <rFont val="Calibri"/>
        <family val="2"/>
      </rPr>
      <t>Ex1</t>
    </r>
    <r>
      <rPr>
        <sz val="8"/>
        <color theme="0" tint="-4.9989318521683403E-2"/>
        <rFont val="Calibri"/>
        <family val="2"/>
      </rPr>
      <t>: Determine the sequence of events that occurred during the incident and which assets and resources were involved in each event</t>
    </r>
    <r>
      <rPr>
        <sz val="8"/>
        <color theme="0" tint="-4.9989318521683403E-2"/>
        <rFont val="Aptos Narrow"/>
        <family val="2"/>
        <scheme val="minor"/>
      </rPr>
      <t xml:space="preserve">
</t>
    </r>
    <r>
      <rPr>
        <b/>
        <sz val="8"/>
        <color theme="0" tint="-4.9989318521683403E-2"/>
        <rFont val="Calibri"/>
        <family val="2"/>
      </rPr>
      <t>Ex2</t>
    </r>
    <r>
      <rPr>
        <sz val="8"/>
        <color theme="0" tint="-4.9989318521683403E-2"/>
        <rFont val="Calibri"/>
        <family val="2"/>
      </rPr>
      <t>: Attempt to determine what vulnerabilities, threats, and threat actors were directly or indirectly involved in the incident</t>
    </r>
    <r>
      <rPr>
        <sz val="8"/>
        <color theme="0" tint="-4.9989318521683403E-2"/>
        <rFont val="Aptos Narrow"/>
        <family val="2"/>
        <scheme val="minor"/>
      </rPr>
      <t xml:space="preserve">
</t>
    </r>
    <r>
      <rPr>
        <b/>
        <sz val="8"/>
        <color theme="0" tint="-4.9989318521683403E-2"/>
        <rFont val="Calibri"/>
        <family val="2"/>
      </rPr>
      <t>Ex3</t>
    </r>
    <r>
      <rPr>
        <sz val="8"/>
        <color theme="0" tint="-4.9989318521683403E-2"/>
        <rFont val="Calibri"/>
        <family val="2"/>
      </rPr>
      <t>: Analyze the incident to find the underlying, systemic root causes</t>
    </r>
    <r>
      <rPr>
        <sz val="8"/>
        <color theme="0" tint="-4.9989318521683403E-2"/>
        <rFont val="Aptos Narrow"/>
        <family val="2"/>
        <scheme val="minor"/>
      </rPr>
      <t xml:space="preserve">
</t>
    </r>
    <r>
      <rPr>
        <b/>
        <sz val="8"/>
        <color theme="0" tint="-4.9989318521683403E-2"/>
        <rFont val="Calibri"/>
        <family val="2"/>
      </rPr>
      <t>Ex4</t>
    </r>
    <r>
      <rPr>
        <sz val="8"/>
        <color theme="0" tint="-4.9989318521683403E-2"/>
        <rFont val="Calibri"/>
        <family val="2"/>
      </rPr>
      <t>: Check any cyber deception technology for additional information on attacker behavior</t>
    </r>
  </si>
  <si>
    <r>
      <rPr>
        <b/>
        <sz val="8"/>
        <color theme="0" tint="-4.9989318521683403E-2"/>
        <rFont val="Calibri"/>
        <family val="2"/>
      </rPr>
      <t>Ex1</t>
    </r>
    <r>
      <rPr>
        <sz val="8"/>
        <color theme="0" tint="-4.9989318521683403E-2"/>
        <rFont val="Calibri"/>
        <family val="2"/>
      </rPr>
      <t>: Require each incident responder and others (e.g., system administrators, cybersecurity engineers) who perform incident response tasks to record their actions and make the record immutable</t>
    </r>
    <r>
      <rPr>
        <sz val="8"/>
        <color theme="0" tint="-4.9989318521683403E-2"/>
        <rFont val="Aptos Narrow"/>
        <family val="2"/>
        <scheme val="minor"/>
      </rPr>
      <t xml:space="preserve">
</t>
    </r>
    <r>
      <rPr>
        <b/>
        <sz val="8"/>
        <color theme="0" tint="-4.9989318521683403E-2"/>
        <rFont val="Calibri"/>
        <family val="2"/>
      </rPr>
      <t>Ex2</t>
    </r>
    <r>
      <rPr>
        <sz val="8"/>
        <color theme="0" tint="-4.9989318521683403E-2"/>
        <rFont val="Calibri"/>
        <family val="2"/>
      </rPr>
      <t>: Require the incident lead to document the incident in detail and be responsible for preserving the integrity of the documentation and the sources of all information being reported</t>
    </r>
  </si>
  <si>
    <r>
      <rPr>
        <b/>
        <sz val="8"/>
        <color theme="0" tint="-4.9989318521683403E-2"/>
        <rFont val="Calibri"/>
        <family val="2"/>
      </rPr>
      <t>Ex1</t>
    </r>
    <r>
      <rPr>
        <sz val="8"/>
        <color theme="0" tint="-4.9989318521683403E-2"/>
        <rFont val="Calibri"/>
        <family val="2"/>
      </rPr>
      <t>: Collect, preserve, and safeguard the integrity of all pertinent incident data and metadata (e.g., data source, date/time of collection) based on evidence preservation and chain-of-custody procedures</t>
    </r>
  </si>
  <si>
    <r>
      <rPr>
        <b/>
        <sz val="8"/>
        <color theme="0" tint="-4.9989318521683403E-2"/>
        <rFont val="Calibri"/>
        <family val="2"/>
      </rPr>
      <t>Ex1</t>
    </r>
    <r>
      <rPr>
        <sz val="8"/>
        <color theme="0" tint="-4.9989318521683403E-2"/>
        <rFont val="Calibri"/>
        <family val="2"/>
      </rPr>
      <t>: Securely share recovery information, including restoration progress, consistent with response plans and information sharing agreements</t>
    </r>
    <r>
      <rPr>
        <sz val="8"/>
        <color theme="0" tint="-4.9989318521683403E-2"/>
        <rFont val="Aptos Narrow"/>
        <family val="2"/>
        <scheme val="minor"/>
      </rPr>
      <t xml:space="preserve">
</t>
    </r>
    <r>
      <rPr>
        <b/>
        <sz val="8"/>
        <color theme="0" tint="-4.9989318521683403E-2"/>
        <rFont val="Calibri"/>
        <family val="2"/>
      </rPr>
      <t>Ex2</t>
    </r>
    <r>
      <rPr>
        <sz val="8"/>
        <color theme="0" tint="-4.9989318521683403E-2"/>
        <rFont val="Calibri"/>
        <family val="2"/>
      </rPr>
      <t>: Regularly update senior leadership on recovery status and restoration progress for major incidents</t>
    </r>
    <r>
      <rPr>
        <sz val="8"/>
        <color theme="0" tint="-4.9989318521683403E-2"/>
        <rFont val="Aptos Narrow"/>
        <family val="2"/>
        <scheme val="minor"/>
      </rPr>
      <t xml:space="preserve">
</t>
    </r>
    <r>
      <rPr>
        <b/>
        <sz val="8"/>
        <color theme="0" tint="-4.9989318521683403E-2"/>
        <rFont val="Calibri"/>
        <family val="2"/>
      </rPr>
      <t>Ex3</t>
    </r>
    <r>
      <rPr>
        <sz val="8"/>
        <color theme="0" tint="-4.9989318521683403E-2"/>
        <rFont val="Calibri"/>
        <family val="2"/>
      </rPr>
      <t>: Follow the rules and protocols defined in contracts for incident information sharing between the organization and its suppliers</t>
    </r>
    <r>
      <rPr>
        <sz val="8"/>
        <color theme="0" tint="-4.9989318521683403E-2"/>
        <rFont val="Aptos Narrow"/>
        <family val="2"/>
        <scheme val="minor"/>
      </rPr>
      <t xml:space="preserve">
</t>
    </r>
    <r>
      <rPr>
        <b/>
        <sz val="8"/>
        <color theme="0" tint="-4.9989318521683403E-2"/>
        <rFont val="Calibri"/>
        <family val="2"/>
      </rPr>
      <t>Ex4</t>
    </r>
    <r>
      <rPr>
        <sz val="8"/>
        <color theme="0" tint="-4.9989318521683403E-2"/>
        <rFont val="Calibri"/>
        <family val="2"/>
      </rPr>
      <t>: Coordinate crisis communication between the organization and its critical suppliers</t>
    </r>
  </si>
  <si>
    <r>
      <rPr>
        <b/>
        <sz val="8"/>
        <color theme="0" tint="-4.9989318521683403E-2"/>
        <rFont val="Calibri"/>
        <family val="2"/>
      </rPr>
      <t>Ex1</t>
    </r>
    <r>
      <rPr>
        <sz val="8"/>
        <color theme="0" tint="-4.9989318521683403E-2"/>
        <rFont val="Calibri"/>
        <family val="2"/>
      </rPr>
      <t>: Establish a strategy that expresses the objectives of the cybersecurity supply chain risk management program</t>
    </r>
    <r>
      <rPr>
        <sz val="8"/>
        <color theme="0" tint="-4.9989318521683403E-2"/>
        <rFont val="Aptos Narrow"/>
        <family val="2"/>
        <scheme val="minor"/>
      </rPr>
      <t xml:space="preserve">
</t>
    </r>
    <r>
      <rPr>
        <b/>
        <sz val="8"/>
        <color theme="0" tint="-4.9989318521683403E-2"/>
        <rFont val="Calibri"/>
        <family val="2"/>
      </rPr>
      <t>Ex2</t>
    </r>
    <r>
      <rPr>
        <sz val="8"/>
        <color theme="0" tint="-4.9989318521683403E-2"/>
        <rFont val="Calibri"/>
        <family val="2"/>
      </rPr>
      <t>: Develop the cybersecurity supply chain risk management program, including a plan (with milestones), policies, and procedures that guide implementation and improvement of the program, and share the policies and procedures with the organizational stakeholders</t>
    </r>
    <r>
      <rPr>
        <sz val="8"/>
        <color theme="0" tint="-4.9989318521683403E-2"/>
        <rFont val="Aptos Narrow"/>
        <family val="2"/>
        <scheme val="minor"/>
      </rPr>
      <t xml:space="preserve">
</t>
    </r>
    <r>
      <rPr>
        <b/>
        <sz val="8"/>
        <color theme="0" tint="-4.9989318521683403E-2"/>
        <rFont val="Calibri"/>
        <family val="2"/>
      </rPr>
      <t>Ex3</t>
    </r>
    <r>
      <rPr>
        <sz val="8"/>
        <color theme="0" tint="-4.9989318521683403E-2"/>
        <rFont val="Calibri"/>
        <family val="2"/>
      </rPr>
      <t>: Develop and implement program processes based on the strategy, objectives, policies, and procedures that are agreed upon and performed by the organizational stakeholders</t>
    </r>
    <r>
      <rPr>
        <sz val="8"/>
        <color theme="0" tint="-4.9989318521683403E-2"/>
        <rFont val="Aptos Narrow"/>
        <family val="2"/>
        <scheme val="minor"/>
      </rPr>
      <t xml:space="preserve">
</t>
    </r>
    <r>
      <rPr>
        <b/>
        <sz val="8"/>
        <color theme="0" tint="-4.9989318521683403E-2"/>
        <rFont val="Calibri"/>
        <family val="2"/>
      </rPr>
      <t>Ex4</t>
    </r>
    <r>
      <rPr>
        <sz val="8"/>
        <color theme="0" tint="-4.9989318521683403E-2"/>
        <rFont val="Calibri"/>
        <family val="2"/>
      </rPr>
      <t>: Establish a cross-organizational mechanism that ensures alignment between functions that contribute to cybersecurity supply chain risk management, such as cybersecurity, IT, operations, legal, human resources, and engineering</t>
    </r>
  </si>
  <si>
    <r>
      <rPr>
        <b/>
        <sz val="8"/>
        <color theme="0" tint="-4.9989318521683403E-2"/>
        <rFont val="Calibri"/>
        <family val="2"/>
      </rPr>
      <t>Ex1</t>
    </r>
    <r>
      <rPr>
        <sz val="8"/>
        <color theme="0" tint="-4.9989318521683403E-2"/>
        <rFont val="Calibri"/>
        <family val="2"/>
      </rPr>
      <t>: Identify one or more specific roles or positions that will be responsible and accountable for planning, resourcing, and executing cybersecurity supply chain risk management activities</t>
    </r>
    <r>
      <rPr>
        <sz val="8"/>
        <color theme="0" tint="-4.9989318521683403E-2"/>
        <rFont val="Aptos Narrow"/>
        <family val="2"/>
        <scheme val="minor"/>
      </rPr>
      <t xml:space="preserve">
</t>
    </r>
    <r>
      <rPr>
        <b/>
        <sz val="8"/>
        <color theme="0" tint="-4.9989318521683403E-2"/>
        <rFont val="Calibri"/>
        <family val="2"/>
      </rPr>
      <t>Ex2</t>
    </r>
    <r>
      <rPr>
        <sz val="8"/>
        <color theme="0" tint="-4.9989318521683403E-2"/>
        <rFont val="Calibri"/>
        <family val="2"/>
      </rPr>
      <t>: Document cybersecurity supply chain risk management roles and responsibilities in policy</t>
    </r>
    <r>
      <rPr>
        <sz val="8"/>
        <color theme="0" tint="-4.9989318521683403E-2"/>
        <rFont val="Aptos Narrow"/>
        <family val="2"/>
        <scheme val="minor"/>
      </rPr>
      <t xml:space="preserve">
</t>
    </r>
    <r>
      <rPr>
        <b/>
        <sz val="8"/>
        <color theme="0" tint="-4.9989318521683403E-2"/>
        <rFont val="Calibri"/>
        <family val="2"/>
      </rPr>
      <t>Ex3</t>
    </r>
    <r>
      <rPr>
        <sz val="8"/>
        <color theme="0" tint="-4.9989318521683403E-2"/>
        <rFont val="Calibri"/>
        <family val="2"/>
      </rPr>
      <t>: Create responsibility matrixes to document who will be responsible and accountable for cybersecurity supply chain risk management activities and how those teams and individuals will be consulted and informed</t>
    </r>
    <r>
      <rPr>
        <sz val="8"/>
        <color theme="0" tint="-4.9989318521683403E-2"/>
        <rFont val="Aptos Narrow"/>
        <family val="2"/>
        <scheme val="minor"/>
      </rPr>
      <t xml:space="preserve">
</t>
    </r>
    <r>
      <rPr>
        <b/>
        <sz val="8"/>
        <color theme="0" tint="-4.9989318521683403E-2"/>
        <rFont val="Calibri"/>
        <family val="2"/>
      </rPr>
      <t>Ex4</t>
    </r>
    <r>
      <rPr>
        <sz val="8"/>
        <color theme="0" tint="-4.9989318521683403E-2"/>
        <rFont val="Calibri"/>
        <family val="2"/>
      </rPr>
      <t>: Include cybersecurity supply chain risk management responsibilities and performance requirements in personnel descriptions to ensure clarity and improve accountability</t>
    </r>
    <r>
      <rPr>
        <sz val="8"/>
        <color theme="0" tint="-4.9989318521683403E-2"/>
        <rFont val="Aptos Narrow"/>
        <family val="2"/>
        <scheme val="minor"/>
      </rPr>
      <t xml:space="preserve">
</t>
    </r>
    <r>
      <rPr>
        <b/>
        <sz val="8"/>
        <color theme="0" tint="-4.9989318521683403E-2"/>
        <rFont val="Calibri"/>
        <family val="2"/>
      </rPr>
      <t>Ex5</t>
    </r>
    <r>
      <rPr>
        <sz val="8"/>
        <color theme="0" tint="-4.9989318521683403E-2"/>
        <rFont val="Calibri"/>
        <family val="2"/>
      </rPr>
      <t>: Document performance goals for personnel with cybersecurity risk management-specific responsibilities, and periodically measure them to demonstrate and improve performance</t>
    </r>
    <r>
      <rPr>
        <sz val="8"/>
        <color theme="0" tint="-4.9989318521683403E-2"/>
        <rFont val="Aptos Narrow"/>
        <family val="2"/>
        <scheme val="minor"/>
      </rPr>
      <t xml:space="preserve">
</t>
    </r>
    <r>
      <rPr>
        <b/>
        <sz val="8"/>
        <color theme="0" tint="-4.9989318521683403E-2"/>
        <rFont val="Calibri"/>
        <family val="2"/>
      </rPr>
      <t>Ex6</t>
    </r>
    <r>
      <rPr>
        <sz val="8"/>
        <color theme="0" tint="-4.9989318521683403E-2"/>
        <rFont val="Calibri"/>
        <family val="2"/>
      </rPr>
      <t>: Develop roles and responsibilities for suppliers, customers, and business partners to address shared responsibilities for applicable cybersecurity risks, and integrate them into organizational policies and applicable third-party agreements</t>
    </r>
    <r>
      <rPr>
        <sz val="8"/>
        <color theme="0" tint="-4.9989318521683403E-2"/>
        <rFont val="Aptos Narrow"/>
        <family val="2"/>
        <scheme val="minor"/>
      </rPr>
      <t xml:space="preserve">
</t>
    </r>
    <r>
      <rPr>
        <b/>
        <sz val="8"/>
        <color theme="0" tint="-4.9989318521683403E-2"/>
        <rFont val="Calibri"/>
        <family val="2"/>
      </rPr>
      <t>Ex7</t>
    </r>
    <r>
      <rPr>
        <sz val="8"/>
        <color theme="0" tint="-4.9989318521683403E-2"/>
        <rFont val="Calibri"/>
        <family val="2"/>
      </rPr>
      <t>: Internally communicate cybersecurity supply chain risk management roles and responsibilities for third parties</t>
    </r>
    <r>
      <rPr>
        <sz val="8"/>
        <color theme="0" tint="-4.9989318521683403E-2"/>
        <rFont val="Aptos Narrow"/>
        <family val="2"/>
        <scheme val="minor"/>
      </rPr>
      <t xml:space="preserve">
</t>
    </r>
    <r>
      <rPr>
        <b/>
        <sz val="8"/>
        <color theme="0" tint="-4.9989318521683403E-2"/>
        <rFont val="Calibri"/>
        <family val="2"/>
      </rPr>
      <t>Ex8</t>
    </r>
    <r>
      <rPr>
        <sz val="8"/>
        <color theme="0" tint="-4.9989318521683403E-2"/>
        <rFont val="Calibri"/>
        <family val="2"/>
      </rPr>
      <t>: Establish rules and protocols for information sharing and reporting processes between the organization and its suppliers</t>
    </r>
  </si>
  <si>
    <r>
      <rPr>
        <b/>
        <sz val="8"/>
        <color theme="0" tint="-4.9989318521683403E-2"/>
        <rFont val="Calibri"/>
        <family val="2"/>
      </rPr>
      <t>Ex1</t>
    </r>
    <r>
      <rPr>
        <sz val="8"/>
        <color theme="0" tint="-4.9989318521683403E-2"/>
        <rFont val="Calibri"/>
        <family val="2"/>
      </rPr>
      <t>: Identify areas of alignment and overlap with cybersecurity and enterprise risk management</t>
    </r>
    <r>
      <rPr>
        <sz val="8"/>
        <color theme="0" tint="-4.9989318521683403E-2"/>
        <rFont val="Aptos Narrow"/>
        <family val="2"/>
        <scheme val="minor"/>
      </rPr>
      <t xml:space="preserve">
</t>
    </r>
    <r>
      <rPr>
        <b/>
        <sz val="8"/>
        <color theme="0" tint="-4.9989318521683403E-2"/>
        <rFont val="Calibri"/>
        <family val="2"/>
      </rPr>
      <t>Ex2</t>
    </r>
    <r>
      <rPr>
        <sz val="8"/>
        <color theme="0" tint="-4.9989318521683403E-2"/>
        <rFont val="Calibri"/>
        <family val="2"/>
      </rPr>
      <t>: Establish integrated control sets for cybersecurity risk management and cybersecurity supply chain risk management</t>
    </r>
    <r>
      <rPr>
        <sz val="8"/>
        <color theme="0" tint="-4.9989318521683403E-2"/>
        <rFont val="Aptos Narrow"/>
        <family val="2"/>
        <scheme val="minor"/>
      </rPr>
      <t xml:space="preserve">
</t>
    </r>
    <r>
      <rPr>
        <b/>
        <sz val="8"/>
        <color theme="0" tint="-4.9989318521683403E-2"/>
        <rFont val="Calibri"/>
        <family val="2"/>
      </rPr>
      <t>Ex3</t>
    </r>
    <r>
      <rPr>
        <sz val="8"/>
        <color theme="0" tint="-4.9989318521683403E-2"/>
        <rFont val="Calibri"/>
        <family val="2"/>
      </rPr>
      <t>: Integrate cybersecurity supply chain risk management into improvement processes</t>
    </r>
    <r>
      <rPr>
        <sz val="8"/>
        <color theme="0" tint="-4.9989318521683403E-2"/>
        <rFont val="Aptos Narrow"/>
        <family val="2"/>
        <scheme val="minor"/>
      </rPr>
      <t xml:space="preserve">
</t>
    </r>
    <r>
      <rPr>
        <b/>
        <sz val="8"/>
        <color theme="0" tint="-4.9989318521683403E-2"/>
        <rFont val="Calibri"/>
        <family val="2"/>
      </rPr>
      <t>Ex4</t>
    </r>
    <r>
      <rPr>
        <sz val="8"/>
        <color theme="0" tint="-4.9989318521683403E-2"/>
        <rFont val="Calibri"/>
        <family val="2"/>
      </rPr>
      <t>: Escalate material cybersecurity risks in supply chains to senior management, and address them at the enterprise risk management level</t>
    </r>
  </si>
  <si>
    <r>
      <rPr>
        <b/>
        <sz val="8"/>
        <color theme="0" tint="-4.9989318521683403E-2"/>
        <rFont val="Calibri"/>
        <family val="2"/>
      </rPr>
      <t>Ex1</t>
    </r>
    <r>
      <rPr>
        <sz val="8"/>
        <color theme="0" tint="-4.9989318521683403E-2"/>
        <rFont val="Calibri"/>
        <family val="2"/>
      </rPr>
      <t>: Develop criteria for supplier criticality based on, for example, the sensitivity of data processed or possessed by suppliers, the degree of access to the organization's systems, and the importance of the products or services to the organization's mission</t>
    </r>
    <r>
      <rPr>
        <sz val="8"/>
        <color theme="0" tint="-4.9989318521683403E-2"/>
        <rFont val="Aptos Narrow"/>
        <family val="2"/>
        <scheme val="minor"/>
      </rPr>
      <t xml:space="preserve">
</t>
    </r>
    <r>
      <rPr>
        <b/>
        <sz val="8"/>
        <color theme="0" tint="-4.9989318521683403E-2"/>
        <rFont val="Calibri"/>
        <family val="2"/>
      </rPr>
      <t>Ex2</t>
    </r>
    <r>
      <rPr>
        <sz val="8"/>
        <color theme="0" tint="-4.9989318521683403E-2"/>
        <rFont val="Calibri"/>
        <family val="2"/>
      </rPr>
      <t>: Keep a record of all suppliers, and prioritize suppliers based on the criticality criteria</t>
    </r>
  </si>
  <si>
    <r>
      <rPr>
        <b/>
        <sz val="8"/>
        <color theme="0" tint="-4.9989318521683403E-2"/>
        <rFont val="Calibri"/>
        <family val="2"/>
      </rPr>
      <t>Ex1</t>
    </r>
    <r>
      <rPr>
        <sz val="8"/>
        <color theme="0" tint="-4.9989318521683403E-2"/>
        <rFont val="Calibri"/>
        <family val="2"/>
      </rPr>
      <t>: Establish security requirements for suppliers, products, and services commensurate with their criticality level and potential impact if compromised</t>
    </r>
    <r>
      <rPr>
        <sz val="8"/>
        <color theme="0" tint="-4.9989318521683403E-2"/>
        <rFont val="Aptos Narrow"/>
        <family val="2"/>
        <scheme val="minor"/>
      </rPr>
      <t xml:space="preserve">
</t>
    </r>
    <r>
      <rPr>
        <b/>
        <sz val="8"/>
        <color theme="0" tint="-4.9989318521683403E-2"/>
        <rFont val="Calibri"/>
        <family val="2"/>
      </rPr>
      <t>Ex2</t>
    </r>
    <r>
      <rPr>
        <sz val="8"/>
        <color theme="0" tint="-4.9989318521683403E-2"/>
        <rFont val="Calibri"/>
        <family val="2"/>
      </rPr>
      <t>: Include all cybersecurity and supply chain requirements that third parties must follow and how compliance with the requirements may be verified in default contractual language</t>
    </r>
    <r>
      <rPr>
        <sz val="8"/>
        <color theme="0" tint="-4.9989318521683403E-2"/>
        <rFont val="Aptos Narrow"/>
        <family val="2"/>
        <scheme val="minor"/>
      </rPr>
      <t xml:space="preserve">
</t>
    </r>
    <r>
      <rPr>
        <b/>
        <sz val="8"/>
        <color theme="0" tint="-4.9989318521683403E-2"/>
        <rFont val="Calibri"/>
        <family val="2"/>
      </rPr>
      <t>Ex3</t>
    </r>
    <r>
      <rPr>
        <sz val="8"/>
        <color theme="0" tint="-4.9989318521683403E-2"/>
        <rFont val="Calibri"/>
        <family val="2"/>
      </rPr>
      <t>: Define the rules and protocols for information sharing between the organization and its suppliers and sub-tier suppliers in agreements</t>
    </r>
    <r>
      <rPr>
        <sz val="8"/>
        <color theme="0" tint="-4.9989318521683403E-2"/>
        <rFont val="Aptos Narrow"/>
        <family val="2"/>
        <scheme val="minor"/>
      </rPr>
      <t xml:space="preserve">
</t>
    </r>
    <r>
      <rPr>
        <b/>
        <sz val="8"/>
        <color theme="0" tint="-4.9989318521683403E-2"/>
        <rFont val="Calibri"/>
        <family val="2"/>
      </rPr>
      <t>Ex4</t>
    </r>
    <r>
      <rPr>
        <sz val="8"/>
        <color theme="0" tint="-4.9989318521683403E-2"/>
        <rFont val="Calibri"/>
        <family val="2"/>
      </rPr>
      <t>: Manage risk by including security requirements in agreements based on their criticality and potential impact if compromised</t>
    </r>
    <r>
      <rPr>
        <sz val="8"/>
        <color theme="0" tint="-4.9989318521683403E-2"/>
        <rFont val="Aptos Narrow"/>
        <family val="2"/>
        <scheme val="minor"/>
      </rPr>
      <t xml:space="preserve">
</t>
    </r>
    <r>
      <rPr>
        <b/>
        <sz val="8"/>
        <color theme="0" tint="-4.9989318521683403E-2"/>
        <rFont val="Calibri"/>
        <family val="2"/>
      </rPr>
      <t>Ex5</t>
    </r>
    <r>
      <rPr>
        <sz val="8"/>
        <color theme="0" tint="-4.9989318521683403E-2"/>
        <rFont val="Calibri"/>
        <family val="2"/>
      </rPr>
      <t>: Define security requirements in service-level agreements (SLAs) for monitoring suppliers for acceptable security performance throughout the supplier relationship lifecycle</t>
    </r>
    <r>
      <rPr>
        <sz val="8"/>
        <color theme="0" tint="-4.9989318521683403E-2"/>
        <rFont val="Aptos Narrow"/>
        <family val="2"/>
        <scheme val="minor"/>
      </rPr>
      <t xml:space="preserve">
</t>
    </r>
    <r>
      <rPr>
        <b/>
        <sz val="8"/>
        <color theme="0" tint="-4.9989318521683403E-2"/>
        <rFont val="Calibri"/>
        <family val="2"/>
      </rPr>
      <t>Ex6</t>
    </r>
    <r>
      <rPr>
        <sz val="8"/>
        <color theme="0" tint="-4.9989318521683403E-2"/>
        <rFont val="Calibri"/>
        <family val="2"/>
      </rPr>
      <t>: Contractually require suppliers to disclose cybersecurity features, functions, and vulnerabilities of their products and services for the life of the product or the term of service</t>
    </r>
    <r>
      <rPr>
        <sz val="8"/>
        <color theme="0" tint="-4.9989318521683403E-2"/>
        <rFont val="Aptos Narrow"/>
        <family val="2"/>
        <scheme val="minor"/>
      </rPr>
      <t xml:space="preserve">
</t>
    </r>
    <r>
      <rPr>
        <b/>
        <sz val="8"/>
        <color theme="0" tint="-4.9989318521683403E-2"/>
        <rFont val="Calibri"/>
        <family val="2"/>
      </rPr>
      <t>Ex7</t>
    </r>
    <r>
      <rPr>
        <sz val="8"/>
        <color theme="0" tint="-4.9989318521683403E-2"/>
        <rFont val="Calibri"/>
        <family val="2"/>
      </rPr>
      <t>: Contractually require suppliers to provide and maintain a current component inventory (e.g., software or hardware bill of materials) for critical products</t>
    </r>
    <r>
      <rPr>
        <sz val="8"/>
        <color theme="0" tint="-4.9989318521683403E-2"/>
        <rFont val="Aptos Narrow"/>
        <family val="2"/>
        <scheme val="minor"/>
      </rPr>
      <t xml:space="preserve">
</t>
    </r>
    <r>
      <rPr>
        <b/>
        <sz val="8"/>
        <color theme="0" tint="-4.9989318521683403E-2"/>
        <rFont val="Calibri"/>
        <family val="2"/>
      </rPr>
      <t>Ex8</t>
    </r>
    <r>
      <rPr>
        <sz val="8"/>
        <color theme="0" tint="-4.9989318521683403E-2"/>
        <rFont val="Calibri"/>
        <family val="2"/>
      </rPr>
      <t>: Contractually require suppliers to vet their employees and guard against insider threats</t>
    </r>
    <r>
      <rPr>
        <sz val="8"/>
        <color theme="0" tint="-4.9989318521683403E-2"/>
        <rFont val="Aptos Narrow"/>
        <family val="2"/>
        <scheme val="minor"/>
      </rPr>
      <t xml:space="preserve">
</t>
    </r>
    <r>
      <rPr>
        <b/>
        <sz val="8"/>
        <color theme="0" tint="-4.9989318521683403E-2"/>
        <rFont val="Calibri"/>
        <family val="2"/>
      </rPr>
      <t>Ex9</t>
    </r>
    <r>
      <rPr>
        <sz val="8"/>
        <color theme="0" tint="-4.9989318521683403E-2"/>
        <rFont val="Calibri"/>
        <family val="2"/>
      </rPr>
      <t>: Contractually require suppliers to provide evidence of performing acceptable security practices through, for example, self-attestation, conformance to known standards, certifications, or inspections</t>
    </r>
    <r>
      <rPr>
        <sz val="8"/>
        <color theme="0" tint="-4.9989318521683403E-2"/>
        <rFont val="Aptos Narrow"/>
        <family val="2"/>
        <scheme val="minor"/>
      </rPr>
      <t xml:space="preserve">
</t>
    </r>
    <r>
      <rPr>
        <b/>
        <sz val="8"/>
        <color theme="0" tint="-4.9989318521683403E-2"/>
        <rFont val="Calibri"/>
        <family val="2"/>
      </rPr>
      <t>Ex10</t>
    </r>
    <r>
      <rPr>
        <sz val="8"/>
        <color theme="0" tint="-4.9989318521683403E-2"/>
        <rFont val="Calibri"/>
        <family val="2"/>
      </rPr>
      <t>: Specify in contracts and other agreements the rights and responsibilities of the organization, its suppliers, and their supply chains, with respect to potential cybersecurity risks</t>
    </r>
  </si>
  <si>
    <r>
      <rPr>
        <b/>
        <sz val="8"/>
        <color theme="0" tint="-4.9989318521683403E-2"/>
        <rFont val="Calibri"/>
        <family val="2"/>
      </rPr>
      <t>Ex1</t>
    </r>
    <r>
      <rPr>
        <sz val="8"/>
        <color theme="0" tint="-4.9989318521683403E-2"/>
        <rFont val="Calibri"/>
        <family val="2"/>
      </rPr>
      <t>: Perform thorough due diligence on prospective suppliers that is consistent with procurement planning and commensurate with the level of risk, criticality, and complexity of each supplier relationship</t>
    </r>
    <r>
      <rPr>
        <sz val="8"/>
        <color theme="0" tint="-4.9989318521683403E-2"/>
        <rFont val="Aptos Narrow"/>
        <family val="2"/>
        <scheme val="minor"/>
      </rPr>
      <t xml:space="preserve">
</t>
    </r>
    <r>
      <rPr>
        <b/>
        <sz val="8"/>
        <color theme="0" tint="-4.9989318521683403E-2"/>
        <rFont val="Calibri"/>
        <family val="2"/>
      </rPr>
      <t>Ex2</t>
    </r>
    <r>
      <rPr>
        <sz val="8"/>
        <color theme="0" tint="-4.9989318521683403E-2"/>
        <rFont val="Calibri"/>
        <family val="2"/>
      </rPr>
      <t>: Assess the suitability of the technology and cybersecurity capabilities and the risk management practices of prospective suppliers</t>
    </r>
    <r>
      <rPr>
        <sz val="8"/>
        <color theme="0" tint="-4.9989318521683403E-2"/>
        <rFont val="Aptos Narrow"/>
        <family val="2"/>
        <scheme val="minor"/>
      </rPr>
      <t xml:space="preserve">
</t>
    </r>
    <r>
      <rPr>
        <b/>
        <sz val="8"/>
        <color theme="0" tint="-4.9989318521683403E-2"/>
        <rFont val="Calibri"/>
        <family val="2"/>
      </rPr>
      <t>Ex3</t>
    </r>
    <r>
      <rPr>
        <sz val="8"/>
        <color theme="0" tint="-4.9989318521683403E-2"/>
        <rFont val="Calibri"/>
        <family val="2"/>
      </rPr>
      <t>: Conduct supplier risk assessments against business and applicable cybersecurity requirements</t>
    </r>
    <r>
      <rPr>
        <sz val="8"/>
        <color theme="0" tint="-4.9989318521683403E-2"/>
        <rFont val="Aptos Narrow"/>
        <family val="2"/>
        <scheme val="minor"/>
      </rPr>
      <t xml:space="preserve">
</t>
    </r>
    <r>
      <rPr>
        <b/>
        <sz val="8"/>
        <color theme="0" tint="-4.9989318521683403E-2"/>
        <rFont val="Calibri"/>
        <family val="2"/>
      </rPr>
      <t>Ex4</t>
    </r>
    <r>
      <rPr>
        <sz val="8"/>
        <color theme="0" tint="-4.9989318521683403E-2"/>
        <rFont val="Calibri"/>
        <family val="2"/>
      </rPr>
      <t>: Assess the authenticity, integrity, and security of critical products prior to acquisition and use</t>
    </r>
  </si>
  <si>
    <r>
      <rPr>
        <b/>
        <sz val="8"/>
        <color theme="0" tint="-4.9989318521683403E-2"/>
        <rFont val="Calibri"/>
        <family val="2"/>
      </rPr>
      <t>Ex1</t>
    </r>
    <r>
      <rPr>
        <sz val="8"/>
        <color theme="0" tint="-4.9989318521683403E-2"/>
        <rFont val="Calibri"/>
        <family val="2"/>
      </rPr>
      <t>: Adjust assessment formats and frequencies based on the third party's reputation and the criticality of the products or services they provide</t>
    </r>
    <r>
      <rPr>
        <sz val="8"/>
        <color theme="0" tint="-4.9989318521683403E-2"/>
        <rFont val="Aptos Narrow"/>
        <family val="2"/>
        <scheme val="minor"/>
      </rPr>
      <t xml:space="preserve">
</t>
    </r>
    <r>
      <rPr>
        <b/>
        <sz val="8"/>
        <color theme="0" tint="-4.9989318521683403E-2"/>
        <rFont val="Calibri"/>
        <family val="2"/>
      </rPr>
      <t>Ex2</t>
    </r>
    <r>
      <rPr>
        <sz val="8"/>
        <color theme="0" tint="-4.9989318521683403E-2"/>
        <rFont val="Calibri"/>
        <family val="2"/>
      </rPr>
      <t>: Evaluate third parties' evidence of compliance with contractual cybersecurity requirements, such as self-attestations, warranties, certifications, and other artifacts</t>
    </r>
    <r>
      <rPr>
        <sz val="8"/>
        <color theme="0" tint="-4.9989318521683403E-2"/>
        <rFont val="Aptos Narrow"/>
        <family val="2"/>
        <scheme val="minor"/>
      </rPr>
      <t xml:space="preserve">
</t>
    </r>
    <r>
      <rPr>
        <b/>
        <sz val="8"/>
        <color theme="0" tint="-4.9989318521683403E-2"/>
        <rFont val="Calibri"/>
        <family val="2"/>
      </rPr>
      <t>Ex3</t>
    </r>
    <r>
      <rPr>
        <sz val="8"/>
        <color theme="0" tint="-4.9989318521683403E-2"/>
        <rFont val="Calibri"/>
        <family val="2"/>
      </rPr>
      <t>: Monitor critical suppliers to ensure that they are fulfilling their security obligations throughout the supplier relationship lifecycle using a variety of methods and techniques, such as inspections, audits, tests, or other forms of evaluation</t>
    </r>
    <r>
      <rPr>
        <sz val="8"/>
        <color theme="0" tint="-4.9989318521683403E-2"/>
        <rFont val="Aptos Narrow"/>
        <family val="2"/>
        <scheme val="minor"/>
      </rPr>
      <t xml:space="preserve">
</t>
    </r>
    <r>
      <rPr>
        <b/>
        <sz val="8"/>
        <color theme="0" tint="-4.9989318521683403E-2"/>
        <rFont val="Calibri"/>
        <family val="2"/>
      </rPr>
      <t>Ex4</t>
    </r>
    <r>
      <rPr>
        <sz val="8"/>
        <color theme="0" tint="-4.9989318521683403E-2"/>
        <rFont val="Calibri"/>
        <family val="2"/>
      </rPr>
      <t>: Monitor critical suppliers, services, and products for changes to their risk profiles, and reevaluate supplier criticality and risk impact accordingly</t>
    </r>
    <r>
      <rPr>
        <sz val="8"/>
        <color theme="0" tint="-4.9989318521683403E-2"/>
        <rFont val="Aptos Narrow"/>
        <family val="2"/>
        <scheme val="minor"/>
      </rPr>
      <t xml:space="preserve">
</t>
    </r>
    <r>
      <rPr>
        <b/>
        <sz val="8"/>
        <color theme="0" tint="-4.9989318521683403E-2"/>
        <rFont val="Calibri"/>
        <family val="2"/>
      </rPr>
      <t>Ex5</t>
    </r>
    <r>
      <rPr>
        <sz val="8"/>
        <color theme="0" tint="-4.9989318521683403E-2"/>
        <rFont val="Calibri"/>
        <family val="2"/>
      </rPr>
      <t>: Plan for unexpected supplier and supply chain-related interruptions to ensure business continuity</t>
    </r>
  </si>
  <si>
    <r>
      <rPr>
        <b/>
        <sz val="8"/>
        <color theme="0" tint="-4.9989318521683403E-2"/>
        <rFont val="Calibri"/>
        <family val="2"/>
      </rPr>
      <t>Ex1</t>
    </r>
    <r>
      <rPr>
        <sz val="8"/>
        <color theme="0" tint="-4.9989318521683403E-2"/>
        <rFont val="Calibri"/>
        <family val="2"/>
      </rPr>
      <t>: Define and use rules and protocols for reporting incident response and recovery activities and the status between the organization and its suppliers</t>
    </r>
    <r>
      <rPr>
        <sz val="8"/>
        <color theme="0" tint="-4.9989318521683403E-2"/>
        <rFont val="Aptos Narrow"/>
        <family val="2"/>
        <scheme val="minor"/>
      </rPr>
      <t xml:space="preserve">
</t>
    </r>
    <r>
      <rPr>
        <b/>
        <sz val="8"/>
        <color theme="0" tint="-4.9989318521683403E-2"/>
        <rFont val="Calibri"/>
        <family val="2"/>
      </rPr>
      <t>Ex2</t>
    </r>
    <r>
      <rPr>
        <sz val="8"/>
        <color theme="0" tint="-4.9989318521683403E-2"/>
        <rFont val="Calibri"/>
        <family val="2"/>
      </rPr>
      <t>: Identify and document the roles and responsibilities of the organization and its suppliers for incident response</t>
    </r>
    <r>
      <rPr>
        <sz val="8"/>
        <color theme="0" tint="-4.9989318521683403E-2"/>
        <rFont val="Aptos Narrow"/>
        <family val="2"/>
        <scheme val="minor"/>
      </rPr>
      <t xml:space="preserve">
</t>
    </r>
    <r>
      <rPr>
        <b/>
        <sz val="8"/>
        <color theme="0" tint="-4.9989318521683403E-2"/>
        <rFont val="Calibri"/>
        <family val="2"/>
      </rPr>
      <t>Ex3</t>
    </r>
    <r>
      <rPr>
        <sz val="8"/>
        <color theme="0" tint="-4.9989318521683403E-2"/>
        <rFont val="Calibri"/>
        <family val="2"/>
      </rPr>
      <t>: Include critical suppliers in incident response exercises and simulations</t>
    </r>
    <r>
      <rPr>
        <sz val="8"/>
        <color theme="0" tint="-4.9989318521683403E-2"/>
        <rFont val="Aptos Narrow"/>
        <family val="2"/>
        <scheme val="minor"/>
      </rPr>
      <t xml:space="preserve">
</t>
    </r>
    <r>
      <rPr>
        <b/>
        <sz val="8"/>
        <color theme="0" tint="-4.9989318521683403E-2"/>
        <rFont val="Calibri"/>
        <family val="2"/>
      </rPr>
      <t>Ex4</t>
    </r>
    <r>
      <rPr>
        <sz val="8"/>
        <color theme="0" tint="-4.9989318521683403E-2"/>
        <rFont val="Calibri"/>
        <family val="2"/>
      </rPr>
      <t>: Define and coordinate crisis communication methods and protocols between the organization and its critical suppliers</t>
    </r>
    <r>
      <rPr>
        <sz val="8"/>
        <color theme="0" tint="-4.9989318521683403E-2"/>
        <rFont val="Aptos Narrow"/>
        <family val="2"/>
        <scheme val="minor"/>
      </rPr>
      <t xml:space="preserve">
</t>
    </r>
    <r>
      <rPr>
        <b/>
        <sz val="8"/>
        <color theme="0" tint="-4.9989318521683403E-2"/>
        <rFont val="Calibri"/>
        <family val="2"/>
      </rPr>
      <t>Ex5</t>
    </r>
    <r>
      <rPr>
        <sz val="8"/>
        <color theme="0" tint="-4.9989318521683403E-2"/>
        <rFont val="Calibri"/>
        <family val="2"/>
      </rPr>
      <t>: Conduct collaborative lessons learned sessions with critical suppliers</t>
    </r>
  </si>
  <si>
    <r>
      <rPr>
        <b/>
        <sz val="8"/>
        <color theme="0" tint="-4.9989318521683403E-2"/>
        <rFont val="Calibri"/>
        <family val="2"/>
      </rPr>
      <t>Ex1</t>
    </r>
    <r>
      <rPr>
        <sz val="8"/>
        <color theme="0" tint="-4.9989318521683403E-2"/>
        <rFont val="Calibri"/>
        <family val="2"/>
      </rPr>
      <t>: Policies and procedures require provenance records for all acquired technology products and services</t>
    </r>
    <r>
      <rPr>
        <sz val="8"/>
        <color theme="0" tint="-4.9989318521683403E-2"/>
        <rFont val="Aptos Narrow"/>
        <family val="2"/>
        <scheme val="minor"/>
      </rPr>
      <t xml:space="preserve">
</t>
    </r>
    <r>
      <rPr>
        <b/>
        <sz val="8"/>
        <color theme="0" tint="-4.9989318521683403E-2"/>
        <rFont val="Calibri"/>
        <family val="2"/>
      </rPr>
      <t>Ex2</t>
    </r>
    <r>
      <rPr>
        <sz val="8"/>
        <color theme="0" tint="-4.9989318521683403E-2"/>
        <rFont val="Calibri"/>
        <family val="2"/>
      </rPr>
      <t>: Periodically provide risk reporting to leaders about how acquired components are proven to be untampered and authentic</t>
    </r>
    <r>
      <rPr>
        <sz val="8"/>
        <color theme="0" tint="-4.9989318521683403E-2"/>
        <rFont val="Aptos Narrow"/>
        <family val="2"/>
        <scheme val="minor"/>
      </rPr>
      <t xml:space="preserve">
</t>
    </r>
    <r>
      <rPr>
        <b/>
        <sz val="8"/>
        <color theme="0" tint="-4.9989318521683403E-2"/>
        <rFont val="Calibri"/>
        <family val="2"/>
      </rPr>
      <t>Ex3</t>
    </r>
    <r>
      <rPr>
        <sz val="8"/>
        <color theme="0" tint="-4.9989318521683403E-2"/>
        <rFont val="Calibri"/>
        <family val="2"/>
      </rPr>
      <t>: Communicate regularly among cybersecurity risk managers and operations personnel about the need to acquire software patches, updates, and upgrades only from authenticated and trustworthy software providers</t>
    </r>
    <r>
      <rPr>
        <sz val="8"/>
        <color theme="0" tint="-4.9989318521683403E-2"/>
        <rFont val="Aptos Narrow"/>
        <family val="2"/>
        <scheme val="minor"/>
      </rPr>
      <t xml:space="preserve">
</t>
    </r>
    <r>
      <rPr>
        <b/>
        <sz val="8"/>
        <color theme="0" tint="-4.9989318521683403E-2"/>
        <rFont val="Calibri"/>
        <family val="2"/>
      </rPr>
      <t>Ex4</t>
    </r>
    <r>
      <rPr>
        <sz val="8"/>
        <color theme="0" tint="-4.9989318521683403E-2"/>
        <rFont val="Calibri"/>
        <family val="2"/>
      </rPr>
      <t>: Review policies to ensure that they require approved supplier personnel to perform maintenance on supplier products</t>
    </r>
    <r>
      <rPr>
        <sz val="8"/>
        <color theme="0" tint="-4.9989318521683403E-2"/>
        <rFont val="Aptos Narrow"/>
        <family val="2"/>
        <scheme val="minor"/>
      </rPr>
      <t xml:space="preserve">
</t>
    </r>
    <r>
      <rPr>
        <b/>
        <sz val="8"/>
        <color theme="0" tint="-4.9989318521683403E-2"/>
        <rFont val="Calibri"/>
        <family val="2"/>
      </rPr>
      <t>Ex5</t>
    </r>
    <r>
      <rPr>
        <sz val="8"/>
        <color theme="0" tint="-4.9989318521683403E-2"/>
        <rFont val="Calibri"/>
        <family val="2"/>
      </rPr>
      <t>: Policies and procedure require checking upgrades to critical hardware for unauthorized changes</t>
    </r>
  </si>
  <si>
    <r>
      <rPr>
        <b/>
        <sz val="8"/>
        <color theme="0" tint="-4.9989318521683403E-2"/>
        <rFont val="Calibri"/>
        <family val="2"/>
      </rPr>
      <t>Ex1</t>
    </r>
    <r>
      <rPr>
        <sz val="8"/>
        <color theme="0" tint="-4.9989318521683403E-2"/>
        <rFont val="Calibri"/>
        <family val="2"/>
      </rPr>
      <t>: Establish processes for terminating critical relationships under both normal and adverse circumstances</t>
    </r>
    <r>
      <rPr>
        <sz val="8"/>
        <color theme="0" tint="-4.9989318521683403E-2"/>
        <rFont val="Aptos Narrow"/>
        <family val="2"/>
        <scheme val="minor"/>
      </rPr>
      <t xml:space="preserve">
</t>
    </r>
    <r>
      <rPr>
        <b/>
        <sz val="8"/>
        <color theme="0" tint="-4.9989318521683403E-2"/>
        <rFont val="Calibri"/>
        <family val="2"/>
      </rPr>
      <t>Ex2</t>
    </r>
    <r>
      <rPr>
        <sz val="8"/>
        <color theme="0" tint="-4.9989318521683403E-2"/>
        <rFont val="Calibri"/>
        <family val="2"/>
      </rPr>
      <t>: Define and implement plans for component end-of-life maintenance support and obsolescence</t>
    </r>
    <r>
      <rPr>
        <sz val="8"/>
        <color theme="0" tint="-4.9989318521683403E-2"/>
        <rFont val="Aptos Narrow"/>
        <family val="2"/>
        <scheme val="minor"/>
      </rPr>
      <t xml:space="preserve">
</t>
    </r>
    <r>
      <rPr>
        <b/>
        <sz val="8"/>
        <color theme="0" tint="-4.9989318521683403E-2"/>
        <rFont val="Calibri"/>
        <family val="2"/>
      </rPr>
      <t>Ex3</t>
    </r>
    <r>
      <rPr>
        <sz val="8"/>
        <color theme="0" tint="-4.9989318521683403E-2"/>
        <rFont val="Calibri"/>
        <family val="2"/>
      </rPr>
      <t>: Verify that supplier access to organization resources is deactivated promptly when it is no longer needed</t>
    </r>
    <r>
      <rPr>
        <sz val="8"/>
        <color theme="0" tint="-4.9989318521683403E-2"/>
        <rFont val="Aptos Narrow"/>
        <family val="2"/>
        <scheme val="minor"/>
      </rPr>
      <t xml:space="preserve">
</t>
    </r>
    <r>
      <rPr>
        <b/>
        <sz val="8"/>
        <color theme="0" tint="-4.9989318521683403E-2"/>
        <rFont val="Calibri"/>
        <family val="2"/>
      </rPr>
      <t>Ex4</t>
    </r>
    <r>
      <rPr>
        <sz val="8"/>
        <color theme="0" tint="-4.9989318521683403E-2"/>
        <rFont val="Calibri"/>
        <family val="2"/>
      </rPr>
      <t>: Verify that assets containing the organization's data are returned or properly disposed of in a timely, controlled, and safe manner</t>
    </r>
    <r>
      <rPr>
        <sz val="8"/>
        <color theme="0" tint="-4.9989318521683403E-2"/>
        <rFont val="Aptos Narrow"/>
        <family val="2"/>
        <scheme val="minor"/>
      </rPr>
      <t xml:space="preserve">
</t>
    </r>
    <r>
      <rPr>
        <b/>
        <sz val="8"/>
        <color theme="0" tint="-4.9989318521683403E-2"/>
        <rFont val="Calibri"/>
        <family val="2"/>
      </rPr>
      <t>Ex5</t>
    </r>
    <r>
      <rPr>
        <sz val="8"/>
        <color theme="0" tint="-4.9989318521683403E-2"/>
        <rFont val="Calibri"/>
        <family val="2"/>
      </rPr>
      <t>: Develop and execute a plan for terminating or transitioning supplier relationships that takes supply chain security risk and resiliency into account</t>
    </r>
    <r>
      <rPr>
        <sz val="8"/>
        <color theme="0" tint="-4.9989318521683403E-2"/>
        <rFont val="Aptos Narrow"/>
        <family val="2"/>
        <scheme val="minor"/>
      </rPr>
      <t xml:space="preserve">
</t>
    </r>
    <r>
      <rPr>
        <b/>
        <sz val="8"/>
        <color theme="0" tint="-4.9989318521683403E-2"/>
        <rFont val="Calibri"/>
        <family val="2"/>
      </rPr>
      <t>Ex6</t>
    </r>
    <r>
      <rPr>
        <sz val="8"/>
        <color theme="0" tint="-4.9989318521683403E-2"/>
        <rFont val="Calibri"/>
        <family val="2"/>
      </rPr>
      <t>: Mitigate risks to data and systems created by supplier termination</t>
    </r>
    <r>
      <rPr>
        <sz val="8"/>
        <color theme="0" tint="-4.9989318521683403E-2"/>
        <rFont val="Aptos Narrow"/>
        <family val="2"/>
        <scheme val="minor"/>
      </rPr>
      <t xml:space="preserve">
</t>
    </r>
    <r>
      <rPr>
        <b/>
        <sz val="8"/>
        <color theme="0" tint="-4.9989318521683403E-2"/>
        <rFont val="Calibri"/>
        <family val="2"/>
      </rPr>
      <t>Ex7</t>
    </r>
    <r>
      <rPr>
        <sz val="8"/>
        <color theme="0" tint="-4.9989318521683403E-2"/>
        <rFont val="Calibri"/>
        <family val="2"/>
      </rPr>
      <t>: Manage data leakage risks associated with supplier termination</t>
    </r>
  </si>
  <si>
    <r>
      <rPr>
        <b/>
        <sz val="8"/>
        <color theme="0" tint="-4.9989318521683403E-2"/>
        <rFont val="Calibri"/>
        <family val="2"/>
      </rPr>
      <t>Ex1</t>
    </r>
    <r>
      <rPr>
        <sz val="8"/>
        <color theme="0" tint="-4.9989318521683403E-2"/>
        <rFont val="Calibri"/>
        <family val="2"/>
      </rPr>
      <t>: Use cyber threat intelligence to maintain awareness of the types of threat actors likely to target the organization and the TTPs they are likely to use</t>
    </r>
    <r>
      <rPr>
        <sz val="8"/>
        <color theme="0" tint="-4.9989318521683403E-2"/>
        <rFont val="Aptos Narrow"/>
        <family val="2"/>
        <scheme val="minor"/>
      </rPr>
      <t xml:space="preserve">
</t>
    </r>
    <r>
      <rPr>
        <b/>
        <sz val="8"/>
        <color theme="0" tint="-4.9989318521683403E-2"/>
        <rFont val="Calibri"/>
        <family val="2"/>
      </rPr>
      <t>Ex2</t>
    </r>
    <r>
      <rPr>
        <sz val="8"/>
        <color theme="0" tint="-4.9989318521683403E-2"/>
        <rFont val="Calibri"/>
        <family val="2"/>
      </rPr>
      <t>: Perform threat hunting to look for signs of threat actors within the environment</t>
    </r>
    <r>
      <rPr>
        <sz val="8"/>
        <color theme="0" tint="-4.9989318521683403E-2"/>
        <rFont val="Aptos Narrow"/>
        <family val="2"/>
        <scheme val="minor"/>
      </rPr>
      <t xml:space="preserve">
</t>
    </r>
    <r>
      <rPr>
        <b/>
        <sz val="8"/>
        <color theme="0" tint="-4.9989318521683403E-2"/>
        <rFont val="Calibri"/>
        <family val="2"/>
      </rPr>
      <t>Ex3</t>
    </r>
    <r>
      <rPr>
        <sz val="8"/>
        <color theme="0" tint="-4.9989318521683403E-2"/>
        <rFont val="Calibri"/>
        <family val="2"/>
      </rPr>
      <t>: Implement processes for identifying internal threat actors</t>
    </r>
  </si>
  <si>
    <r>
      <rPr>
        <b/>
        <sz val="8"/>
        <color theme="0" tint="-4.9989318521683403E-2"/>
        <rFont val="Calibri"/>
        <family val="2"/>
      </rPr>
      <t>Ex1</t>
    </r>
    <r>
      <rPr>
        <sz val="8"/>
        <color theme="0" tint="-4.9989318521683403E-2"/>
        <rFont val="Calibri"/>
        <family val="2"/>
      </rPr>
      <t>: Conduct supplier risk assessments against business and applicable cybersecurity requirements, including the supply chain</t>
    </r>
  </si>
  <si>
    <r>
      <rPr>
        <b/>
        <sz val="8"/>
        <color theme="0" tint="-4.9989318521683403E-2"/>
        <rFont val="Calibri"/>
        <family val="2"/>
      </rPr>
      <t>Ex1</t>
    </r>
    <r>
      <rPr>
        <sz val="8"/>
        <color theme="0" tint="-4.9989318521683403E-2"/>
        <rFont val="Calibri"/>
        <family val="2"/>
      </rPr>
      <t>: Initiate requests for new access or additional access for employees, contractors, and others, and track, review, and fulfill the requests, with permission from system or data owners when needed</t>
    </r>
    <r>
      <rPr>
        <sz val="8"/>
        <color theme="0" tint="-4.9989318521683403E-2"/>
        <rFont val="Aptos Narrow"/>
        <family val="2"/>
        <scheme val="minor"/>
      </rPr>
      <t xml:space="preserve">
</t>
    </r>
    <r>
      <rPr>
        <b/>
        <sz val="8"/>
        <color theme="0" tint="-4.9989318521683403E-2"/>
        <rFont val="Calibri"/>
        <family val="2"/>
      </rPr>
      <t>Ex2</t>
    </r>
    <r>
      <rPr>
        <sz val="8"/>
        <color theme="0" tint="-4.9989318521683403E-2"/>
        <rFont val="Calibri"/>
        <family val="2"/>
      </rPr>
      <t>: Issue, manage, and revoke cryptographic certificates and identity tokens, cryptographic keys (i.e., key management), and other credentials</t>
    </r>
    <r>
      <rPr>
        <sz val="8"/>
        <color theme="0" tint="-4.9989318521683403E-2"/>
        <rFont val="Aptos Narrow"/>
        <family val="2"/>
        <scheme val="minor"/>
      </rPr>
      <t xml:space="preserve">
</t>
    </r>
    <r>
      <rPr>
        <b/>
        <sz val="8"/>
        <color theme="0" tint="-4.9989318521683403E-2"/>
        <rFont val="Calibri"/>
        <family val="2"/>
      </rPr>
      <t>Ex3</t>
    </r>
    <r>
      <rPr>
        <sz val="8"/>
        <color theme="0" tint="-4.9989318521683403E-2"/>
        <rFont val="Calibri"/>
        <family val="2"/>
      </rPr>
      <t>: Select a unique identifier for each device from immutable hardware characteristics or an identifier securely provisioned to the device</t>
    </r>
    <r>
      <rPr>
        <sz val="8"/>
        <color theme="0" tint="-4.9989318521683403E-2"/>
        <rFont val="Aptos Narrow"/>
        <family val="2"/>
        <scheme val="minor"/>
      </rPr>
      <t xml:space="preserve">
</t>
    </r>
    <r>
      <rPr>
        <b/>
        <sz val="8"/>
        <color theme="0" tint="-4.9989318521683403E-2"/>
        <rFont val="Calibri"/>
        <family val="2"/>
      </rPr>
      <t>Ex4</t>
    </r>
    <r>
      <rPr>
        <sz val="8"/>
        <color theme="0" tint="-4.9989318521683403E-2"/>
        <rFont val="Calibri"/>
        <family val="2"/>
      </rPr>
      <t>: Physically label authorized hardware with an identifier for inventory and servicing purposes</t>
    </r>
  </si>
  <si>
    <r>
      <rPr>
        <b/>
        <sz val="8"/>
        <color theme="0" tint="-4.9989318521683403E-2"/>
        <rFont val="Calibri"/>
        <family val="2"/>
      </rPr>
      <t>Ex1</t>
    </r>
    <r>
      <rPr>
        <sz val="8"/>
        <color theme="0" tint="-4.9989318521683403E-2"/>
        <rFont val="Calibri"/>
        <family val="2"/>
      </rPr>
      <t>: Verify a person's claimed identity at enrollment time using government-issued identity credentials (e.g., passport, visa, driver's license)</t>
    </r>
    <r>
      <rPr>
        <sz val="8"/>
        <color theme="0" tint="-4.9989318521683403E-2"/>
        <rFont val="Aptos Narrow"/>
        <family val="2"/>
        <scheme val="minor"/>
      </rPr>
      <t xml:space="preserve">
</t>
    </r>
    <r>
      <rPr>
        <b/>
        <sz val="8"/>
        <color theme="0" tint="-4.9989318521683403E-2"/>
        <rFont val="Calibri"/>
        <family val="2"/>
      </rPr>
      <t>Ex2</t>
    </r>
    <r>
      <rPr>
        <sz val="8"/>
        <color theme="0" tint="-4.9989318521683403E-2"/>
        <rFont val="Calibri"/>
        <family val="2"/>
      </rPr>
      <t>: Issue a different credential for each person (i.e., no credential sharing)</t>
    </r>
  </si>
  <si>
    <r>
      <rPr>
        <b/>
        <sz val="8"/>
        <color theme="0" tint="-4.9989318521683403E-2"/>
        <rFont val="Calibri"/>
        <family val="2"/>
      </rPr>
      <t>Ex1</t>
    </r>
    <r>
      <rPr>
        <sz val="8"/>
        <color theme="0" tint="-4.9989318521683403E-2"/>
        <rFont val="Calibri"/>
        <family val="2"/>
      </rPr>
      <t>: Require multifactor authentication</t>
    </r>
    <r>
      <rPr>
        <sz val="8"/>
        <color theme="0" tint="-4.9989318521683403E-2"/>
        <rFont val="Aptos Narrow"/>
        <family val="2"/>
        <scheme val="minor"/>
      </rPr>
      <t xml:space="preserve">
</t>
    </r>
    <r>
      <rPr>
        <b/>
        <sz val="8"/>
        <color theme="0" tint="-4.9989318521683403E-2"/>
        <rFont val="Calibri"/>
        <family val="2"/>
      </rPr>
      <t>Ex2</t>
    </r>
    <r>
      <rPr>
        <sz val="8"/>
        <color theme="0" tint="-4.9989318521683403E-2"/>
        <rFont val="Calibri"/>
        <family val="2"/>
      </rPr>
      <t>: Enforce policies for the minimum strength of passwords, PINs, and similar authenticators</t>
    </r>
    <r>
      <rPr>
        <sz val="8"/>
        <color theme="0" tint="-4.9989318521683403E-2"/>
        <rFont val="Aptos Narrow"/>
        <family val="2"/>
        <scheme val="minor"/>
      </rPr>
      <t xml:space="preserve">
</t>
    </r>
    <r>
      <rPr>
        <b/>
        <sz val="8"/>
        <color theme="0" tint="-4.9989318521683403E-2"/>
        <rFont val="Calibri"/>
        <family val="2"/>
      </rPr>
      <t>Ex3</t>
    </r>
    <r>
      <rPr>
        <sz val="8"/>
        <color theme="0" tint="-4.9989318521683403E-2"/>
        <rFont val="Calibri"/>
        <family val="2"/>
      </rPr>
      <t>: Periodically reauthenticate users, services, and hardware based on risk (e.g., in zero trust architectures)</t>
    </r>
    <r>
      <rPr>
        <sz val="8"/>
        <color theme="0" tint="-4.9989318521683403E-2"/>
        <rFont val="Aptos Narrow"/>
        <family val="2"/>
        <scheme val="minor"/>
      </rPr>
      <t xml:space="preserve">
</t>
    </r>
    <r>
      <rPr>
        <b/>
        <sz val="8"/>
        <color theme="0" tint="-4.9989318521683403E-2"/>
        <rFont val="Calibri"/>
        <family val="2"/>
      </rPr>
      <t>Ex4</t>
    </r>
    <r>
      <rPr>
        <sz val="8"/>
        <color theme="0" tint="-4.9989318521683403E-2"/>
        <rFont val="Calibri"/>
        <family val="2"/>
      </rPr>
      <t>: Ensure that authorized personnel can access accounts essential for protecting safety under emergency conditions</t>
    </r>
  </si>
  <si>
    <r>
      <rPr>
        <b/>
        <sz val="8"/>
        <color theme="0" tint="-4.9989318521683403E-2"/>
        <rFont val="Calibri"/>
        <family val="2"/>
      </rPr>
      <t>Ex1</t>
    </r>
    <r>
      <rPr>
        <sz val="8"/>
        <color theme="0" tint="-4.9989318521683403E-2"/>
        <rFont val="Calibri"/>
        <family val="2"/>
      </rPr>
      <t>: Review logical and physical access privileges periodically and whenever someone changes roles or leaves the organization, and promptly rescind privileges that are no longer needed</t>
    </r>
    <r>
      <rPr>
        <sz val="8"/>
        <color theme="0" tint="-4.9989318521683403E-2"/>
        <rFont val="Aptos Narrow"/>
        <family val="2"/>
        <scheme val="minor"/>
      </rPr>
      <t xml:space="preserve">
</t>
    </r>
    <r>
      <rPr>
        <b/>
        <sz val="8"/>
        <color theme="0" tint="-4.9989318521683403E-2"/>
        <rFont val="Calibri"/>
        <family val="2"/>
      </rPr>
      <t>Ex2</t>
    </r>
    <r>
      <rPr>
        <sz val="8"/>
        <color theme="0" tint="-4.9989318521683403E-2"/>
        <rFont val="Calibri"/>
        <family val="2"/>
      </rPr>
      <t>: Take attributes of the requester and the requested resource into account for authorization decisions (e.g., geolocation, day/time, requester endpoint's cyber health)</t>
    </r>
    <r>
      <rPr>
        <sz val="8"/>
        <color theme="0" tint="-4.9989318521683403E-2"/>
        <rFont val="Aptos Narrow"/>
        <family val="2"/>
        <scheme val="minor"/>
      </rPr>
      <t xml:space="preserve">
</t>
    </r>
    <r>
      <rPr>
        <b/>
        <sz val="8"/>
        <color theme="0" tint="-4.9989318521683403E-2"/>
        <rFont val="Calibri"/>
        <family val="2"/>
      </rPr>
      <t>Ex3</t>
    </r>
    <r>
      <rPr>
        <sz val="8"/>
        <color theme="0" tint="-4.9989318521683403E-2"/>
        <rFont val="Calibri"/>
        <family val="2"/>
      </rPr>
      <t>: Restrict access and privileges to the minimum necessary (e.g., zero trust architecture)</t>
    </r>
    <r>
      <rPr>
        <sz val="8"/>
        <color theme="0" tint="-4.9989318521683403E-2"/>
        <rFont val="Aptos Narrow"/>
        <family val="2"/>
        <scheme val="minor"/>
      </rPr>
      <t xml:space="preserve">
</t>
    </r>
    <r>
      <rPr>
        <b/>
        <sz val="8"/>
        <color theme="0" tint="-4.9989318521683403E-2"/>
        <rFont val="Calibri"/>
        <family val="2"/>
      </rPr>
      <t>Ex4</t>
    </r>
    <r>
      <rPr>
        <sz val="8"/>
        <color theme="0" tint="-4.9989318521683403E-2"/>
        <rFont val="Calibri"/>
        <family val="2"/>
      </rPr>
      <t>: Periodically review the privileges associated with critical business functions to confirm proper separation of duties</t>
    </r>
  </si>
  <si>
    <r>
      <rPr>
        <b/>
        <sz val="8"/>
        <color theme="0" tint="-4.9989318521683403E-2"/>
        <rFont val="Calibri"/>
        <family val="2"/>
      </rPr>
      <t>Ex1</t>
    </r>
    <r>
      <rPr>
        <sz val="8"/>
        <color theme="0" tint="-4.9989318521683403E-2"/>
        <rFont val="Calibri"/>
        <family val="2"/>
      </rPr>
      <t>: Monitor remote and onsite administration and maintenance activities that external providers perform on organizational systems</t>
    </r>
    <r>
      <rPr>
        <sz val="8"/>
        <color theme="0" tint="-4.9989318521683403E-2"/>
        <rFont val="Aptos Narrow"/>
        <family val="2"/>
        <scheme val="minor"/>
      </rPr>
      <t xml:space="preserve">
</t>
    </r>
    <r>
      <rPr>
        <b/>
        <sz val="8"/>
        <color theme="0" tint="-4.9989318521683403E-2"/>
        <rFont val="Calibri"/>
        <family val="2"/>
      </rPr>
      <t>Ex2</t>
    </r>
    <r>
      <rPr>
        <sz val="8"/>
        <color theme="0" tint="-4.9989318521683403E-2"/>
        <rFont val="Calibri"/>
        <family val="2"/>
      </rPr>
      <t>: Monitor activity from cloud-based services, internet service providers, and other service providers for deviations from expected behavior</t>
    </r>
  </si>
  <si>
    <r>
      <rPr>
        <b/>
        <sz val="8"/>
        <color theme="0" tint="-4.9989318521683403E-2"/>
        <rFont val="Calibri"/>
        <family val="2"/>
      </rPr>
      <t>Ex1</t>
    </r>
    <r>
      <rPr>
        <sz val="8"/>
        <color theme="0" tint="-4.9989318521683403E-2"/>
        <rFont val="Calibri"/>
        <family val="2"/>
      </rPr>
      <t>: Detection technologies automatically report confirmed incidents</t>
    </r>
    <r>
      <rPr>
        <sz val="8"/>
        <color theme="0" tint="-4.9989318521683403E-2"/>
        <rFont val="Aptos Narrow"/>
        <family val="2"/>
        <scheme val="minor"/>
      </rPr>
      <t xml:space="preserve">
</t>
    </r>
    <r>
      <rPr>
        <b/>
        <sz val="8"/>
        <color theme="0" tint="-4.9989318521683403E-2"/>
        <rFont val="Calibri"/>
        <family val="2"/>
      </rPr>
      <t>Ex2</t>
    </r>
    <r>
      <rPr>
        <sz val="8"/>
        <color theme="0" tint="-4.9989318521683403E-2"/>
        <rFont val="Calibri"/>
        <family val="2"/>
      </rPr>
      <t>: Request incident response assistance from the organization's incident response outsourcer</t>
    </r>
    <r>
      <rPr>
        <sz val="8"/>
        <color theme="0" tint="-4.9989318521683403E-2"/>
        <rFont val="Aptos Narrow"/>
        <family val="2"/>
        <scheme val="minor"/>
      </rPr>
      <t xml:space="preserve">
</t>
    </r>
    <r>
      <rPr>
        <b/>
        <sz val="8"/>
        <color theme="0" tint="-4.9989318521683403E-2"/>
        <rFont val="Calibri"/>
        <family val="2"/>
      </rPr>
      <t>Ex3</t>
    </r>
    <r>
      <rPr>
        <sz val="8"/>
        <color theme="0" tint="-4.9989318521683403E-2"/>
        <rFont val="Calibri"/>
        <family val="2"/>
      </rPr>
      <t>: Designate an incident lead for each incident</t>
    </r>
    <r>
      <rPr>
        <sz val="8"/>
        <color theme="0" tint="-4.9989318521683403E-2"/>
        <rFont val="Aptos Narrow"/>
        <family val="2"/>
        <scheme val="minor"/>
      </rPr>
      <t xml:space="preserve">
</t>
    </r>
    <r>
      <rPr>
        <b/>
        <sz val="8"/>
        <color theme="0" tint="-4.9989318521683403E-2"/>
        <rFont val="Calibri"/>
        <family val="2"/>
      </rPr>
      <t>Ex4</t>
    </r>
    <r>
      <rPr>
        <sz val="8"/>
        <color theme="0" tint="-4.9989318521683403E-2"/>
        <rFont val="Calibri"/>
        <family val="2"/>
      </rPr>
      <t>: Initiate execution of additional cybersecurity plans as needed to support incident response (for example, business continuity and disaster recovery)</t>
    </r>
  </si>
  <si>
    <r>
      <rPr>
        <b/>
        <sz val="8"/>
        <color theme="0" tint="-4.9989318521683403E-2"/>
        <rFont val="Calibri"/>
        <family val="2"/>
      </rPr>
      <t>Ex1</t>
    </r>
    <r>
      <rPr>
        <sz val="8"/>
        <color theme="0" tint="-4.9989318521683403E-2"/>
        <rFont val="Calibri"/>
        <family val="2"/>
      </rPr>
      <t>: Constantly transfer log data generated by other sources to a relatively small number of log servers</t>
    </r>
    <r>
      <rPr>
        <sz val="8"/>
        <color theme="0" tint="-4.9989318521683403E-2"/>
        <rFont val="Aptos Narrow"/>
        <family val="2"/>
        <scheme val="minor"/>
      </rPr>
      <t xml:space="preserve">
</t>
    </r>
    <r>
      <rPr>
        <b/>
        <sz val="8"/>
        <color theme="0" tint="-4.9989318521683403E-2"/>
        <rFont val="Calibri"/>
        <family val="2"/>
      </rPr>
      <t>Ex2</t>
    </r>
    <r>
      <rPr>
        <sz val="8"/>
        <color theme="0" tint="-4.9989318521683403E-2"/>
        <rFont val="Calibri"/>
        <family val="2"/>
      </rPr>
      <t>: Use event correlation technology (e.g., SIEM) to collect information captured by multiple sources</t>
    </r>
    <r>
      <rPr>
        <sz val="8"/>
        <color theme="0" tint="-4.9989318521683403E-2"/>
        <rFont val="Aptos Narrow"/>
        <family val="2"/>
        <scheme val="minor"/>
      </rPr>
      <t xml:space="preserve">
</t>
    </r>
    <r>
      <rPr>
        <b/>
        <sz val="8"/>
        <color theme="0" tint="-4.9989318521683403E-2"/>
        <rFont val="Calibri"/>
        <family val="2"/>
      </rPr>
      <t>Ex3</t>
    </r>
    <r>
      <rPr>
        <sz val="8"/>
        <color theme="0" tint="-4.9989318521683403E-2"/>
        <rFont val="Calibri"/>
        <family val="2"/>
      </rPr>
      <t>: Utilize cyber threat intelligence to help correlate events among log sources</t>
    </r>
  </si>
  <si>
    <r>
      <rPr>
        <b/>
        <sz val="8"/>
        <color theme="0" tint="-4.9989318521683403E-2"/>
        <rFont val="Calibri"/>
        <family val="2"/>
      </rPr>
      <t>Ex1</t>
    </r>
    <r>
      <rPr>
        <sz val="8"/>
        <color theme="0" tint="-4.9989318521683403E-2"/>
        <rFont val="Calibri"/>
        <family val="2"/>
      </rPr>
      <t>: Use cybersecurity software to generate alerts and provide them to the security operations center (SOC), incident responders, and incident response tools</t>
    </r>
    <r>
      <rPr>
        <sz val="8"/>
        <color theme="0" tint="-4.9989318521683403E-2"/>
        <rFont val="Aptos Narrow"/>
        <family val="2"/>
        <scheme val="minor"/>
      </rPr>
      <t xml:space="preserve">
</t>
    </r>
    <r>
      <rPr>
        <b/>
        <sz val="8"/>
        <color theme="0" tint="-4.9989318521683403E-2"/>
        <rFont val="Calibri"/>
        <family val="2"/>
      </rPr>
      <t>Ex2</t>
    </r>
    <r>
      <rPr>
        <sz val="8"/>
        <color theme="0" tint="-4.9989318521683403E-2"/>
        <rFont val="Calibri"/>
        <family val="2"/>
      </rPr>
      <t>: Incident responders and other authorized personnel can access log analysis findings at all times</t>
    </r>
    <r>
      <rPr>
        <sz val="8"/>
        <color theme="0" tint="-4.9989318521683403E-2"/>
        <rFont val="Aptos Narrow"/>
        <family val="2"/>
        <scheme val="minor"/>
      </rPr>
      <t xml:space="preserve">
</t>
    </r>
    <r>
      <rPr>
        <b/>
        <sz val="8"/>
        <color theme="0" tint="-4.9989318521683403E-2"/>
        <rFont val="Calibri"/>
        <family val="2"/>
      </rPr>
      <t>Ex3</t>
    </r>
    <r>
      <rPr>
        <sz val="8"/>
        <color theme="0" tint="-4.9989318521683403E-2"/>
        <rFont val="Calibri"/>
        <family val="2"/>
      </rPr>
      <t>: Automatically create and assign tickets in the organization's ticketing system when certain types of alerts occur</t>
    </r>
    <r>
      <rPr>
        <sz val="8"/>
        <color theme="0" tint="-4.9989318521683403E-2"/>
        <rFont val="Aptos Narrow"/>
        <family val="2"/>
        <scheme val="minor"/>
      </rPr>
      <t xml:space="preserve">
</t>
    </r>
    <r>
      <rPr>
        <b/>
        <sz val="8"/>
        <color theme="0" tint="-4.9989318521683403E-2"/>
        <rFont val="Calibri"/>
        <family val="2"/>
      </rPr>
      <t>Ex4</t>
    </r>
    <r>
      <rPr>
        <sz val="8"/>
        <color theme="0" tint="-4.9989318521683403E-2"/>
        <rFont val="Calibri"/>
        <family val="2"/>
      </rPr>
      <t>: Manually create and assign tickets in the organization's ticketing system when technical staff discover indicators of compromise</t>
    </r>
  </si>
  <si>
    <r>
      <rPr>
        <b/>
        <sz val="8"/>
        <color theme="0" tint="-4.9989318521683403E-2"/>
        <rFont val="Calibri"/>
        <family val="2"/>
      </rPr>
      <t>Ex1</t>
    </r>
    <r>
      <rPr>
        <sz val="8"/>
        <color theme="0" tint="-4.9989318521683403E-2"/>
        <rFont val="Calibri"/>
        <family val="2"/>
      </rPr>
      <t>: Securely provide cyber threat intelligence feeds to detection technologies, processes, and personnel</t>
    </r>
    <r>
      <rPr>
        <sz val="8"/>
        <color theme="0" tint="-4.9989318521683403E-2"/>
        <rFont val="Aptos Narrow"/>
        <family val="2"/>
        <scheme val="minor"/>
      </rPr>
      <t xml:space="preserve">
</t>
    </r>
    <r>
      <rPr>
        <b/>
        <sz val="8"/>
        <color theme="0" tint="-4.9989318521683403E-2"/>
        <rFont val="Calibri"/>
        <family val="2"/>
      </rPr>
      <t>Ex2</t>
    </r>
    <r>
      <rPr>
        <sz val="8"/>
        <color theme="0" tint="-4.9989318521683403E-2"/>
        <rFont val="Calibri"/>
        <family val="2"/>
      </rPr>
      <t>: Securely provide information from asset inventories to detection technologies, processes, and personnel</t>
    </r>
    <r>
      <rPr>
        <sz val="8"/>
        <color theme="0" tint="-4.9989318521683403E-2"/>
        <rFont val="Aptos Narrow"/>
        <family val="2"/>
        <scheme val="minor"/>
      </rPr>
      <t xml:space="preserve">
</t>
    </r>
    <r>
      <rPr>
        <b/>
        <sz val="8"/>
        <color theme="0" tint="-4.9989318521683403E-2"/>
        <rFont val="Calibri"/>
        <family val="2"/>
      </rPr>
      <t>Ex3</t>
    </r>
    <r>
      <rPr>
        <sz val="8"/>
        <color theme="0" tint="-4.9989318521683403E-2"/>
        <rFont val="Calibri"/>
        <family val="2"/>
      </rPr>
      <t>: Rapidly acquire and analyze vulnerability disclosures for the organization's technologies from suppliers, vendors, and third-party security advisories</t>
    </r>
  </si>
  <si>
    <r>
      <rPr>
        <b/>
        <sz val="8"/>
        <color theme="0" tint="-4.9989318521683403E-2"/>
        <rFont val="Calibri"/>
        <family val="2"/>
      </rPr>
      <t>Ex1</t>
    </r>
    <r>
      <rPr>
        <sz val="8"/>
        <color theme="0" tint="-4.9989318521683403E-2"/>
        <rFont val="Calibri"/>
        <family val="2"/>
      </rPr>
      <t>: Follow the organization's breach notification procedures after discovering a data breach incident, including notifying affected customers</t>
    </r>
    <r>
      <rPr>
        <sz val="8"/>
        <color theme="0" tint="-4.9989318521683403E-2"/>
        <rFont val="Aptos Narrow"/>
        <family val="2"/>
        <scheme val="minor"/>
      </rPr>
      <t xml:space="preserve">
</t>
    </r>
    <r>
      <rPr>
        <b/>
        <sz val="8"/>
        <color theme="0" tint="-4.9989318521683403E-2"/>
        <rFont val="Calibri"/>
        <family val="2"/>
      </rPr>
      <t>Ex2</t>
    </r>
    <r>
      <rPr>
        <sz val="8"/>
        <color theme="0" tint="-4.9989318521683403E-2"/>
        <rFont val="Calibri"/>
        <family val="2"/>
      </rPr>
      <t>: Notify business partners and customers of incidents in accordance with contractual requirements</t>
    </r>
    <r>
      <rPr>
        <sz val="8"/>
        <color theme="0" tint="-4.9989318521683403E-2"/>
        <rFont val="Aptos Narrow"/>
        <family val="2"/>
        <scheme val="minor"/>
      </rPr>
      <t xml:space="preserve">
</t>
    </r>
    <r>
      <rPr>
        <b/>
        <sz val="8"/>
        <color theme="0" tint="-4.9989318521683403E-2"/>
        <rFont val="Calibri"/>
        <family val="2"/>
      </rPr>
      <t>Ex3</t>
    </r>
    <r>
      <rPr>
        <sz val="8"/>
        <color theme="0" tint="-4.9989318521683403E-2"/>
        <rFont val="Calibri"/>
        <family val="2"/>
      </rPr>
      <t>: Notify law enforcement agencies and regulatory bodies of incidents based on criteria in the incident response plan and management approval</t>
    </r>
  </si>
  <si>
    <r>
      <rPr>
        <b/>
        <sz val="8"/>
        <color theme="0" tint="-4.9989318521683403E-2"/>
        <rFont val="Calibri"/>
        <family val="2"/>
      </rPr>
      <t>Ex1</t>
    </r>
    <r>
      <rPr>
        <sz val="8"/>
        <color theme="0" tint="-4.9989318521683403E-2"/>
        <rFont val="Calibri"/>
        <family val="2"/>
      </rPr>
      <t>: Securely share information consistent with response plans and information sharing agreements</t>
    </r>
    <r>
      <rPr>
        <sz val="8"/>
        <color theme="0" tint="-4.9989318521683403E-2"/>
        <rFont val="Aptos Narrow"/>
        <family val="2"/>
        <scheme val="minor"/>
      </rPr>
      <t xml:space="preserve">
</t>
    </r>
    <r>
      <rPr>
        <b/>
        <sz val="8"/>
        <color theme="0" tint="-4.9989318521683403E-2"/>
        <rFont val="Calibri"/>
        <family val="2"/>
      </rPr>
      <t>Ex2</t>
    </r>
    <r>
      <rPr>
        <sz val="8"/>
        <color theme="0" tint="-4.9989318521683403E-2"/>
        <rFont val="Calibri"/>
        <family val="2"/>
      </rPr>
      <t>: Voluntarily share information about an attacker's observed TTPs, with all sensitive data removed, with an Information Sharing and Analysis Center (ISAC)</t>
    </r>
    <r>
      <rPr>
        <sz val="8"/>
        <color theme="0" tint="-4.9989318521683403E-2"/>
        <rFont val="Aptos Narrow"/>
        <family val="2"/>
        <scheme val="minor"/>
      </rPr>
      <t xml:space="preserve">
</t>
    </r>
    <r>
      <rPr>
        <b/>
        <sz val="8"/>
        <color theme="0" tint="-4.9989318521683403E-2"/>
        <rFont val="Calibri"/>
        <family val="2"/>
      </rPr>
      <t>Ex3</t>
    </r>
    <r>
      <rPr>
        <sz val="8"/>
        <color theme="0" tint="-4.9989318521683403E-2"/>
        <rFont val="Calibri"/>
        <family val="2"/>
      </rPr>
      <t>: Notify HR when malicious insider activity occurs</t>
    </r>
    <r>
      <rPr>
        <sz val="8"/>
        <color theme="0" tint="-4.9989318521683403E-2"/>
        <rFont val="Aptos Narrow"/>
        <family val="2"/>
        <scheme val="minor"/>
      </rPr>
      <t xml:space="preserve">
</t>
    </r>
    <r>
      <rPr>
        <b/>
        <sz val="8"/>
        <color theme="0" tint="-4.9989318521683403E-2"/>
        <rFont val="Calibri"/>
        <family val="2"/>
      </rPr>
      <t>Ex4</t>
    </r>
    <r>
      <rPr>
        <sz val="8"/>
        <color theme="0" tint="-4.9989318521683403E-2"/>
        <rFont val="Calibri"/>
        <family val="2"/>
      </rPr>
      <t>: Regularly update senior leadership on the status of major incidents</t>
    </r>
    <r>
      <rPr>
        <sz val="8"/>
        <color theme="0" tint="-4.9989318521683403E-2"/>
        <rFont val="Aptos Narrow"/>
        <family val="2"/>
        <scheme val="minor"/>
      </rPr>
      <t xml:space="preserve">
</t>
    </r>
    <r>
      <rPr>
        <b/>
        <sz val="8"/>
        <color theme="0" tint="-4.9989318521683403E-2"/>
        <rFont val="Calibri"/>
        <family val="2"/>
      </rPr>
      <t>Ex5</t>
    </r>
    <r>
      <rPr>
        <sz val="8"/>
        <color theme="0" tint="-4.9989318521683403E-2"/>
        <rFont val="Calibri"/>
        <family val="2"/>
      </rPr>
      <t>: Follow the rules and protocols defined in contracts for incident information sharing between the organization and its suppliers</t>
    </r>
    <r>
      <rPr>
        <sz val="8"/>
        <color theme="0" tint="-4.9989318521683403E-2"/>
        <rFont val="Aptos Narrow"/>
        <family val="2"/>
        <scheme val="minor"/>
      </rPr>
      <t xml:space="preserve">
</t>
    </r>
    <r>
      <rPr>
        <b/>
        <sz val="8"/>
        <color theme="0" tint="-4.9989318521683403E-2"/>
        <rFont val="Calibri"/>
        <family val="2"/>
      </rPr>
      <t>Ex6</t>
    </r>
    <r>
      <rPr>
        <sz val="8"/>
        <color theme="0" tint="-4.9989318521683403E-2"/>
        <rFont val="Calibri"/>
        <family val="2"/>
      </rPr>
      <t>: Coordinate crisis communication methods between the organization and its critical suppliers</t>
    </r>
  </si>
  <si>
    <r>
      <rPr>
        <b/>
        <sz val="8"/>
        <color theme="0" tint="-4.9989318521683403E-2"/>
        <rFont val="Calibri"/>
        <family val="2"/>
      </rPr>
      <t>Ex1</t>
    </r>
    <r>
      <rPr>
        <sz val="8"/>
        <color theme="0" tint="-4.9989318521683403E-2"/>
        <rFont val="Calibri"/>
        <family val="2"/>
      </rPr>
      <t>: Follow the organization's breach notification procedures for recovering from a data breach incident</t>
    </r>
    <r>
      <rPr>
        <sz val="8"/>
        <color theme="0" tint="-4.9989318521683403E-2"/>
        <rFont val="Aptos Narrow"/>
        <family val="2"/>
        <scheme val="minor"/>
      </rPr>
      <t xml:space="preserve">
</t>
    </r>
    <r>
      <rPr>
        <b/>
        <sz val="8"/>
        <color theme="0" tint="-4.9989318521683403E-2"/>
        <rFont val="Calibri"/>
        <family val="2"/>
      </rPr>
      <t>Ex2</t>
    </r>
    <r>
      <rPr>
        <sz val="8"/>
        <color theme="0" tint="-4.9989318521683403E-2"/>
        <rFont val="Calibri"/>
        <family val="2"/>
      </rPr>
      <t>: Explain the steps being taken to recover from the incident and to prevent a recurrence</t>
    </r>
  </si>
  <si>
    <t>external assessment</t>
  </si>
  <si>
    <t>Number of 3rd party providers</t>
  </si>
  <si>
    <t>6-15</t>
  </si>
  <si>
    <t>16-50</t>
  </si>
  <si>
    <t>51-100</t>
  </si>
  <si>
    <t>101+</t>
  </si>
  <si>
    <t>Number ofCritical  3rd party providers</t>
  </si>
  <si>
    <t>6-10</t>
  </si>
  <si>
    <t>11-25</t>
  </si>
  <si>
    <t>26-50</t>
  </si>
  <si>
    <t>50+</t>
  </si>
  <si>
    <t xml:space="preserve">Number of CRITICAL ICT 3rd Party service providers </t>
  </si>
  <si>
    <t>Maturity Level</t>
  </si>
  <si>
    <t>1</t>
  </si>
  <si>
    <t>5</t>
  </si>
  <si>
    <t>Level 0: Incomplete - No formal cybersecurity practices are in place.</t>
  </si>
  <si>
    <t>Level 1: Initial - Basic cybersecurity measures are implemented, but they are ad-hoc and reactive.</t>
  </si>
  <si>
    <t>Level 2: Managed - Cybersecurity practices are documented and managed, but not fully standardized.</t>
  </si>
  <si>
    <t>Level 3: Defined - Cybersecurity practices are standardized and integrated into organizational processes.</t>
  </si>
  <si>
    <t>Level 4: Quantitatively Managed - Cybersecurity practices are measured and controlled using data-driven metrics.</t>
  </si>
  <si>
    <t>Level 5: Optimizing - Continuous improvement of cybersecurity practices through feedback and innovation.</t>
  </si>
  <si>
    <t>score</t>
  </si>
  <si>
    <t>min score</t>
  </si>
  <si>
    <t>max score</t>
  </si>
  <si>
    <t>Notes</t>
  </si>
  <si>
    <t>Calculation</t>
  </si>
  <si>
    <t>Total Score /100</t>
  </si>
  <si>
    <t xml:space="preserve"> It is important to have an updated inventory of ICT 3rd Party providers</t>
  </si>
  <si>
    <t xml:space="preserve"> It is important to have an updated inventory of CRITICAL ICT 3rd Party providers</t>
  </si>
  <si>
    <t>DORA Team</t>
  </si>
  <si>
    <t>Desired Organization DORA maturity level</t>
  </si>
  <si>
    <t>Ny notes and comments to add</t>
  </si>
  <si>
    <t>Assessment Expecations</t>
  </si>
  <si>
    <t>Scope of DORA</t>
  </si>
  <si>
    <t>Gap Analysis type</t>
  </si>
  <si>
    <t>Gap Analysis Category</t>
  </si>
  <si>
    <t>DORA Gap Analysis Details</t>
  </si>
  <si>
    <t>Organisation Dora Team &amp; 3rd party Providers</t>
  </si>
  <si>
    <t>Desired Maturity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</si>
</sst>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Aptos Narrow"/>
      <family val="2"/>
      <scheme val="minor"/>
    </font>
    <font>
      <sz val="11"/>
      <color theme="1"/>
      <name val="Aptos Narrow"/>
      <family val="2"/>
      <scheme val="minor"/>
    </font>
    <font>
      <sz val="11"/>
      <color theme="1"/>
      <name val="Aptos Narrow"/>
      <family val="2"/>
      <scheme val="minor"/>
    </font>
    <font>
      <i/>
      <sz val="11"/>
      <color theme="1"/>
      <name val="Aptos Narrow"/>
      <family val="2"/>
      <scheme val="minor"/>
    </font>
    <font>
      <sz val="10"/>
      <color theme="1"/>
      <name val="Aptos Narrow"/>
      <family val="2"/>
      <scheme val="minor"/>
    </font>
    <font>
      <b/>
      <sz val="11"/>
      <color theme="1"/>
      <name val="Aptos Narrow"/>
      <family val="2"/>
      <scheme val="minor"/>
    </font>
    <font>
      <b/>
      <sz val="36"/>
      <color theme="0"/>
      <name val="Calibri"/>
      <family val="2"/>
    </font>
    <font>
      <b/>
      <i/>
      <sz val="11"/>
      <color theme="1"/>
      <name val="Aptos Narrow"/>
      <family val="2"/>
      <scheme val="minor"/>
    </font>
    <font>
      <b/>
      <sz val="11"/>
      <color theme="0"/>
      <name val="Aptos Narrow"/>
      <family val="2"/>
      <scheme val="minor"/>
    </font>
    <font>
      <sz val="11"/>
      <color indexed="8"/>
      <name val="Aptos Narrow"/>
      <family val="2"/>
      <scheme val="minor"/>
    </font>
    <font>
      <sz val="16"/>
      <color theme="1"/>
      <name val="Aptos Narrow"/>
      <family val="2"/>
      <scheme val="minor"/>
    </font>
    <font>
      <sz val="14"/>
      <color theme="1"/>
      <name val="Aptos Narrow"/>
      <family val="2"/>
      <scheme val="minor"/>
    </font>
    <font>
      <b/>
      <sz val="24"/>
      <color indexed="9"/>
      <name val="Times New Roman"/>
      <family val="1"/>
    </font>
    <font>
      <sz val="16"/>
      <color indexed="8"/>
      <name val="Aptos Narrow"/>
      <family val="2"/>
      <scheme val="minor"/>
    </font>
    <font>
      <b/>
      <sz val="16"/>
      <color indexed="8"/>
      <name val="Calibri"/>
      <family val="2"/>
    </font>
    <font>
      <sz val="16"/>
      <color indexed="8"/>
      <name val="Calibri"/>
      <family val="2"/>
    </font>
    <font>
      <sz val="8"/>
      <color theme="0" tint="-4.9989318521683403E-2"/>
      <name val="Aptos Narrow"/>
      <family val="2"/>
      <scheme val="minor"/>
    </font>
    <font>
      <b/>
      <sz val="8"/>
      <color theme="0" tint="-4.9989318521683403E-2"/>
      <name val="Calibri"/>
      <family val="2"/>
    </font>
    <font>
      <sz val="8"/>
      <color theme="0" tint="-4.9989318521683403E-2"/>
      <name val="Calibri"/>
      <family val="2"/>
    </font>
    <font>
      <b/>
      <sz val="11"/>
      <color theme="0" tint="-4.9989318521683403E-2"/>
      <name val="Calibri"/>
      <family val="2"/>
    </font>
    <font>
      <sz val="11"/>
      <color theme="0" tint="-4.9989318521683403E-2"/>
      <name val="Calibri"/>
      <family val="2"/>
    </font>
    <font>
      <sz val="12"/>
      <color theme="0" tint="-4.9989318521683403E-2"/>
      <name val="Aptos Narrow"/>
      <family val="2"/>
      <scheme val="minor"/>
    </font>
  </fonts>
  <fills count="17">
    <fill>
      <patternFill patternType="none"/>
    </fill>
    <fill>
      <patternFill patternType="gray125"/>
    </fill>
    <fill>
      <patternFill patternType="solid">
        <fgColor theme="0"/>
        <bgColor indexed="64"/>
      </patternFill>
    </fill>
    <fill>
      <patternFill patternType="solid">
        <fgColor theme="0" tint="-4.9989318521683403E-2"/>
        <bgColor rgb="FF000000"/>
      </patternFill>
    </fill>
    <fill>
      <patternFill patternType="solid">
        <fgColor rgb="FFFFFFFF"/>
        <bgColor indexed="64"/>
      </patternFill>
    </fill>
    <fill>
      <patternFill patternType="solid">
        <fgColor rgb="FFFA729C"/>
        <bgColor indexed="64"/>
      </patternFill>
    </fill>
    <fill>
      <patternFill patternType="solid">
        <fgColor rgb="FFFF0000"/>
        <bgColor indexed="64"/>
      </patternFill>
    </fill>
    <fill>
      <patternFill patternType="solid">
        <fgColor theme="0"/>
        <bgColor rgb="FF000000"/>
      </patternFill>
    </fill>
    <fill>
      <patternFill patternType="solid">
        <fgColor theme="0" tint="-0.14999847407452621"/>
        <bgColor rgb="FF000000"/>
      </patternFill>
    </fill>
    <fill>
      <patternFill patternType="solid">
        <fgColor theme="0" tint="-4.9989318521683403E-2"/>
        <bgColor indexed="64"/>
      </patternFill>
    </fill>
    <fill>
      <patternFill patternType="solid">
        <fgColor theme="8"/>
        <bgColor rgb="FF000000"/>
      </patternFill>
    </fill>
    <fill>
      <patternFill patternType="solid">
        <fgColor rgb="FFFFC000"/>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rgb="FF00B0F0"/>
        <bgColor indexed="64"/>
      </patternFill>
    </fill>
    <fill>
      <patternFill patternType="solid">
        <fgColor theme="9" tint="0.79998168889431442"/>
        <bgColor rgb="FF000000"/>
      </patternFill>
    </fill>
    <fill>
      <patternFill patternType="solid">
        <fgColor theme="9" tint="0.79998168889431442"/>
        <bgColor indexed="64"/>
      </patternFill>
    </fill>
  </fills>
  <borders count="61">
    <border>
      <left/>
      <right/>
      <top/>
      <bottom/>
      <diagonal/>
    </border>
    <border>
      <left/>
      <right/>
      <top/>
      <bottom style="medium">
        <color indexed="64"/>
      </bottom>
      <diagonal/>
    </border>
    <border>
      <left style="medium">
        <color indexed="64"/>
      </left>
      <right/>
      <top/>
      <bottom style="medium">
        <color indexed="64"/>
      </bottom>
      <diagonal/>
    </border>
    <border>
      <left/>
      <right/>
      <top/>
      <bottom style="dotted">
        <color indexed="64"/>
      </bottom>
      <diagonal/>
    </border>
    <border>
      <left style="thin">
        <color indexed="64"/>
      </left>
      <right/>
      <top/>
      <bottom style="dotted">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dotted">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dotted">
        <color indexed="64"/>
      </top>
      <bottom style="dotted">
        <color indexed="64"/>
      </bottom>
      <diagonal/>
    </border>
    <border>
      <left/>
      <right/>
      <top style="thin">
        <color indexed="64"/>
      </top>
      <bottom style="thin">
        <color indexed="64"/>
      </bottom>
      <diagonal/>
    </border>
    <border>
      <left style="medium">
        <color indexed="64"/>
      </left>
      <right/>
      <top style="medium">
        <color indexed="64"/>
      </top>
      <bottom/>
      <diagonal/>
    </border>
    <border>
      <left style="dotted">
        <color indexed="64"/>
      </left>
      <right/>
      <top/>
      <bottom/>
      <diagonal/>
    </border>
    <border>
      <left style="dotted">
        <color indexed="64"/>
      </left>
      <right/>
      <top style="thin">
        <color indexed="64"/>
      </top>
      <bottom style="thin">
        <color indexed="64"/>
      </bottom>
      <diagonal/>
    </border>
    <border>
      <left style="dotted">
        <color indexed="64"/>
      </left>
      <right/>
      <top/>
      <bottom style="dotted">
        <color indexed="64"/>
      </bottom>
      <diagonal/>
    </border>
    <border>
      <left style="dotted">
        <color indexed="64"/>
      </left>
      <right/>
      <top/>
      <bottom style="thin">
        <color indexed="64"/>
      </bottom>
      <diagonal/>
    </border>
    <border>
      <left style="dotted">
        <color indexed="64"/>
      </left>
      <right/>
      <top style="dotted">
        <color indexed="64"/>
      </top>
      <bottom/>
      <diagonal/>
    </border>
    <border>
      <left style="medium">
        <color indexed="64"/>
      </left>
      <right style="medium">
        <color indexed="64"/>
      </right>
      <top style="medium">
        <color indexed="64"/>
      </top>
      <bottom style="medium">
        <color indexed="64"/>
      </bottom>
      <diagonal/>
    </border>
    <border>
      <left style="dotted">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medium">
        <color indexed="64"/>
      </left>
      <right style="dotted">
        <color indexed="64"/>
      </right>
      <top style="medium">
        <color indexed="64"/>
      </top>
      <bottom style="medium">
        <color indexed="64"/>
      </bottom>
      <diagonal/>
    </border>
    <border>
      <left style="medium">
        <color indexed="64"/>
      </left>
      <right style="medium">
        <color indexed="64"/>
      </right>
      <top style="dashed">
        <color auto="1"/>
      </top>
      <bottom style="dashed">
        <color auto="1"/>
      </bottom>
      <diagonal/>
    </border>
    <border>
      <left style="dashed">
        <color auto="1"/>
      </left>
      <right style="medium">
        <color indexed="64"/>
      </right>
      <top style="dashed">
        <color auto="1"/>
      </top>
      <bottom style="dashed">
        <color auto="1"/>
      </bottom>
      <diagonal/>
    </border>
    <border>
      <left style="medium">
        <color indexed="64"/>
      </left>
      <right style="dashed">
        <color auto="1"/>
      </right>
      <top style="dashed">
        <color auto="1"/>
      </top>
      <bottom style="dashed">
        <color auto="1"/>
      </bottom>
      <diagonal/>
    </border>
    <border>
      <left style="dashed">
        <color auto="1"/>
      </left>
      <right style="dashed">
        <color auto="1"/>
      </right>
      <top style="dashed">
        <color auto="1"/>
      </top>
      <bottom style="dashed">
        <color auto="1"/>
      </bottom>
      <diagonal/>
    </border>
    <border>
      <left style="medium">
        <color indexed="64"/>
      </left>
      <right style="dotted">
        <color indexed="64"/>
      </right>
      <top style="dotted">
        <color indexed="64"/>
      </top>
      <bottom/>
      <diagonal/>
    </border>
    <border>
      <left style="medium">
        <color indexed="64"/>
      </left>
      <right style="medium">
        <color indexed="64"/>
      </right>
      <top style="dotted">
        <color indexed="64"/>
      </top>
      <bottom/>
      <diagonal/>
    </border>
    <border>
      <left style="dotted">
        <color indexed="64"/>
      </left>
      <right style="dotted">
        <color indexed="64"/>
      </right>
      <top style="dotted">
        <color indexed="64"/>
      </top>
      <bottom/>
      <diagonal/>
    </border>
    <border>
      <left/>
      <right style="dotted">
        <color indexed="64"/>
      </right>
      <top style="dotted">
        <color indexed="64"/>
      </top>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
      <left/>
      <right style="dotted">
        <color indexed="64"/>
      </right>
      <top/>
      <bottom style="dotted">
        <color indexed="64"/>
      </bottom>
      <diagonal/>
    </border>
    <border>
      <left style="medium">
        <color indexed="64"/>
      </left>
      <right style="dotted">
        <color indexed="64"/>
      </right>
      <top/>
      <bottom style="dotted">
        <color indexed="64"/>
      </bottom>
      <diagonal/>
    </border>
    <border>
      <left style="thick">
        <color indexed="64"/>
      </left>
      <right style="thick">
        <color indexed="64"/>
      </right>
      <top style="thick">
        <color indexed="64"/>
      </top>
      <bottom style="thick">
        <color indexed="64"/>
      </bottom>
      <diagonal/>
    </border>
    <border>
      <left style="thin">
        <color indexed="64"/>
      </left>
      <right style="thin">
        <color indexed="64"/>
      </right>
      <top style="thin">
        <color indexed="64"/>
      </top>
      <bottom style="thin">
        <color indexed="64"/>
      </bottom>
      <diagonal/>
    </border>
    <border>
      <left/>
      <right style="medium">
        <color indexed="64"/>
      </right>
      <top style="dotted">
        <color indexed="64"/>
      </top>
      <bottom/>
      <diagonal/>
    </border>
    <border>
      <left/>
      <right style="medium">
        <color indexed="64"/>
      </right>
      <top style="dashed">
        <color auto="1"/>
      </top>
      <bottom style="dashed">
        <color auto="1"/>
      </bottom>
      <diagonal/>
    </border>
    <border>
      <left style="medium">
        <color indexed="64"/>
      </left>
      <right style="dashed">
        <color indexed="64"/>
      </right>
      <top style="dashed">
        <color indexed="64"/>
      </top>
      <bottom/>
      <diagonal/>
    </border>
    <border>
      <left style="medium">
        <color indexed="64"/>
      </left>
      <right style="dashed">
        <color indexed="64"/>
      </right>
      <top style="medium">
        <color indexed="64"/>
      </top>
      <bottom style="dashed">
        <color indexed="64"/>
      </bottom>
      <diagonal/>
    </border>
    <border>
      <left style="dashed">
        <color indexed="64"/>
      </left>
      <right style="medium">
        <color indexed="64"/>
      </right>
      <top style="medium">
        <color indexed="64"/>
      </top>
      <bottom style="dashed">
        <color auto="1"/>
      </bottom>
      <diagonal/>
    </border>
    <border>
      <left style="dashed">
        <color indexed="64"/>
      </left>
      <right style="medium">
        <color indexed="64"/>
      </right>
      <top style="dashed">
        <color auto="1"/>
      </top>
      <bottom style="medium">
        <color indexed="64"/>
      </bottom>
      <diagonal/>
    </border>
    <border>
      <left style="medium">
        <color indexed="64"/>
      </left>
      <right/>
      <top/>
      <bottom/>
      <diagonal/>
    </border>
    <border>
      <left style="dashed">
        <color auto="1"/>
      </left>
      <right style="dashed">
        <color auto="1"/>
      </right>
      <top style="dashed">
        <color auto="1"/>
      </top>
      <bottom/>
      <diagonal/>
    </border>
    <border>
      <left style="dashed">
        <color auto="1"/>
      </left>
      <right style="medium">
        <color indexed="64"/>
      </right>
      <top style="dashed">
        <color auto="1"/>
      </top>
      <bottom/>
      <diagonal/>
    </border>
    <border>
      <left style="dashed">
        <color auto="1"/>
      </left>
      <right style="dashed">
        <color auto="1"/>
      </right>
      <top/>
      <bottom style="dashed">
        <color auto="1"/>
      </bottom>
      <diagonal/>
    </border>
    <border>
      <left style="dashed">
        <color auto="1"/>
      </left>
      <right style="medium">
        <color indexed="64"/>
      </right>
      <top/>
      <bottom style="dashed">
        <color auto="1"/>
      </bottom>
      <diagonal/>
    </border>
    <border>
      <left style="medium">
        <color indexed="64"/>
      </left>
      <right style="dashed">
        <color auto="1"/>
      </right>
      <top/>
      <bottom style="dashed">
        <color auto="1"/>
      </bottom>
      <diagonal/>
    </border>
    <border>
      <left/>
      <right/>
      <top style="dashed">
        <color auto="1"/>
      </top>
      <bottom/>
      <diagonal/>
    </border>
    <border>
      <left style="dashed">
        <color theme="0" tint="-0.14999847407452621"/>
      </left>
      <right style="dashed">
        <color theme="0" tint="-0.14999847407452621"/>
      </right>
      <top style="dashed">
        <color theme="0" tint="-0.14999847407452621"/>
      </top>
      <bottom style="dotted">
        <color indexed="64"/>
      </bottom>
      <diagonal/>
    </border>
    <border>
      <left style="dashed">
        <color theme="0" tint="-0.14999847407452621"/>
      </left>
      <right style="dashed">
        <color theme="0" tint="-0.14999847407452621"/>
      </right>
      <top/>
      <bottom style="thin">
        <color indexed="64"/>
      </bottom>
      <diagonal/>
    </border>
    <border>
      <left style="dashed">
        <color theme="0" tint="-0.14999847407452621"/>
      </left>
      <right style="dashed">
        <color theme="0" tint="-0.14999847407452621"/>
      </right>
      <top/>
      <bottom/>
      <diagonal/>
    </border>
    <border>
      <left style="dashed">
        <color theme="0" tint="-0.14999847407452621"/>
      </left>
      <right style="dashed">
        <color theme="0" tint="-0.14999847407452621"/>
      </right>
      <top style="dotted">
        <color indexed="64"/>
      </top>
      <bottom/>
      <diagonal/>
    </border>
    <border>
      <left style="dashed">
        <color theme="0" tint="-0.14999847407452621"/>
      </left>
      <right style="dashed">
        <color theme="0" tint="-0.14999847407452621"/>
      </right>
      <top style="thin">
        <color indexed="64"/>
      </top>
      <bottom style="thin">
        <color indexed="64"/>
      </bottom>
      <diagonal/>
    </border>
    <border>
      <left style="dashed">
        <color theme="0" tint="-0.14999847407452621"/>
      </left>
      <right style="dashed">
        <color theme="0" tint="-0.14999847407452621"/>
      </right>
      <top/>
      <bottom style="dashed">
        <color theme="0" tint="-0.14999847407452621"/>
      </bottom>
      <diagonal/>
    </border>
    <border>
      <left style="dashed">
        <color theme="0" tint="-0.14999847407452621"/>
      </left>
      <right style="dashed">
        <color theme="0" tint="-0.14999847407452621"/>
      </right>
      <top style="dashed">
        <color theme="0" tint="-0.14999847407452621"/>
      </top>
      <bottom style="thin">
        <color indexed="64"/>
      </bottom>
      <diagonal/>
    </border>
    <border>
      <left/>
      <right style="dotted">
        <color indexed="64"/>
      </right>
      <top style="thin">
        <color indexed="64"/>
      </top>
      <bottom style="thin">
        <color indexed="64"/>
      </bottom>
      <diagonal/>
    </border>
  </borders>
  <cellStyleXfs count="3">
    <xf numFmtId="0" fontId="0" fillId="0" borderId="0"/>
    <xf numFmtId="0" fontId="2" fillId="0" borderId="0"/>
    <xf numFmtId="0" fontId="9" fillId="0" borderId="0"/>
  </cellStyleXfs>
  <cellXfs count="144">
    <xf numFmtId="0" fontId="0" fillId="0" borderId="0" xfId="0"/>
    <xf numFmtId="0" fontId="2" fillId="0" borderId="0" xfId="1"/>
    <xf numFmtId="0" fontId="2" fillId="2" borderId="0" xfId="1" applyFill="1"/>
    <xf numFmtId="0" fontId="5" fillId="0" borderId="0" xfId="1" applyFont="1" applyAlignment="1">
      <alignment horizontal="center"/>
    </xf>
    <xf numFmtId="0" fontId="2" fillId="3" borderId="17" xfId="1" applyFill="1" applyBorder="1" applyAlignment="1">
      <alignment vertical="center"/>
    </xf>
    <xf numFmtId="0" fontId="7" fillId="3" borderId="18" xfId="1" applyFont="1" applyFill="1" applyBorder="1" applyAlignment="1">
      <alignment vertical="center"/>
    </xf>
    <xf numFmtId="0" fontId="5" fillId="3" borderId="15" xfId="1" applyFont="1" applyFill="1" applyBorder="1" applyAlignment="1">
      <alignment horizontal="center" vertical="center"/>
    </xf>
    <xf numFmtId="0" fontId="2" fillId="3" borderId="19" xfId="1" applyFill="1" applyBorder="1" applyAlignment="1">
      <alignment horizontal="center" vertical="center"/>
    </xf>
    <xf numFmtId="0" fontId="3" fillId="3" borderId="0" xfId="1" applyFont="1" applyFill="1" applyAlignment="1">
      <alignment vertical="center"/>
    </xf>
    <xf numFmtId="0" fontId="2" fillId="3" borderId="0" xfId="1" applyFill="1" applyAlignment="1">
      <alignment vertical="center"/>
    </xf>
    <xf numFmtId="0" fontId="7" fillId="3" borderId="17" xfId="1" applyFont="1" applyFill="1" applyBorder="1" applyAlignment="1">
      <alignment vertical="center"/>
    </xf>
    <xf numFmtId="0" fontId="5" fillId="3" borderId="17" xfId="1" applyFont="1" applyFill="1" applyBorder="1" applyAlignment="1">
      <alignment horizontal="left" vertical="center"/>
    </xf>
    <xf numFmtId="0" fontId="2" fillId="3" borderId="19" xfId="1" applyFill="1" applyBorder="1" applyAlignment="1">
      <alignment vertical="center"/>
    </xf>
    <xf numFmtId="0" fontId="2" fillId="3" borderId="6" xfId="1" applyFill="1" applyBorder="1" applyAlignment="1">
      <alignment vertical="center"/>
    </xf>
    <xf numFmtId="0" fontId="7" fillId="3" borderId="20" xfId="1" applyFont="1" applyFill="1" applyBorder="1" applyAlignment="1">
      <alignment vertical="center"/>
    </xf>
    <xf numFmtId="0" fontId="7" fillId="0" borderId="22" xfId="1" applyFont="1" applyBorder="1"/>
    <xf numFmtId="0" fontId="7" fillId="0" borderId="24" xfId="1" applyFont="1" applyBorder="1" applyAlignment="1">
      <alignment horizontal="right"/>
    </xf>
    <xf numFmtId="0" fontId="7" fillId="0" borderId="25" xfId="1" applyFont="1" applyBorder="1"/>
    <xf numFmtId="0" fontId="2" fillId="0" borderId="26" xfId="1" applyBorder="1"/>
    <xf numFmtId="0" fontId="2" fillId="0" borderId="29" xfId="1" applyBorder="1"/>
    <xf numFmtId="0" fontId="2" fillId="0" borderId="29" xfId="1" applyBorder="1" applyAlignment="1">
      <alignment horizontal="right"/>
    </xf>
    <xf numFmtId="0" fontId="2" fillId="0" borderId="30" xfId="1" applyBorder="1"/>
    <xf numFmtId="0" fontId="2" fillId="0" borderId="31" xfId="1" applyBorder="1"/>
    <xf numFmtId="0" fontId="2" fillId="0" borderId="32" xfId="1" applyBorder="1"/>
    <xf numFmtId="0" fontId="2" fillId="0" borderId="33" xfId="1" applyBorder="1" applyAlignment="1">
      <alignment horizontal="right"/>
    </xf>
    <xf numFmtId="0" fontId="2" fillId="0" borderId="35" xfId="1" applyBorder="1"/>
    <xf numFmtId="0" fontId="2" fillId="0" borderId="36" xfId="1" applyBorder="1" applyAlignment="1">
      <alignment horizontal="right"/>
    </xf>
    <xf numFmtId="0" fontId="2" fillId="0" borderId="37" xfId="1" applyBorder="1"/>
    <xf numFmtId="0" fontId="5" fillId="0" borderId="22" xfId="1" applyFont="1" applyBorder="1"/>
    <xf numFmtId="0" fontId="5" fillId="0" borderId="22" xfId="1" applyFont="1" applyBorder="1" applyAlignment="1">
      <alignment horizontal="right"/>
    </xf>
    <xf numFmtId="49" fontId="2" fillId="0" borderId="0" xfId="1" applyNumberFormat="1"/>
    <xf numFmtId="0" fontId="11" fillId="0" borderId="0" xfId="1" applyFont="1"/>
    <xf numFmtId="0" fontId="13" fillId="0" borderId="38" xfId="2" applyFont="1" applyBorder="1" applyAlignment="1">
      <alignment horizontal="left" vertical="top" wrapText="1"/>
    </xf>
    <xf numFmtId="0" fontId="10" fillId="0" borderId="38" xfId="1" applyFont="1" applyBorder="1"/>
    <xf numFmtId="0" fontId="15" fillId="4" borderId="38" xfId="2" applyFont="1" applyFill="1" applyBorder="1" applyAlignment="1">
      <alignment horizontal="left" vertical="top" wrapText="1"/>
    </xf>
    <xf numFmtId="0" fontId="13" fillId="4" borderId="38" xfId="2" applyFont="1" applyFill="1" applyBorder="1" applyAlignment="1">
      <alignment horizontal="left" vertical="top" wrapText="1"/>
    </xf>
    <xf numFmtId="0" fontId="16" fillId="0" borderId="38" xfId="2" applyFont="1" applyBorder="1" applyAlignment="1">
      <alignment horizontal="left" vertical="top" wrapText="1"/>
    </xf>
    <xf numFmtId="0" fontId="16" fillId="4" borderId="38" xfId="2" applyFont="1" applyFill="1" applyBorder="1" applyAlignment="1">
      <alignment horizontal="left" vertical="top" wrapText="1"/>
    </xf>
    <xf numFmtId="49" fontId="1" fillId="0" borderId="0" xfId="1" applyNumberFormat="1" applyFont="1"/>
    <xf numFmtId="0" fontId="1" fillId="0" borderId="0" xfId="1" applyFont="1"/>
    <xf numFmtId="2" fontId="1" fillId="0" borderId="0" xfId="1" applyNumberFormat="1" applyFont="1"/>
    <xf numFmtId="1" fontId="1" fillId="0" borderId="0" xfId="1" applyNumberFormat="1" applyFont="1"/>
    <xf numFmtId="2" fontId="2" fillId="2" borderId="39" xfId="1" applyNumberFormat="1" applyFill="1" applyBorder="1" applyAlignment="1">
      <alignment horizontal="right" vertical="center"/>
    </xf>
    <xf numFmtId="14" fontId="2" fillId="2" borderId="39" xfId="1" applyNumberFormat="1" applyFill="1" applyBorder="1" applyAlignment="1">
      <alignment horizontal="right" vertical="top"/>
    </xf>
    <xf numFmtId="0" fontId="2" fillId="2" borderId="39" xfId="1" applyFill="1" applyBorder="1" applyAlignment="1">
      <alignment horizontal="right" vertical="top"/>
    </xf>
    <xf numFmtId="0" fontId="2" fillId="2" borderId="39" xfId="1" applyFill="1" applyBorder="1" applyAlignment="1">
      <alignment horizontal="right" vertical="center"/>
    </xf>
    <xf numFmtId="0" fontId="2" fillId="0" borderId="40" xfId="1" applyBorder="1"/>
    <xf numFmtId="0" fontId="2" fillId="0" borderId="41" xfId="1" applyBorder="1"/>
    <xf numFmtId="0" fontId="5" fillId="5" borderId="22" xfId="1" applyFont="1" applyFill="1" applyBorder="1"/>
    <xf numFmtId="0" fontId="5" fillId="5" borderId="34" xfId="1" applyFont="1" applyFill="1" applyBorder="1"/>
    <xf numFmtId="0" fontId="8" fillId="6" borderId="22" xfId="1" applyFont="1" applyFill="1" applyBorder="1" applyAlignment="1">
      <alignment vertical="center"/>
    </xf>
    <xf numFmtId="0" fontId="8" fillId="6" borderId="22" xfId="1" applyFont="1" applyFill="1" applyBorder="1" applyAlignment="1">
      <alignment horizontal="right"/>
    </xf>
    <xf numFmtId="0" fontId="8" fillId="6" borderId="34" xfId="1" applyFont="1" applyFill="1" applyBorder="1" applyAlignment="1">
      <alignment vertical="center"/>
    </xf>
    <xf numFmtId="0" fontId="2" fillId="5" borderId="28" xfId="1" applyFill="1" applyBorder="1"/>
    <xf numFmtId="0" fontId="2" fillId="5" borderId="27" xfId="1" applyFill="1" applyBorder="1"/>
    <xf numFmtId="0" fontId="2" fillId="5" borderId="42" xfId="1" applyFill="1" applyBorder="1"/>
    <xf numFmtId="0" fontId="2" fillId="5" borderId="43" xfId="1" applyFill="1" applyBorder="1"/>
    <xf numFmtId="0" fontId="7" fillId="0" borderId="23" xfId="1" applyFont="1" applyBorder="1"/>
    <xf numFmtId="0" fontId="2" fillId="5" borderId="16" xfId="1" applyFill="1" applyBorder="1"/>
    <xf numFmtId="0" fontId="2" fillId="5" borderId="44" xfId="1" applyFill="1" applyBorder="1"/>
    <xf numFmtId="0" fontId="2" fillId="5" borderId="46" xfId="1" applyFill="1" applyBorder="1"/>
    <xf numFmtId="0" fontId="2" fillId="5" borderId="45" xfId="1" applyFill="1" applyBorder="1"/>
    <xf numFmtId="0" fontId="2" fillId="0" borderId="21" xfId="1" applyBorder="1"/>
    <xf numFmtId="0" fontId="2" fillId="5" borderId="29" xfId="1" applyFill="1" applyBorder="1"/>
    <xf numFmtId="0" fontId="2" fillId="5" borderId="47" xfId="1" applyFill="1" applyBorder="1"/>
    <xf numFmtId="0" fontId="2" fillId="5" borderId="48" xfId="1" applyFill="1" applyBorder="1"/>
    <xf numFmtId="0" fontId="7" fillId="5" borderId="22" xfId="1" applyFont="1" applyFill="1" applyBorder="1"/>
    <xf numFmtId="0" fontId="2" fillId="5" borderId="49" xfId="1" applyFill="1" applyBorder="1"/>
    <xf numFmtId="0" fontId="2" fillId="5" borderId="50" xfId="1" applyFill="1" applyBorder="1"/>
    <xf numFmtId="0" fontId="2" fillId="5" borderId="51" xfId="1" applyFill="1" applyBorder="1"/>
    <xf numFmtId="0" fontId="2" fillId="2" borderId="39" xfId="1" applyFill="1" applyBorder="1" applyAlignment="1">
      <alignment horizontal="right" vertical="top"/>
    </xf>
    <xf numFmtId="0" fontId="2" fillId="2" borderId="13" xfId="1" applyFill="1" applyBorder="1" applyAlignment="1">
      <alignment horizontal="left" vertical="top" wrapText="1"/>
    </xf>
    <xf numFmtId="0" fontId="2" fillId="2" borderId="12" xfId="1" applyFill="1" applyBorder="1" applyAlignment="1">
      <alignment horizontal="left" vertical="top" wrapText="1"/>
    </xf>
    <xf numFmtId="0" fontId="2" fillId="2" borderId="11" xfId="1" applyFill="1" applyBorder="1" applyAlignment="1">
      <alignment horizontal="left" vertical="top" wrapText="1"/>
    </xf>
    <xf numFmtId="0" fontId="2" fillId="2" borderId="10" xfId="1" applyFill="1" applyBorder="1" applyAlignment="1">
      <alignment horizontal="left" vertical="top" wrapText="1"/>
    </xf>
    <xf numFmtId="0" fontId="2" fillId="2" borderId="0" xfId="1" applyFill="1" applyAlignment="1">
      <alignment horizontal="left" vertical="top" wrapText="1"/>
    </xf>
    <xf numFmtId="0" fontId="2" fillId="2" borderId="9" xfId="1" applyFill="1" applyBorder="1" applyAlignment="1">
      <alignment horizontal="left" vertical="top" wrapText="1"/>
    </xf>
    <xf numFmtId="0" fontId="2" fillId="2" borderId="7" xfId="1" applyFill="1" applyBorder="1" applyAlignment="1">
      <alignment horizontal="left" vertical="top" wrapText="1"/>
    </xf>
    <xf numFmtId="0" fontId="2" fillId="2" borderId="6" xfId="1" applyFill="1" applyBorder="1" applyAlignment="1">
      <alignment horizontal="left" vertical="top" wrapText="1"/>
    </xf>
    <xf numFmtId="0" fontId="2" fillId="2" borderId="5" xfId="1" applyFill="1" applyBorder="1" applyAlignment="1">
      <alignment horizontal="left" vertical="top" wrapText="1"/>
    </xf>
    <xf numFmtId="0" fontId="5" fillId="2" borderId="0" xfId="1" applyFont="1" applyFill="1" applyAlignment="1">
      <alignment horizontal="center"/>
    </xf>
    <xf numFmtId="0" fontId="5" fillId="0" borderId="0" xfId="1" applyFont="1" applyAlignment="1">
      <alignment horizontal="center"/>
    </xf>
    <xf numFmtId="1" fontId="2" fillId="2" borderId="39" xfId="1" applyNumberFormat="1" applyFill="1" applyBorder="1" applyAlignment="1">
      <alignment horizontal="right" vertical="center"/>
    </xf>
    <xf numFmtId="0" fontId="5" fillId="7" borderId="17" xfId="1" applyFont="1" applyFill="1" applyBorder="1" applyAlignment="1">
      <alignment horizontal="left" vertical="center"/>
    </xf>
    <xf numFmtId="0" fontId="2" fillId="7" borderId="0" xfId="1" applyFill="1" applyAlignment="1">
      <alignment vertical="center"/>
    </xf>
    <xf numFmtId="0" fontId="2" fillId="7" borderId="21" xfId="1" applyFill="1" applyBorder="1" applyAlignment="1">
      <alignment vertical="center"/>
    </xf>
    <xf numFmtId="0" fontId="2" fillId="7" borderId="17" xfId="1" applyFill="1" applyBorder="1" applyAlignment="1">
      <alignment horizontal="center" vertical="center"/>
    </xf>
    <xf numFmtId="0" fontId="5" fillId="7" borderId="0" xfId="1" applyFont="1" applyFill="1" applyAlignment="1">
      <alignment horizontal="center" vertical="center"/>
    </xf>
    <xf numFmtId="0" fontId="7" fillId="7" borderId="0" xfId="1" applyFont="1" applyFill="1" applyAlignment="1">
      <alignment vertical="center"/>
    </xf>
    <xf numFmtId="0" fontId="7" fillId="7" borderId="17" xfId="1" applyFont="1" applyFill="1" applyBorder="1" applyAlignment="1">
      <alignment vertical="center"/>
    </xf>
    <xf numFmtId="0" fontId="7" fillId="7" borderId="55" xfId="1" applyFont="1" applyFill="1" applyBorder="1" applyAlignment="1">
      <alignment vertical="center"/>
    </xf>
    <xf numFmtId="0" fontId="7" fillId="8" borderId="59" xfId="1" applyFont="1" applyFill="1" applyBorder="1" applyAlignment="1">
      <alignment vertical="center"/>
    </xf>
    <xf numFmtId="0" fontId="7" fillId="8" borderId="54" xfId="1" applyFont="1" applyFill="1" applyBorder="1" applyAlignment="1">
      <alignment vertical="center"/>
    </xf>
    <xf numFmtId="0" fontId="7" fillId="8" borderId="58" xfId="1" applyFont="1" applyFill="1" applyBorder="1" applyAlignment="1">
      <alignment vertical="center"/>
    </xf>
    <xf numFmtId="2" fontId="7" fillId="8" borderId="57" xfId="1" applyNumberFormat="1" applyFont="1" applyFill="1" applyBorder="1" applyAlignment="1">
      <alignment vertical="center"/>
    </xf>
    <xf numFmtId="0" fontId="2" fillId="8" borderId="55" xfId="1" applyFill="1" applyBorder="1" applyAlignment="1">
      <alignment vertical="center"/>
    </xf>
    <xf numFmtId="0" fontId="2" fillId="8" borderId="58" xfId="1" applyFill="1" applyBorder="1" applyAlignment="1">
      <alignment vertical="center"/>
    </xf>
    <xf numFmtId="2" fontId="7" fillId="7" borderId="55" xfId="1" applyNumberFormat="1" applyFont="1" applyFill="1" applyBorder="1" applyAlignment="1">
      <alignment vertical="center"/>
    </xf>
    <xf numFmtId="0" fontId="2" fillId="7" borderId="17" xfId="1" applyFill="1" applyBorder="1" applyAlignment="1">
      <alignment vertical="center"/>
    </xf>
    <xf numFmtId="0" fontId="2" fillId="7" borderId="55" xfId="1" applyFill="1" applyBorder="1" applyAlignment="1">
      <alignment vertical="center"/>
    </xf>
    <xf numFmtId="0" fontId="2" fillId="7" borderId="56" xfId="1" applyFill="1" applyBorder="1" applyAlignment="1">
      <alignment vertical="center"/>
    </xf>
    <xf numFmtId="0" fontId="2" fillId="9" borderId="0" xfId="1" applyFill="1"/>
    <xf numFmtId="0" fontId="7" fillId="3" borderId="60" xfId="1" applyFont="1" applyFill="1" applyBorder="1" applyAlignment="1">
      <alignment vertical="center"/>
    </xf>
    <xf numFmtId="0" fontId="8" fillId="10" borderId="19" xfId="1" applyFont="1" applyFill="1" applyBorder="1" applyAlignment="1">
      <alignment vertical="center"/>
    </xf>
    <xf numFmtId="0" fontId="8" fillId="10" borderId="3" xfId="1" applyFont="1" applyFill="1" applyBorder="1" applyAlignment="1">
      <alignment vertical="center"/>
    </xf>
    <xf numFmtId="0" fontId="8" fillId="10" borderId="17" xfId="1" applyFont="1" applyFill="1" applyBorder="1" applyAlignment="1">
      <alignment vertical="center"/>
    </xf>
    <xf numFmtId="0" fontId="8" fillId="10" borderId="53" xfId="1" applyFont="1" applyFill="1" applyBorder="1" applyAlignment="1">
      <alignment vertical="center"/>
    </xf>
    <xf numFmtId="0" fontId="12" fillId="11" borderId="38" xfId="2" applyFont="1" applyFill="1" applyBorder="1" applyAlignment="1">
      <alignment horizontal="center" vertical="center"/>
    </xf>
    <xf numFmtId="0" fontId="12" fillId="12" borderId="0" xfId="2" applyFont="1" applyFill="1" applyAlignment="1">
      <alignment horizontal="center" vertical="center"/>
    </xf>
    <xf numFmtId="0" fontId="12" fillId="13" borderId="38" xfId="2" applyFont="1" applyFill="1" applyBorder="1" applyAlignment="1">
      <alignment horizontal="center" vertical="center"/>
    </xf>
    <xf numFmtId="0" fontId="12" fillId="14" borderId="38" xfId="2" applyFont="1" applyFill="1" applyBorder="1" applyAlignment="1">
      <alignment horizontal="center" vertical="center"/>
    </xf>
    <xf numFmtId="0" fontId="6" fillId="15" borderId="3" xfId="1" applyFont="1" applyFill="1" applyBorder="1" applyAlignment="1">
      <alignment vertical="center"/>
    </xf>
    <xf numFmtId="0" fontId="2" fillId="16" borderId="3" xfId="1" applyFill="1" applyBorder="1" applyAlignment="1">
      <alignment vertical="center"/>
    </xf>
    <xf numFmtId="0" fontId="5" fillId="16" borderId="3" xfId="1" applyFont="1" applyFill="1" applyBorder="1" applyAlignment="1">
      <alignment vertical="center"/>
    </xf>
    <xf numFmtId="0" fontId="5" fillId="16" borderId="3" xfId="1" applyFont="1" applyFill="1" applyBorder="1" applyAlignment="1">
      <alignment horizontal="left" vertical="center"/>
    </xf>
    <xf numFmtId="0" fontId="3" fillId="16" borderId="0" xfId="1" applyFont="1" applyFill="1" applyAlignment="1">
      <alignment vertical="center"/>
    </xf>
    <xf numFmtId="0" fontId="2" fillId="16" borderId="0" xfId="1" applyFill="1" applyAlignment="1">
      <alignment vertical="center"/>
    </xf>
    <xf numFmtId="0" fontId="4" fillId="16" borderId="0" xfId="1" applyFont="1" applyFill="1" applyAlignment="1">
      <alignment vertical="center"/>
    </xf>
    <xf numFmtId="0" fontId="3" fillId="16" borderId="3" xfId="1" applyFont="1" applyFill="1" applyBorder="1" applyAlignment="1">
      <alignment vertical="center"/>
    </xf>
    <xf numFmtId="0" fontId="4" fillId="16" borderId="3" xfId="1" applyFont="1" applyFill="1" applyBorder="1" applyAlignment="1">
      <alignment vertical="center"/>
    </xf>
    <xf numFmtId="0" fontId="2" fillId="16" borderId="0" xfId="1" applyFill="1" applyBorder="1" applyAlignment="1">
      <alignment vertical="center"/>
    </xf>
    <xf numFmtId="0" fontId="3" fillId="16" borderId="0" xfId="1" applyFont="1" applyFill="1" applyBorder="1" applyAlignment="1">
      <alignment vertical="center"/>
    </xf>
    <xf numFmtId="0" fontId="2" fillId="16" borderId="52" xfId="1" applyFill="1" applyBorder="1" applyAlignment="1">
      <alignment vertical="center"/>
    </xf>
    <xf numFmtId="0" fontId="2" fillId="16" borderId="14" xfId="1" applyFill="1" applyBorder="1" applyAlignment="1">
      <alignment vertical="center"/>
    </xf>
    <xf numFmtId="0" fontId="4" fillId="16" borderId="14" xfId="1" applyFont="1" applyFill="1" applyBorder="1" applyAlignment="1">
      <alignment vertical="center"/>
    </xf>
    <xf numFmtId="0" fontId="6" fillId="15" borderId="0" xfId="1" applyFont="1" applyFill="1" applyAlignment="1">
      <alignment vertical="center"/>
    </xf>
    <xf numFmtId="0" fontId="3" fillId="16" borderId="0" xfId="1" applyFont="1" applyFill="1" applyAlignment="1">
      <alignment horizontal="left" vertical="center"/>
    </xf>
    <xf numFmtId="0" fontId="2" fillId="16" borderId="0" xfId="1" applyFill="1" applyAlignment="1">
      <alignment horizontal="right" vertical="center"/>
    </xf>
    <xf numFmtId="0" fontId="2" fillId="16" borderId="3" xfId="1" applyFill="1" applyBorder="1" applyAlignment="1">
      <alignment horizontal="right" vertical="center"/>
    </xf>
    <xf numFmtId="0" fontId="2" fillId="16" borderId="8" xfId="1" applyFill="1" applyBorder="1" applyAlignment="1">
      <alignment horizontal="right" vertical="center"/>
    </xf>
    <xf numFmtId="0" fontId="3" fillId="16" borderId="0" xfId="1" applyFont="1" applyFill="1" applyAlignment="1">
      <alignment horizontal="right" vertical="center"/>
    </xf>
    <xf numFmtId="0" fontId="3" fillId="16" borderId="3" xfId="1" applyFont="1" applyFill="1" applyBorder="1" applyAlignment="1">
      <alignment horizontal="left" vertical="center"/>
    </xf>
    <xf numFmtId="0" fontId="3" fillId="16" borderId="3" xfId="1" applyFont="1" applyFill="1" applyBorder="1" applyAlignment="1">
      <alignment horizontal="right" vertical="center"/>
    </xf>
    <xf numFmtId="0" fontId="3" fillId="16" borderId="8" xfId="1" applyFont="1" applyFill="1" applyBorder="1" applyAlignment="1">
      <alignment horizontal="right" vertical="center"/>
    </xf>
    <xf numFmtId="0" fontId="3" fillId="16" borderId="0" xfId="1" applyFont="1" applyFill="1" applyAlignment="1">
      <alignment vertical="top"/>
    </xf>
    <xf numFmtId="0" fontId="5" fillId="16" borderId="0" xfId="1" applyFont="1" applyFill="1" applyAlignment="1">
      <alignment horizontal="center" vertical="center"/>
    </xf>
    <xf numFmtId="0" fontId="2" fillId="16" borderId="0" xfId="1" applyFill="1" applyAlignment="1">
      <alignment horizontal="left" vertical="center"/>
    </xf>
    <xf numFmtId="0" fontId="2" fillId="16" borderId="0" xfId="1" applyFill="1" applyAlignment="1">
      <alignment horizontal="center" vertical="center"/>
    </xf>
    <xf numFmtId="0" fontId="2" fillId="16" borderId="3" xfId="1" applyFill="1" applyBorder="1" applyAlignment="1">
      <alignment horizontal="left" vertical="center"/>
    </xf>
    <xf numFmtId="0" fontId="2" fillId="16" borderId="8" xfId="1" applyFill="1" applyBorder="1" applyAlignment="1">
      <alignment horizontal="left" vertical="center"/>
    </xf>
    <xf numFmtId="0" fontId="2" fillId="16" borderId="2" xfId="1" applyFill="1" applyBorder="1"/>
    <xf numFmtId="0" fontId="2" fillId="16" borderId="1" xfId="1" applyFill="1" applyBorder="1" applyAlignment="1">
      <alignment horizontal="left" vertical="center"/>
    </xf>
    <xf numFmtId="0" fontId="2" fillId="16" borderId="1" xfId="1" applyFill="1" applyBorder="1"/>
    <xf numFmtId="0" fontId="2" fillId="16" borderId="4" xfId="1" applyFill="1" applyBorder="1" applyAlignment="1">
      <alignment vertical="center"/>
    </xf>
  </cellXfs>
  <cellStyles count="3">
    <cellStyle name="Normal" xfId="0" builtinId="0"/>
    <cellStyle name="Normal 2" xfId="1" xr:uid="{13B51727-65EB-BD48-859E-01F99D8918DB}"/>
    <cellStyle name="Standaard 2" xfId="2" xr:uid="{C093B3A2-DC2D-3F4F-B36F-FB2E2FEEA43B}"/>
  </cellStyles>
  <dxfs count="21">
    <dxf>
      <font>
        <color theme="0"/>
      </font>
      <fill>
        <patternFill>
          <bgColor rgb="FFC00000"/>
        </patternFill>
      </fill>
    </dxf>
    <dxf>
      <font>
        <color theme="0"/>
      </font>
      <fill>
        <patternFill>
          <bgColor theme="9" tint="-0.24994659260841701"/>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5" tint="0.39994506668294322"/>
        </patternFill>
      </fill>
    </dxf>
    <dxf>
      <fill>
        <patternFill>
          <bgColor theme="9" tint="0.39994506668294322"/>
        </patternFill>
      </fill>
    </dxf>
    <dxf>
      <fill>
        <patternFill>
          <bgColor theme="9" tint="0.39994506668294322"/>
        </patternFill>
      </fill>
    </dxf>
    <dxf>
      <fill>
        <patternFill>
          <bgColor rgb="FF92D050"/>
        </patternFill>
      </fill>
    </dxf>
    <dxf>
      <fill>
        <patternFill>
          <bgColor theme="5"/>
        </patternFill>
      </fill>
    </dxf>
    <dxf>
      <fill>
        <patternFill>
          <bgColor theme="5"/>
        </patternFill>
      </fill>
    </dxf>
    <dxf>
      <fill>
        <patternFill>
          <bgColor rgb="FF92D050"/>
        </patternFill>
      </fill>
    </dxf>
    <dxf>
      <fill>
        <patternFill>
          <bgColor theme="5"/>
        </patternFill>
      </fill>
    </dxf>
    <dxf>
      <fill>
        <patternFill>
          <bgColor rgb="FF92D050"/>
        </patternFill>
      </fill>
    </dxf>
    <dxf>
      <fill>
        <patternFill>
          <bgColor theme="5"/>
        </patternFill>
      </fill>
    </dxf>
    <dxf>
      <fill>
        <patternFill>
          <bgColor rgb="FF92D050"/>
        </patternFill>
      </fill>
    </dxf>
    <dxf>
      <fill>
        <patternFill>
          <bgColor theme="5"/>
        </patternFill>
      </fill>
    </dxf>
    <dxf>
      <fill>
        <patternFill>
          <bgColor rgb="FF92D050"/>
        </patternFill>
      </fill>
    </dxf>
    <dxf>
      <fill>
        <patternFill>
          <bgColor theme="5"/>
        </patternFill>
      </fill>
    </dxf>
    <dxf>
      <fill>
        <patternFill>
          <bgColor rgb="FF92D050"/>
        </patternFill>
      </fill>
    </dxf>
  </dxfs>
  <tableStyles count="0" defaultTableStyle="TableStyleMedium2" defaultPivotStyle="PivotStyleLight16"/>
  <colors>
    <mruColors>
      <color rgb="FFFA729C"/>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4.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5.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_rels/chart6.xml.rels><?xml version="1.0" encoding="UTF-8" standalone="yes"?>
<Relationships xmlns="http://schemas.openxmlformats.org/package/2006/relationships"><Relationship Id="rId2" Type="http://schemas.openxmlformats.org/officeDocument/2006/relationships/chartUserShapes" Target="../drawings/drawing6.xml"/><Relationship Id="rId1" Type="http://schemas.openxmlformats.org/officeDocument/2006/relationships/themeOverride" Target="../theme/themeOverrid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3521963710314638"/>
          <c:y val="9.2934314901828408E-2"/>
          <c:w val="0.52661345494791179"/>
          <c:h val="0.78017900214696545"/>
        </c:manualLayout>
      </c:layout>
      <c:radarChart>
        <c:radarStyle val="marker"/>
        <c:varyColors val="0"/>
        <c:ser>
          <c:idx val="0"/>
          <c:order val="0"/>
          <c:tx>
            <c:strRef>
              <c:f>'Full Results'!$D$2</c:f>
              <c:strCache>
                <c:ptCount val="1"/>
                <c:pt idx="0">
                  <c:v>Maturity Score</c:v>
                </c:pt>
              </c:strCache>
            </c:strRef>
          </c:tx>
          <c:spPr>
            <a:ln>
              <a:solidFill>
                <a:srgbClr val="002060"/>
              </a:solidFill>
            </a:ln>
          </c:spPr>
          <c:marker>
            <c:symbol val="none"/>
          </c:marker>
          <c:cat>
            <c:strRef>
              <c:f>'Full Results'!$C$4:$C$30</c:f>
              <c:strCache>
                <c:ptCount val="27"/>
                <c:pt idx="0">
                  <c:v>GV.OC-01</c:v>
                </c:pt>
                <c:pt idx="1">
                  <c:v>GV.OC-02</c:v>
                </c:pt>
                <c:pt idx="2">
                  <c:v>GV.OC-04</c:v>
                </c:pt>
                <c:pt idx="3">
                  <c:v>GV.RM-01</c:v>
                </c:pt>
                <c:pt idx="4">
                  <c:v>GV.RM-02</c:v>
                </c:pt>
                <c:pt idx="5">
                  <c:v>GV.RM-03</c:v>
                </c:pt>
                <c:pt idx="6">
                  <c:v>GV.RM-04</c:v>
                </c:pt>
                <c:pt idx="7">
                  <c:v>GV.RM-05</c:v>
                </c:pt>
                <c:pt idx="8">
                  <c:v>GV.RM-06</c:v>
                </c:pt>
                <c:pt idx="9">
                  <c:v>GV.RM-07</c:v>
                </c:pt>
                <c:pt idx="10">
                  <c:v>GV.RR-01</c:v>
                </c:pt>
                <c:pt idx="11">
                  <c:v>GV.RR-02</c:v>
                </c:pt>
                <c:pt idx="12">
                  <c:v>GV.RR-03</c:v>
                </c:pt>
                <c:pt idx="13">
                  <c:v>GV.PO-01</c:v>
                </c:pt>
                <c:pt idx="14">
                  <c:v>GV.PO-02</c:v>
                </c:pt>
                <c:pt idx="15">
                  <c:v>GV.OV-01</c:v>
                </c:pt>
                <c:pt idx="16">
                  <c:v>GV.OV-02</c:v>
                </c:pt>
                <c:pt idx="17">
                  <c:v>GV.OV-03</c:v>
                </c:pt>
                <c:pt idx="18">
                  <c:v>ID.RA-05</c:v>
                </c:pt>
                <c:pt idx="19">
                  <c:v>ID.RA-06</c:v>
                </c:pt>
                <c:pt idx="20">
                  <c:v>ID.RA-07</c:v>
                </c:pt>
                <c:pt idx="21">
                  <c:v>PR.AA-06</c:v>
                </c:pt>
                <c:pt idx="22">
                  <c:v>PR.AT-01</c:v>
                </c:pt>
                <c:pt idx="23">
                  <c:v>PR.AT-02</c:v>
                </c:pt>
                <c:pt idx="24">
                  <c:v>PR.PS-02</c:v>
                </c:pt>
                <c:pt idx="25">
                  <c:v>PR.PS-03</c:v>
                </c:pt>
                <c:pt idx="26">
                  <c:v>RC.RP-04</c:v>
                </c:pt>
              </c:strCache>
            </c:strRef>
          </c:cat>
          <c:val>
            <c:numRef>
              <c:f>'Full Results'!$D$4:$D$30</c:f>
              <c:numCache>
                <c:formatCode>General</c:formatCode>
                <c:ptCount val="27"/>
                <c:pt idx="0">
                  <c:v>2</c:v>
                </c:pt>
                <c:pt idx="1">
                  <c:v>3</c:v>
                </c:pt>
                <c:pt idx="2">
                  <c:v>4</c:v>
                </c:pt>
                <c:pt idx="3">
                  <c:v>4</c:v>
                </c:pt>
                <c:pt idx="4">
                  <c:v>4</c:v>
                </c:pt>
                <c:pt idx="5">
                  <c:v>4</c:v>
                </c:pt>
                <c:pt idx="6">
                  <c:v>4</c:v>
                </c:pt>
                <c:pt idx="7">
                  <c:v>4</c:v>
                </c:pt>
                <c:pt idx="8">
                  <c:v>4</c:v>
                </c:pt>
                <c:pt idx="9">
                  <c:v>4</c:v>
                </c:pt>
                <c:pt idx="10">
                  <c:v>4</c:v>
                </c:pt>
                <c:pt idx="11">
                  <c:v>4</c:v>
                </c:pt>
                <c:pt idx="12">
                  <c:v>1</c:v>
                </c:pt>
                <c:pt idx="13">
                  <c:v>1</c:v>
                </c:pt>
                <c:pt idx="14">
                  <c:v>2</c:v>
                </c:pt>
                <c:pt idx="15">
                  <c:v>2</c:v>
                </c:pt>
                <c:pt idx="16">
                  <c:v>2</c:v>
                </c:pt>
                <c:pt idx="17">
                  <c:v>2</c:v>
                </c:pt>
                <c:pt idx="18">
                  <c:v>1</c:v>
                </c:pt>
                <c:pt idx="19">
                  <c:v>2</c:v>
                </c:pt>
                <c:pt idx="20">
                  <c:v>2</c:v>
                </c:pt>
                <c:pt idx="21">
                  <c:v>5</c:v>
                </c:pt>
                <c:pt idx="22">
                  <c:v>4</c:v>
                </c:pt>
                <c:pt idx="23">
                  <c:v>5</c:v>
                </c:pt>
                <c:pt idx="24">
                  <c:v>5</c:v>
                </c:pt>
                <c:pt idx="25">
                  <c:v>4</c:v>
                </c:pt>
                <c:pt idx="26">
                  <c:v>2</c:v>
                </c:pt>
              </c:numCache>
            </c:numRef>
          </c:val>
          <c:extLst>
            <c:ext xmlns:c16="http://schemas.microsoft.com/office/drawing/2014/chart" uri="{C3380CC4-5D6E-409C-BE32-E72D297353CC}">
              <c16:uniqueId val="{00000000-2598-5F40-B6AD-C2C6067C4A06}"/>
            </c:ext>
          </c:extLst>
        </c:ser>
        <c:ser>
          <c:idx val="2"/>
          <c:order val="1"/>
          <c:tx>
            <c:strRef>
              <c:f>'Full Results'!$E$2</c:f>
              <c:strCache>
                <c:ptCount val="1"/>
                <c:pt idx="0">
                  <c:v>Maturity Target</c:v>
                </c:pt>
              </c:strCache>
            </c:strRef>
          </c:tx>
          <c:spPr>
            <a:ln>
              <a:solidFill>
                <a:srgbClr val="C00000"/>
              </a:solidFill>
            </a:ln>
          </c:spPr>
          <c:marker>
            <c:symbol val="none"/>
          </c:marker>
          <c:cat>
            <c:strRef>
              <c:f>'Full Results'!$C$4:$C$30</c:f>
              <c:strCache>
                <c:ptCount val="27"/>
                <c:pt idx="0">
                  <c:v>GV.OC-01</c:v>
                </c:pt>
                <c:pt idx="1">
                  <c:v>GV.OC-02</c:v>
                </c:pt>
                <c:pt idx="2">
                  <c:v>GV.OC-04</c:v>
                </c:pt>
                <c:pt idx="3">
                  <c:v>GV.RM-01</c:v>
                </c:pt>
                <c:pt idx="4">
                  <c:v>GV.RM-02</c:v>
                </c:pt>
                <c:pt idx="5">
                  <c:v>GV.RM-03</c:v>
                </c:pt>
                <c:pt idx="6">
                  <c:v>GV.RM-04</c:v>
                </c:pt>
                <c:pt idx="7">
                  <c:v>GV.RM-05</c:v>
                </c:pt>
                <c:pt idx="8">
                  <c:v>GV.RM-06</c:v>
                </c:pt>
                <c:pt idx="9">
                  <c:v>GV.RM-07</c:v>
                </c:pt>
                <c:pt idx="10">
                  <c:v>GV.RR-01</c:v>
                </c:pt>
                <c:pt idx="11">
                  <c:v>GV.RR-02</c:v>
                </c:pt>
                <c:pt idx="12">
                  <c:v>GV.RR-03</c:v>
                </c:pt>
                <c:pt idx="13">
                  <c:v>GV.PO-01</c:v>
                </c:pt>
                <c:pt idx="14">
                  <c:v>GV.PO-02</c:v>
                </c:pt>
                <c:pt idx="15">
                  <c:v>GV.OV-01</c:v>
                </c:pt>
                <c:pt idx="16">
                  <c:v>GV.OV-02</c:v>
                </c:pt>
                <c:pt idx="17">
                  <c:v>GV.OV-03</c:v>
                </c:pt>
                <c:pt idx="18">
                  <c:v>ID.RA-05</c:v>
                </c:pt>
                <c:pt idx="19">
                  <c:v>ID.RA-06</c:v>
                </c:pt>
                <c:pt idx="20">
                  <c:v>ID.RA-07</c:v>
                </c:pt>
                <c:pt idx="21">
                  <c:v>PR.AA-06</c:v>
                </c:pt>
                <c:pt idx="22">
                  <c:v>PR.AT-01</c:v>
                </c:pt>
                <c:pt idx="23">
                  <c:v>PR.AT-02</c:v>
                </c:pt>
                <c:pt idx="24">
                  <c:v>PR.PS-02</c:v>
                </c:pt>
                <c:pt idx="25">
                  <c:v>PR.PS-03</c:v>
                </c:pt>
                <c:pt idx="26">
                  <c:v>RC.RP-04</c:v>
                </c:pt>
              </c:strCache>
            </c:strRef>
          </c:cat>
          <c:val>
            <c:numRef>
              <c:f>'Full Results'!$E$4:$E$30</c:f>
              <c:numCache>
                <c:formatCode>General</c:formatCode>
                <c:ptCount val="27"/>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numCache>
            </c:numRef>
          </c:val>
          <c:extLst>
            <c:ext xmlns:c16="http://schemas.microsoft.com/office/drawing/2014/chart" uri="{C3380CC4-5D6E-409C-BE32-E72D297353CC}">
              <c16:uniqueId val="{00000001-2598-5F40-B6AD-C2C6067C4A06}"/>
            </c:ext>
          </c:extLst>
        </c:ser>
        <c:dLbls>
          <c:showLegendKey val="0"/>
          <c:showVal val="0"/>
          <c:showCatName val="0"/>
          <c:showSerName val="0"/>
          <c:showPercent val="0"/>
          <c:showBubbleSize val="0"/>
        </c:dLbls>
        <c:axId val="84231296"/>
        <c:axId val="84232832"/>
      </c:radarChart>
      <c:catAx>
        <c:axId val="84231296"/>
        <c:scaling>
          <c:orientation val="minMax"/>
        </c:scaling>
        <c:delete val="0"/>
        <c:axPos val="b"/>
        <c:majorGridlines/>
        <c:numFmt formatCode="General" sourceLinked="0"/>
        <c:majorTickMark val="out"/>
        <c:minorTickMark val="none"/>
        <c:tickLblPos val="nextTo"/>
        <c:crossAx val="84232832"/>
        <c:crosses val="autoZero"/>
        <c:auto val="1"/>
        <c:lblAlgn val="ctr"/>
        <c:lblOffset val="100"/>
        <c:noMultiLvlLbl val="0"/>
      </c:catAx>
      <c:valAx>
        <c:axId val="84232832"/>
        <c:scaling>
          <c:orientation val="minMax"/>
          <c:max val="5"/>
          <c:min val="0"/>
        </c:scaling>
        <c:delete val="0"/>
        <c:axPos val="l"/>
        <c:majorGridlines/>
        <c:numFmt formatCode="General" sourceLinked="1"/>
        <c:majorTickMark val="cross"/>
        <c:minorTickMark val="none"/>
        <c:tickLblPos val="nextTo"/>
        <c:crossAx val="84231296"/>
        <c:crosses val="autoZero"/>
        <c:crossBetween val="between"/>
        <c:majorUnit val="0.5"/>
      </c:valAx>
    </c:plotArea>
    <c:legend>
      <c:legendPos val="r"/>
      <c:layout>
        <c:manualLayout>
          <c:xMode val="edge"/>
          <c:yMode val="edge"/>
          <c:x val="0.78454844337090712"/>
          <c:y val="0.31663529411764707"/>
          <c:w val="0.1752300135808986"/>
          <c:h val="0.10243693313470287"/>
        </c:manualLayout>
      </c:layout>
      <c:overlay val="0"/>
    </c:legend>
    <c:plotVisOnly val="1"/>
    <c:dispBlanksAs val="gap"/>
    <c:showDLblsOverMax val="0"/>
  </c:chart>
  <c:spPr>
    <a:solidFill>
      <a:sysClr val="window" lastClr="FFFFFF"/>
    </a:solidFill>
    <a:ln w="25400" cap="flat" cmpd="sng" algn="ctr">
      <a:solidFill>
        <a:srgbClr val="FFC000"/>
      </a:solidFill>
      <a:prstDash val="solid"/>
    </a:ln>
    <a:effectLst/>
  </c:spPr>
  <c:txPr>
    <a:bodyPr/>
    <a:lstStyle/>
    <a:p>
      <a:pPr>
        <a:defRPr>
          <a:solidFill>
            <a:sysClr val="windowText" lastClr="000000"/>
          </a:solidFill>
          <a:latin typeface="+mn-lt"/>
          <a:ea typeface="+mn-ea"/>
          <a:cs typeface="+mn-cs"/>
        </a:defRPr>
      </a:pPr>
      <a:endParaRPr lang="en-CH"/>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332529522275899"/>
          <c:y val="0.11064095936607624"/>
          <c:w val="0.52661345494791179"/>
          <c:h val="0.78017900214696545"/>
        </c:manualLayout>
      </c:layout>
      <c:radarChart>
        <c:radarStyle val="marker"/>
        <c:varyColors val="0"/>
        <c:ser>
          <c:idx val="0"/>
          <c:order val="0"/>
          <c:tx>
            <c:strRef>
              <c:f>'Full Results'!$D$2</c:f>
              <c:strCache>
                <c:ptCount val="1"/>
                <c:pt idx="0">
                  <c:v>Maturity Score</c:v>
                </c:pt>
              </c:strCache>
            </c:strRef>
          </c:tx>
          <c:spPr>
            <a:ln>
              <a:solidFill>
                <a:sysClr val="windowText" lastClr="000000">
                  <a:lumMod val="50000"/>
                  <a:lumOff val="50000"/>
                </a:sysClr>
              </a:solidFill>
            </a:ln>
          </c:spPr>
          <c:marker>
            <c:symbol val="none"/>
          </c:marker>
          <c:cat>
            <c:strRef>
              <c:f>'Full Results'!$C$34:$C$59</c:f>
              <c:strCache>
                <c:ptCount val="26"/>
                <c:pt idx="0">
                  <c:v>GV.SC-08</c:v>
                </c:pt>
                <c:pt idx="1">
                  <c:v>GV.OC-03</c:v>
                </c:pt>
                <c:pt idx="2">
                  <c:v>GV.PO-01</c:v>
                </c:pt>
                <c:pt idx="3">
                  <c:v>GV.PO-02</c:v>
                </c:pt>
                <c:pt idx="4">
                  <c:v>ID.IM-04</c:v>
                </c:pt>
                <c:pt idx="5">
                  <c:v>DE.AE-08</c:v>
                </c:pt>
                <c:pt idx="6">
                  <c:v>RS.MA-01</c:v>
                </c:pt>
                <c:pt idx="7">
                  <c:v>RS.MA-02</c:v>
                </c:pt>
                <c:pt idx="8">
                  <c:v>RS.MA-03</c:v>
                </c:pt>
                <c:pt idx="9">
                  <c:v>RS.MA-04</c:v>
                </c:pt>
                <c:pt idx="10">
                  <c:v>RS.MA-05</c:v>
                </c:pt>
                <c:pt idx="11">
                  <c:v>RS.AN-03</c:v>
                </c:pt>
                <c:pt idx="12">
                  <c:v>RS.AN-07</c:v>
                </c:pt>
                <c:pt idx="13">
                  <c:v>RS.AN-08</c:v>
                </c:pt>
                <c:pt idx="14">
                  <c:v>RS.CO-02</c:v>
                </c:pt>
                <c:pt idx="15">
                  <c:v>RS.CO-03</c:v>
                </c:pt>
                <c:pt idx="16">
                  <c:v>RS.MI-01</c:v>
                </c:pt>
                <c:pt idx="17">
                  <c:v>RS.MI-02</c:v>
                </c:pt>
                <c:pt idx="18">
                  <c:v>RC.RP-01</c:v>
                </c:pt>
                <c:pt idx="19">
                  <c:v>RC.RP-02</c:v>
                </c:pt>
                <c:pt idx="20">
                  <c:v>RC.RP-03</c:v>
                </c:pt>
                <c:pt idx="21">
                  <c:v>RC.RP-04</c:v>
                </c:pt>
                <c:pt idx="22">
                  <c:v>RC.RP-05</c:v>
                </c:pt>
                <c:pt idx="23">
                  <c:v>RC.RP-06</c:v>
                </c:pt>
                <c:pt idx="24">
                  <c:v>RC.CO-03</c:v>
                </c:pt>
                <c:pt idx="25">
                  <c:v>RC.CO-04</c:v>
                </c:pt>
              </c:strCache>
            </c:strRef>
          </c:cat>
          <c:val>
            <c:numRef>
              <c:f>'Full Results'!$D$34:$D$59</c:f>
              <c:numCache>
                <c:formatCode>General</c:formatCode>
                <c:ptCount val="26"/>
                <c:pt idx="0">
                  <c:v>4</c:v>
                </c:pt>
                <c:pt idx="1">
                  <c:v>4</c:v>
                </c:pt>
                <c:pt idx="2">
                  <c:v>3</c:v>
                </c:pt>
                <c:pt idx="3">
                  <c:v>5</c:v>
                </c:pt>
                <c:pt idx="4">
                  <c:v>4</c:v>
                </c:pt>
                <c:pt idx="5">
                  <c:v>5</c:v>
                </c:pt>
                <c:pt idx="6">
                  <c:v>3</c:v>
                </c:pt>
                <c:pt idx="7">
                  <c:v>4</c:v>
                </c:pt>
                <c:pt idx="8">
                  <c:v>3</c:v>
                </c:pt>
                <c:pt idx="9">
                  <c:v>3</c:v>
                </c:pt>
                <c:pt idx="10">
                  <c:v>3</c:v>
                </c:pt>
                <c:pt idx="11">
                  <c:v>2</c:v>
                </c:pt>
                <c:pt idx="12">
                  <c:v>3</c:v>
                </c:pt>
                <c:pt idx="13">
                  <c:v>3</c:v>
                </c:pt>
                <c:pt idx="14">
                  <c:v>5</c:v>
                </c:pt>
                <c:pt idx="15">
                  <c:v>4</c:v>
                </c:pt>
                <c:pt idx="16">
                  <c:v>3</c:v>
                </c:pt>
                <c:pt idx="17">
                  <c:v>4</c:v>
                </c:pt>
                <c:pt idx="18">
                  <c:v>3</c:v>
                </c:pt>
                <c:pt idx="19">
                  <c:v>5</c:v>
                </c:pt>
                <c:pt idx="20">
                  <c:v>4</c:v>
                </c:pt>
                <c:pt idx="21">
                  <c:v>4</c:v>
                </c:pt>
                <c:pt idx="22">
                  <c:v>5</c:v>
                </c:pt>
                <c:pt idx="23">
                  <c:v>2</c:v>
                </c:pt>
                <c:pt idx="24">
                  <c:v>5</c:v>
                </c:pt>
                <c:pt idx="25">
                  <c:v>2</c:v>
                </c:pt>
              </c:numCache>
            </c:numRef>
          </c:val>
          <c:extLst>
            <c:ext xmlns:c16="http://schemas.microsoft.com/office/drawing/2014/chart" uri="{C3380CC4-5D6E-409C-BE32-E72D297353CC}">
              <c16:uniqueId val="{00000000-9D27-624C-8742-60EE9B99CC1F}"/>
            </c:ext>
          </c:extLst>
        </c:ser>
        <c:ser>
          <c:idx val="1"/>
          <c:order val="1"/>
          <c:tx>
            <c:strRef>
              <c:f>'Full Results'!$E$2</c:f>
              <c:strCache>
                <c:ptCount val="1"/>
                <c:pt idx="0">
                  <c:v>Maturity Target</c:v>
                </c:pt>
              </c:strCache>
            </c:strRef>
          </c:tx>
          <c:spPr>
            <a:ln>
              <a:solidFill>
                <a:srgbClr val="C00000"/>
              </a:solidFill>
            </a:ln>
          </c:spPr>
          <c:marker>
            <c:symbol val="none"/>
          </c:marker>
          <c:cat>
            <c:strRef>
              <c:f>'Full Results'!$C$34:$C$59</c:f>
              <c:strCache>
                <c:ptCount val="26"/>
                <c:pt idx="0">
                  <c:v>GV.SC-08</c:v>
                </c:pt>
                <c:pt idx="1">
                  <c:v>GV.OC-03</c:v>
                </c:pt>
                <c:pt idx="2">
                  <c:v>GV.PO-01</c:v>
                </c:pt>
                <c:pt idx="3">
                  <c:v>GV.PO-02</c:v>
                </c:pt>
                <c:pt idx="4">
                  <c:v>ID.IM-04</c:v>
                </c:pt>
                <c:pt idx="5">
                  <c:v>DE.AE-08</c:v>
                </c:pt>
                <c:pt idx="6">
                  <c:v>RS.MA-01</c:v>
                </c:pt>
                <c:pt idx="7">
                  <c:v>RS.MA-02</c:v>
                </c:pt>
                <c:pt idx="8">
                  <c:v>RS.MA-03</c:v>
                </c:pt>
                <c:pt idx="9">
                  <c:v>RS.MA-04</c:v>
                </c:pt>
                <c:pt idx="10">
                  <c:v>RS.MA-05</c:v>
                </c:pt>
                <c:pt idx="11">
                  <c:v>RS.AN-03</c:v>
                </c:pt>
                <c:pt idx="12">
                  <c:v>RS.AN-07</c:v>
                </c:pt>
                <c:pt idx="13">
                  <c:v>RS.AN-08</c:v>
                </c:pt>
                <c:pt idx="14">
                  <c:v>RS.CO-02</c:v>
                </c:pt>
                <c:pt idx="15">
                  <c:v>RS.CO-03</c:v>
                </c:pt>
                <c:pt idx="16">
                  <c:v>RS.MI-01</c:v>
                </c:pt>
                <c:pt idx="17">
                  <c:v>RS.MI-02</c:v>
                </c:pt>
                <c:pt idx="18">
                  <c:v>RC.RP-01</c:v>
                </c:pt>
                <c:pt idx="19">
                  <c:v>RC.RP-02</c:v>
                </c:pt>
                <c:pt idx="20">
                  <c:v>RC.RP-03</c:v>
                </c:pt>
                <c:pt idx="21">
                  <c:v>RC.RP-04</c:v>
                </c:pt>
                <c:pt idx="22">
                  <c:v>RC.RP-05</c:v>
                </c:pt>
                <c:pt idx="23">
                  <c:v>RC.RP-06</c:v>
                </c:pt>
                <c:pt idx="24">
                  <c:v>RC.CO-03</c:v>
                </c:pt>
                <c:pt idx="25">
                  <c:v>RC.CO-04</c:v>
                </c:pt>
              </c:strCache>
            </c:strRef>
          </c:cat>
          <c:val>
            <c:numRef>
              <c:f>'Full Results'!$E$34:$E$59</c:f>
              <c:numCache>
                <c:formatCode>General</c:formatCode>
                <c:ptCount val="26"/>
                <c:pt idx="0">
                  <c:v>5</c:v>
                </c:pt>
                <c:pt idx="1">
                  <c:v>5</c:v>
                </c:pt>
                <c:pt idx="2">
                  <c:v>3</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pt idx="22">
                  <c:v>5</c:v>
                </c:pt>
                <c:pt idx="23">
                  <c:v>5</c:v>
                </c:pt>
                <c:pt idx="24">
                  <c:v>5</c:v>
                </c:pt>
                <c:pt idx="25">
                  <c:v>5</c:v>
                </c:pt>
              </c:numCache>
            </c:numRef>
          </c:val>
          <c:extLst>
            <c:ext xmlns:c16="http://schemas.microsoft.com/office/drawing/2014/chart" uri="{C3380CC4-5D6E-409C-BE32-E72D297353CC}">
              <c16:uniqueId val="{00000001-9D27-624C-8742-60EE9B99CC1F}"/>
            </c:ext>
          </c:extLst>
        </c:ser>
        <c:dLbls>
          <c:showLegendKey val="0"/>
          <c:showVal val="0"/>
          <c:showCatName val="0"/>
          <c:showSerName val="0"/>
          <c:showPercent val="0"/>
          <c:showBubbleSize val="0"/>
        </c:dLbls>
        <c:axId val="84231296"/>
        <c:axId val="84232832"/>
      </c:radarChart>
      <c:catAx>
        <c:axId val="84231296"/>
        <c:scaling>
          <c:orientation val="minMax"/>
        </c:scaling>
        <c:delete val="0"/>
        <c:axPos val="b"/>
        <c:majorGridlines/>
        <c:numFmt formatCode="General" sourceLinked="0"/>
        <c:majorTickMark val="out"/>
        <c:minorTickMark val="none"/>
        <c:tickLblPos val="nextTo"/>
        <c:crossAx val="84232832"/>
        <c:crosses val="autoZero"/>
        <c:auto val="1"/>
        <c:lblAlgn val="ctr"/>
        <c:lblOffset val="100"/>
        <c:noMultiLvlLbl val="0"/>
      </c:catAx>
      <c:valAx>
        <c:axId val="84232832"/>
        <c:scaling>
          <c:orientation val="minMax"/>
          <c:max val="5"/>
          <c:min val="0"/>
        </c:scaling>
        <c:delete val="0"/>
        <c:axPos val="l"/>
        <c:majorGridlines/>
        <c:numFmt formatCode="General" sourceLinked="1"/>
        <c:majorTickMark val="cross"/>
        <c:minorTickMark val="none"/>
        <c:tickLblPos val="nextTo"/>
        <c:crossAx val="84231296"/>
        <c:crosses val="autoZero"/>
        <c:crossBetween val="between"/>
        <c:majorUnit val="0.5"/>
      </c:valAx>
    </c:plotArea>
    <c:legend>
      <c:legendPos val="r"/>
      <c:layout>
        <c:manualLayout>
          <c:xMode val="edge"/>
          <c:yMode val="edge"/>
          <c:x val="0.78454844337090712"/>
          <c:y val="0.31663529411764707"/>
          <c:w val="0.17301790875993778"/>
          <c:h val="0.10196008091879639"/>
        </c:manualLayout>
      </c:layout>
      <c:overlay val="0"/>
    </c:legend>
    <c:plotVisOnly val="1"/>
    <c:dispBlanksAs val="gap"/>
    <c:showDLblsOverMax val="0"/>
  </c:chart>
  <c:spPr>
    <a:solidFill>
      <a:sysClr val="window" lastClr="FFFFFF"/>
    </a:solidFill>
    <a:ln w="25400" cap="flat" cmpd="sng" algn="ctr">
      <a:solidFill>
        <a:srgbClr val="ED7D31"/>
      </a:solidFill>
      <a:prstDash val="solid"/>
    </a:ln>
    <a:effectLst/>
  </c:spPr>
  <c:txPr>
    <a:bodyPr/>
    <a:lstStyle/>
    <a:p>
      <a:pPr>
        <a:defRPr>
          <a:solidFill>
            <a:sysClr val="windowText" lastClr="000000"/>
          </a:solidFill>
          <a:latin typeface="+mn-lt"/>
          <a:ea typeface="+mn-ea"/>
          <a:cs typeface="+mn-cs"/>
        </a:defRPr>
      </a:pPr>
      <a:endParaRPr lang="en-CH"/>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332529522275899"/>
          <c:y val="0.11064095936607624"/>
          <c:w val="0.52661345494791179"/>
          <c:h val="0.78017900214696545"/>
        </c:manualLayout>
      </c:layout>
      <c:radarChart>
        <c:radarStyle val="marker"/>
        <c:varyColors val="0"/>
        <c:ser>
          <c:idx val="0"/>
          <c:order val="0"/>
          <c:tx>
            <c:strRef>
              <c:f>'Full Results'!$D$2</c:f>
              <c:strCache>
                <c:ptCount val="1"/>
                <c:pt idx="0">
                  <c:v>Maturity Score</c:v>
                </c:pt>
              </c:strCache>
            </c:strRef>
          </c:tx>
          <c:spPr>
            <a:ln>
              <a:solidFill>
                <a:srgbClr val="FFC000"/>
              </a:solidFill>
            </a:ln>
          </c:spPr>
          <c:marker>
            <c:symbol val="none"/>
          </c:marker>
          <c:cat>
            <c:strRef>
              <c:f>'Full Results'!$C$63:$C$83</c:f>
              <c:strCache>
                <c:ptCount val="21"/>
                <c:pt idx="0">
                  <c:v>ID.AM-01</c:v>
                </c:pt>
                <c:pt idx="1">
                  <c:v>ID.AM-02</c:v>
                </c:pt>
                <c:pt idx="2">
                  <c:v>ID.AM-03</c:v>
                </c:pt>
                <c:pt idx="3">
                  <c:v>ID.AM-04</c:v>
                </c:pt>
                <c:pt idx="4">
                  <c:v>ID.AM-05</c:v>
                </c:pt>
                <c:pt idx="5">
                  <c:v>ID.AM-07</c:v>
                </c:pt>
                <c:pt idx="6">
                  <c:v>ID.AM-08</c:v>
                </c:pt>
                <c:pt idx="7">
                  <c:v>ID.RA-01</c:v>
                </c:pt>
                <c:pt idx="8">
                  <c:v>ID.RA-02</c:v>
                </c:pt>
                <c:pt idx="9">
                  <c:v>ID.RA-08</c:v>
                </c:pt>
                <c:pt idx="10">
                  <c:v>ID.RA-09</c:v>
                </c:pt>
                <c:pt idx="11">
                  <c:v>ID.IM-02</c:v>
                </c:pt>
                <c:pt idx="12">
                  <c:v>PR.DS-11</c:v>
                </c:pt>
                <c:pt idx="13">
                  <c:v>PR.IR-01</c:v>
                </c:pt>
                <c:pt idx="14">
                  <c:v>PR.IR-02</c:v>
                </c:pt>
                <c:pt idx="15">
                  <c:v>PR.IR-03</c:v>
                </c:pt>
                <c:pt idx="16">
                  <c:v>PR.IR-04</c:v>
                </c:pt>
                <c:pt idx="17">
                  <c:v>RS.AN-03</c:v>
                </c:pt>
                <c:pt idx="18">
                  <c:v>RS.AN-06</c:v>
                </c:pt>
                <c:pt idx="19">
                  <c:v>RS.AN-07</c:v>
                </c:pt>
                <c:pt idx="20">
                  <c:v>RC.CO-03</c:v>
                </c:pt>
              </c:strCache>
            </c:strRef>
          </c:cat>
          <c:val>
            <c:numRef>
              <c:f>'Full Results'!$D$63:$D$83</c:f>
              <c:numCache>
                <c:formatCode>General</c:formatCode>
                <c:ptCount val="21"/>
                <c:pt idx="0">
                  <c:v>5</c:v>
                </c:pt>
                <c:pt idx="1">
                  <c:v>3</c:v>
                </c:pt>
                <c:pt idx="2">
                  <c:v>5</c:v>
                </c:pt>
                <c:pt idx="3">
                  <c:v>3</c:v>
                </c:pt>
                <c:pt idx="4">
                  <c:v>4</c:v>
                </c:pt>
                <c:pt idx="5">
                  <c:v>3</c:v>
                </c:pt>
                <c:pt idx="6">
                  <c:v>3</c:v>
                </c:pt>
                <c:pt idx="7">
                  <c:v>3</c:v>
                </c:pt>
                <c:pt idx="8">
                  <c:v>2</c:v>
                </c:pt>
                <c:pt idx="9">
                  <c:v>3</c:v>
                </c:pt>
                <c:pt idx="10">
                  <c:v>3</c:v>
                </c:pt>
                <c:pt idx="11">
                  <c:v>5</c:v>
                </c:pt>
                <c:pt idx="12">
                  <c:v>3</c:v>
                </c:pt>
                <c:pt idx="13">
                  <c:v>3</c:v>
                </c:pt>
                <c:pt idx="14">
                  <c:v>4</c:v>
                </c:pt>
                <c:pt idx="15">
                  <c:v>3</c:v>
                </c:pt>
                <c:pt idx="16">
                  <c:v>5</c:v>
                </c:pt>
                <c:pt idx="17">
                  <c:v>1</c:v>
                </c:pt>
                <c:pt idx="18">
                  <c:v>4</c:v>
                </c:pt>
                <c:pt idx="19">
                  <c:v>5</c:v>
                </c:pt>
                <c:pt idx="20">
                  <c:v>4</c:v>
                </c:pt>
              </c:numCache>
            </c:numRef>
          </c:val>
          <c:extLst>
            <c:ext xmlns:c16="http://schemas.microsoft.com/office/drawing/2014/chart" uri="{C3380CC4-5D6E-409C-BE32-E72D297353CC}">
              <c16:uniqueId val="{00000000-3D72-E54C-9BCA-8A7531AB8A26}"/>
            </c:ext>
          </c:extLst>
        </c:ser>
        <c:ser>
          <c:idx val="1"/>
          <c:order val="1"/>
          <c:tx>
            <c:strRef>
              <c:f>'Full Results'!$E$2</c:f>
              <c:strCache>
                <c:ptCount val="1"/>
                <c:pt idx="0">
                  <c:v>Maturity Target</c:v>
                </c:pt>
              </c:strCache>
            </c:strRef>
          </c:tx>
          <c:spPr>
            <a:ln>
              <a:solidFill>
                <a:srgbClr val="C00000"/>
              </a:solidFill>
            </a:ln>
          </c:spPr>
          <c:marker>
            <c:symbol val="none"/>
          </c:marker>
          <c:cat>
            <c:strRef>
              <c:f>'Full Results'!$C$63:$C$83</c:f>
              <c:strCache>
                <c:ptCount val="21"/>
                <c:pt idx="0">
                  <c:v>ID.AM-01</c:v>
                </c:pt>
                <c:pt idx="1">
                  <c:v>ID.AM-02</c:v>
                </c:pt>
                <c:pt idx="2">
                  <c:v>ID.AM-03</c:v>
                </c:pt>
                <c:pt idx="3">
                  <c:v>ID.AM-04</c:v>
                </c:pt>
                <c:pt idx="4">
                  <c:v>ID.AM-05</c:v>
                </c:pt>
                <c:pt idx="5">
                  <c:v>ID.AM-07</c:v>
                </c:pt>
                <c:pt idx="6">
                  <c:v>ID.AM-08</c:v>
                </c:pt>
                <c:pt idx="7">
                  <c:v>ID.RA-01</c:v>
                </c:pt>
                <c:pt idx="8">
                  <c:v>ID.RA-02</c:v>
                </c:pt>
                <c:pt idx="9">
                  <c:v>ID.RA-08</c:v>
                </c:pt>
                <c:pt idx="10">
                  <c:v>ID.RA-09</c:v>
                </c:pt>
                <c:pt idx="11">
                  <c:v>ID.IM-02</c:v>
                </c:pt>
                <c:pt idx="12">
                  <c:v>PR.DS-11</c:v>
                </c:pt>
                <c:pt idx="13">
                  <c:v>PR.IR-01</c:v>
                </c:pt>
                <c:pt idx="14">
                  <c:v>PR.IR-02</c:v>
                </c:pt>
                <c:pt idx="15">
                  <c:v>PR.IR-03</c:v>
                </c:pt>
                <c:pt idx="16">
                  <c:v>PR.IR-04</c:v>
                </c:pt>
                <c:pt idx="17">
                  <c:v>RS.AN-03</c:v>
                </c:pt>
                <c:pt idx="18">
                  <c:v>RS.AN-06</c:v>
                </c:pt>
                <c:pt idx="19">
                  <c:v>RS.AN-07</c:v>
                </c:pt>
                <c:pt idx="20">
                  <c:v>RC.CO-03</c:v>
                </c:pt>
              </c:strCache>
            </c:strRef>
          </c:cat>
          <c:val>
            <c:numRef>
              <c:f>'Full Results'!$E$63:$E$83</c:f>
              <c:numCache>
                <c:formatCode>General</c:formatCode>
                <c:ptCount val="21"/>
                <c:pt idx="0">
                  <c:v>4</c:v>
                </c:pt>
                <c:pt idx="1">
                  <c:v>4</c:v>
                </c:pt>
                <c:pt idx="2">
                  <c:v>4</c:v>
                </c:pt>
                <c:pt idx="3">
                  <c:v>4</c:v>
                </c:pt>
                <c:pt idx="4">
                  <c:v>4</c:v>
                </c:pt>
                <c:pt idx="5">
                  <c:v>4</c:v>
                </c:pt>
                <c:pt idx="6">
                  <c:v>4</c:v>
                </c:pt>
                <c:pt idx="7">
                  <c:v>4</c:v>
                </c:pt>
                <c:pt idx="8">
                  <c:v>4</c:v>
                </c:pt>
                <c:pt idx="9">
                  <c:v>4</c:v>
                </c:pt>
                <c:pt idx="10">
                  <c:v>4</c:v>
                </c:pt>
                <c:pt idx="11">
                  <c:v>4</c:v>
                </c:pt>
                <c:pt idx="12">
                  <c:v>4</c:v>
                </c:pt>
                <c:pt idx="13">
                  <c:v>4</c:v>
                </c:pt>
                <c:pt idx="14">
                  <c:v>4</c:v>
                </c:pt>
                <c:pt idx="15">
                  <c:v>4</c:v>
                </c:pt>
                <c:pt idx="16">
                  <c:v>4</c:v>
                </c:pt>
                <c:pt idx="17">
                  <c:v>4</c:v>
                </c:pt>
                <c:pt idx="18">
                  <c:v>4</c:v>
                </c:pt>
                <c:pt idx="19">
                  <c:v>4</c:v>
                </c:pt>
                <c:pt idx="20">
                  <c:v>4</c:v>
                </c:pt>
              </c:numCache>
            </c:numRef>
          </c:val>
          <c:extLst>
            <c:ext xmlns:c16="http://schemas.microsoft.com/office/drawing/2014/chart" uri="{C3380CC4-5D6E-409C-BE32-E72D297353CC}">
              <c16:uniqueId val="{00000001-3D72-E54C-9BCA-8A7531AB8A26}"/>
            </c:ext>
          </c:extLst>
        </c:ser>
        <c:dLbls>
          <c:showLegendKey val="0"/>
          <c:showVal val="0"/>
          <c:showCatName val="0"/>
          <c:showSerName val="0"/>
          <c:showPercent val="0"/>
          <c:showBubbleSize val="0"/>
        </c:dLbls>
        <c:axId val="84231296"/>
        <c:axId val="84232832"/>
      </c:radarChart>
      <c:catAx>
        <c:axId val="84231296"/>
        <c:scaling>
          <c:orientation val="minMax"/>
        </c:scaling>
        <c:delete val="0"/>
        <c:axPos val="b"/>
        <c:majorGridlines/>
        <c:numFmt formatCode="General" sourceLinked="0"/>
        <c:majorTickMark val="out"/>
        <c:minorTickMark val="none"/>
        <c:tickLblPos val="nextTo"/>
        <c:crossAx val="84232832"/>
        <c:crosses val="autoZero"/>
        <c:auto val="1"/>
        <c:lblAlgn val="ctr"/>
        <c:lblOffset val="100"/>
        <c:noMultiLvlLbl val="0"/>
      </c:catAx>
      <c:valAx>
        <c:axId val="84232832"/>
        <c:scaling>
          <c:orientation val="minMax"/>
          <c:max val="5"/>
          <c:min val="0"/>
        </c:scaling>
        <c:delete val="0"/>
        <c:axPos val="l"/>
        <c:majorGridlines/>
        <c:numFmt formatCode="General" sourceLinked="1"/>
        <c:majorTickMark val="cross"/>
        <c:minorTickMark val="none"/>
        <c:tickLblPos val="nextTo"/>
        <c:crossAx val="84231296"/>
        <c:crosses val="autoZero"/>
        <c:crossBetween val="between"/>
        <c:majorUnit val="0.5"/>
      </c:valAx>
    </c:plotArea>
    <c:legend>
      <c:legendPos val="r"/>
      <c:layout>
        <c:manualLayout>
          <c:xMode val="edge"/>
          <c:yMode val="edge"/>
          <c:x val="0.78454844337090712"/>
          <c:y val="0.31663529411764707"/>
          <c:w val="0.17301790875993778"/>
          <c:h val="0.10196008091879639"/>
        </c:manualLayout>
      </c:layout>
      <c:overlay val="0"/>
    </c:legend>
    <c:plotVisOnly val="1"/>
    <c:dispBlanksAs val="gap"/>
    <c:showDLblsOverMax val="0"/>
  </c:chart>
  <c:spPr>
    <a:solidFill>
      <a:sysClr val="window" lastClr="FFFFFF"/>
    </a:solidFill>
    <a:ln w="25400" cap="flat" cmpd="sng" algn="ctr">
      <a:solidFill>
        <a:srgbClr val="FFC000"/>
      </a:solidFill>
      <a:prstDash val="solid"/>
    </a:ln>
    <a:effectLst/>
  </c:spPr>
  <c:txPr>
    <a:bodyPr/>
    <a:lstStyle/>
    <a:p>
      <a:pPr>
        <a:defRPr>
          <a:solidFill>
            <a:sysClr val="windowText" lastClr="000000"/>
          </a:solidFill>
          <a:latin typeface="+mn-lt"/>
          <a:ea typeface="+mn-ea"/>
          <a:cs typeface="+mn-cs"/>
        </a:defRPr>
      </a:pPr>
      <a:endParaRPr lang="en-CH"/>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332529522275899"/>
          <c:y val="0.11064095936607624"/>
          <c:w val="0.52661345494791179"/>
          <c:h val="0.78017900214696545"/>
        </c:manualLayout>
      </c:layout>
      <c:radarChart>
        <c:radarStyle val="marker"/>
        <c:varyColors val="0"/>
        <c:ser>
          <c:idx val="0"/>
          <c:order val="0"/>
          <c:tx>
            <c:strRef>
              <c:f>'Full Results'!$D$2</c:f>
              <c:strCache>
                <c:ptCount val="1"/>
                <c:pt idx="0">
                  <c:v>Maturity Score</c:v>
                </c:pt>
              </c:strCache>
            </c:strRef>
          </c:tx>
          <c:spPr>
            <a:ln>
              <a:solidFill>
                <a:srgbClr val="00B0F0"/>
              </a:solidFill>
            </a:ln>
          </c:spPr>
          <c:marker>
            <c:symbol val="none"/>
          </c:marker>
          <c:cat>
            <c:strRef>
              <c:f>'Full Results'!$C$87:$C$111</c:f>
              <c:strCache>
                <c:ptCount val="25"/>
                <c:pt idx="0">
                  <c:v>GV.RM-05</c:v>
                </c:pt>
                <c:pt idx="1">
                  <c:v>GV.SC-01</c:v>
                </c:pt>
                <c:pt idx="2">
                  <c:v>GV.SC-02</c:v>
                </c:pt>
                <c:pt idx="3">
                  <c:v>GV.SC-03</c:v>
                </c:pt>
                <c:pt idx="4">
                  <c:v>GV.SC-04</c:v>
                </c:pt>
                <c:pt idx="5">
                  <c:v>GV.SC-05</c:v>
                </c:pt>
                <c:pt idx="6">
                  <c:v>GV.SC-06</c:v>
                </c:pt>
                <c:pt idx="7">
                  <c:v>GV.SC-07</c:v>
                </c:pt>
                <c:pt idx="8">
                  <c:v>GV.SC-08</c:v>
                </c:pt>
                <c:pt idx="9">
                  <c:v>GV.SC-09</c:v>
                </c:pt>
                <c:pt idx="10">
                  <c:v>GV.SC-10</c:v>
                </c:pt>
                <c:pt idx="11">
                  <c:v>ID.AM-03</c:v>
                </c:pt>
                <c:pt idx="12">
                  <c:v>ID.AM-04</c:v>
                </c:pt>
                <c:pt idx="13">
                  <c:v>ID.AM-05</c:v>
                </c:pt>
                <c:pt idx="14">
                  <c:v>ID.RA-03</c:v>
                </c:pt>
                <c:pt idx="15">
                  <c:v>ID.RA-09</c:v>
                </c:pt>
                <c:pt idx="16">
                  <c:v>ID.RA-10</c:v>
                </c:pt>
                <c:pt idx="17">
                  <c:v>ID.IM-02</c:v>
                </c:pt>
                <c:pt idx="18">
                  <c:v>PR.AA-01</c:v>
                </c:pt>
                <c:pt idx="19">
                  <c:v>PR.AA-02</c:v>
                </c:pt>
                <c:pt idx="20">
                  <c:v>PR.AA-03</c:v>
                </c:pt>
                <c:pt idx="21">
                  <c:v>PR.AA-05</c:v>
                </c:pt>
                <c:pt idx="22">
                  <c:v>PR.AA-06</c:v>
                </c:pt>
                <c:pt idx="23">
                  <c:v>DE.CM-06</c:v>
                </c:pt>
                <c:pt idx="24">
                  <c:v>RS.MA-01</c:v>
                </c:pt>
              </c:strCache>
            </c:strRef>
          </c:cat>
          <c:val>
            <c:numRef>
              <c:f>'Full Results'!$D$87:$D$111</c:f>
              <c:numCache>
                <c:formatCode>General</c:formatCode>
                <c:ptCount val="25"/>
                <c:pt idx="0">
                  <c:v>1</c:v>
                </c:pt>
                <c:pt idx="1">
                  <c:v>1</c:v>
                </c:pt>
                <c:pt idx="2">
                  <c:v>1</c:v>
                </c:pt>
                <c:pt idx="3">
                  <c:v>1</c:v>
                </c:pt>
                <c:pt idx="4">
                  <c:v>1</c:v>
                </c:pt>
                <c:pt idx="5">
                  <c:v>2</c:v>
                </c:pt>
                <c:pt idx="6">
                  <c:v>2</c:v>
                </c:pt>
                <c:pt idx="7">
                  <c:v>2</c:v>
                </c:pt>
                <c:pt idx="8">
                  <c:v>2</c:v>
                </c:pt>
                <c:pt idx="9">
                  <c:v>2</c:v>
                </c:pt>
                <c:pt idx="10">
                  <c:v>2</c:v>
                </c:pt>
                <c:pt idx="11">
                  <c:v>2</c:v>
                </c:pt>
                <c:pt idx="12">
                  <c:v>3</c:v>
                </c:pt>
                <c:pt idx="13">
                  <c:v>3</c:v>
                </c:pt>
                <c:pt idx="14">
                  <c:v>3</c:v>
                </c:pt>
                <c:pt idx="15">
                  <c:v>3</c:v>
                </c:pt>
                <c:pt idx="16">
                  <c:v>3</c:v>
                </c:pt>
                <c:pt idx="17">
                  <c:v>4</c:v>
                </c:pt>
                <c:pt idx="18">
                  <c:v>4</c:v>
                </c:pt>
                <c:pt idx="19">
                  <c:v>4</c:v>
                </c:pt>
                <c:pt idx="20">
                  <c:v>4</c:v>
                </c:pt>
                <c:pt idx="21">
                  <c:v>5</c:v>
                </c:pt>
                <c:pt idx="22">
                  <c:v>5</c:v>
                </c:pt>
                <c:pt idx="23">
                  <c:v>5</c:v>
                </c:pt>
                <c:pt idx="24">
                  <c:v>5</c:v>
                </c:pt>
              </c:numCache>
            </c:numRef>
          </c:val>
          <c:extLst>
            <c:ext xmlns:c16="http://schemas.microsoft.com/office/drawing/2014/chart" uri="{C3380CC4-5D6E-409C-BE32-E72D297353CC}">
              <c16:uniqueId val="{00000000-1BA3-E64C-B31A-5B70642DD190}"/>
            </c:ext>
          </c:extLst>
        </c:ser>
        <c:ser>
          <c:idx val="1"/>
          <c:order val="1"/>
          <c:tx>
            <c:strRef>
              <c:f>'Full Results'!$E$2</c:f>
              <c:strCache>
                <c:ptCount val="1"/>
                <c:pt idx="0">
                  <c:v>Maturity Target</c:v>
                </c:pt>
              </c:strCache>
            </c:strRef>
          </c:tx>
          <c:spPr>
            <a:ln>
              <a:solidFill>
                <a:srgbClr val="C00000"/>
              </a:solidFill>
            </a:ln>
          </c:spPr>
          <c:marker>
            <c:symbol val="none"/>
          </c:marker>
          <c:cat>
            <c:strRef>
              <c:f>'Full Results'!$C$87:$C$111</c:f>
              <c:strCache>
                <c:ptCount val="25"/>
                <c:pt idx="0">
                  <c:v>GV.RM-05</c:v>
                </c:pt>
                <c:pt idx="1">
                  <c:v>GV.SC-01</c:v>
                </c:pt>
                <c:pt idx="2">
                  <c:v>GV.SC-02</c:v>
                </c:pt>
                <c:pt idx="3">
                  <c:v>GV.SC-03</c:v>
                </c:pt>
                <c:pt idx="4">
                  <c:v>GV.SC-04</c:v>
                </c:pt>
                <c:pt idx="5">
                  <c:v>GV.SC-05</c:v>
                </c:pt>
                <c:pt idx="6">
                  <c:v>GV.SC-06</c:v>
                </c:pt>
                <c:pt idx="7">
                  <c:v>GV.SC-07</c:v>
                </c:pt>
                <c:pt idx="8">
                  <c:v>GV.SC-08</c:v>
                </c:pt>
                <c:pt idx="9">
                  <c:v>GV.SC-09</c:v>
                </c:pt>
                <c:pt idx="10">
                  <c:v>GV.SC-10</c:v>
                </c:pt>
                <c:pt idx="11">
                  <c:v>ID.AM-03</c:v>
                </c:pt>
                <c:pt idx="12">
                  <c:v>ID.AM-04</c:v>
                </c:pt>
                <c:pt idx="13">
                  <c:v>ID.AM-05</c:v>
                </c:pt>
                <c:pt idx="14">
                  <c:v>ID.RA-03</c:v>
                </c:pt>
                <c:pt idx="15">
                  <c:v>ID.RA-09</c:v>
                </c:pt>
                <c:pt idx="16">
                  <c:v>ID.RA-10</c:v>
                </c:pt>
                <c:pt idx="17">
                  <c:v>ID.IM-02</c:v>
                </c:pt>
                <c:pt idx="18">
                  <c:v>PR.AA-01</c:v>
                </c:pt>
                <c:pt idx="19">
                  <c:v>PR.AA-02</c:v>
                </c:pt>
                <c:pt idx="20">
                  <c:v>PR.AA-03</c:v>
                </c:pt>
                <c:pt idx="21">
                  <c:v>PR.AA-05</c:v>
                </c:pt>
                <c:pt idx="22">
                  <c:v>PR.AA-06</c:v>
                </c:pt>
                <c:pt idx="23">
                  <c:v>DE.CM-06</c:v>
                </c:pt>
                <c:pt idx="24">
                  <c:v>RS.MA-01</c:v>
                </c:pt>
              </c:strCache>
            </c:strRef>
          </c:cat>
          <c:val>
            <c:numRef>
              <c:f>'Full Results'!$E$87:$E$111</c:f>
              <c:numCache>
                <c:formatCode>General</c:formatCode>
                <c:ptCount val="25"/>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pt idx="22">
                  <c:v>5</c:v>
                </c:pt>
                <c:pt idx="23">
                  <c:v>5</c:v>
                </c:pt>
                <c:pt idx="24">
                  <c:v>5</c:v>
                </c:pt>
              </c:numCache>
            </c:numRef>
          </c:val>
          <c:extLst>
            <c:ext xmlns:c16="http://schemas.microsoft.com/office/drawing/2014/chart" uri="{C3380CC4-5D6E-409C-BE32-E72D297353CC}">
              <c16:uniqueId val="{00000001-1BA3-E64C-B31A-5B70642DD190}"/>
            </c:ext>
          </c:extLst>
        </c:ser>
        <c:dLbls>
          <c:showLegendKey val="0"/>
          <c:showVal val="0"/>
          <c:showCatName val="0"/>
          <c:showSerName val="0"/>
          <c:showPercent val="0"/>
          <c:showBubbleSize val="0"/>
        </c:dLbls>
        <c:axId val="84231296"/>
        <c:axId val="84232832"/>
      </c:radarChart>
      <c:catAx>
        <c:axId val="84231296"/>
        <c:scaling>
          <c:orientation val="minMax"/>
        </c:scaling>
        <c:delete val="0"/>
        <c:axPos val="b"/>
        <c:majorGridlines/>
        <c:numFmt formatCode="General" sourceLinked="0"/>
        <c:majorTickMark val="out"/>
        <c:minorTickMark val="none"/>
        <c:tickLblPos val="nextTo"/>
        <c:crossAx val="84232832"/>
        <c:crosses val="autoZero"/>
        <c:auto val="1"/>
        <c:lblAlgn val="ctr"/>
        <c:lblOffset val="100"/>
        <c:noMultiLvlLbl val="0"/>
      </c:catAx>
      <c:valAx>
        <c:axId val="84232832"/>
        <c:scaling>
          <c:orientation val="minMax"/>
          <c:max val="5"/>
          <c:min val="0"/>
        </c:scaling>
        <c:delete val="0"/>
        <c:axPos val="l"/>
        <c:majorGridlines/>
        <c:numFmt formatCode="General" sourceLinked="1"/>
        <c:majorTickMark val="cross"/>
        <c:minorTickMark val="none"/>
        <c:tickLblPos val="nextTo"/>
        <c:crossAx val="84231296"/>
        <c:crosses val="autoZero"/>
        <c:crossBetween val="between"/>
        <c:majorUnit val="0.5"/>
      </c:valAx>
    </c:plotArea>
    <c:legend>
      <c:legendPos val="r"/>
      <c:layout>
        <c:manualLayout>
          <c:xMode val="edge"/>
          <c:yMode val="edge"/>
          <c:x val="0.78454844337090712"/>
          <c:y val="0.31663529411764707"/>
          <c:w val="0.17301790875993778"/>
          <c:h val="0.10196008091879639"/>
        </c:manualLayout>
      </c:layout>
      <c:overlay val="0"/>
    </c:legend>
    <c:plotVisOnly val="1"/>
    <c:dispBlanksAs val="gap"/>
    <c:showDLblsOverMax val="0"/>
  </c:chart>
  <c:spPr>
    <a:solidFill>
      <a:sysClr val="window" lastClr="FFFFFF"/>
    </a:solidFill>
    <a:ln w="25400" cap="flat" cmpd="sng" algn="ctr">
      <a:solidFill>
        <a:srgbClr val="00B0F0"/>
      </a:solidFill>
      <a:prstDash val="solid"/>
    </a:ln>
    <a:effectLst/>
  </c:spPr>
  <c:txPr>
    <a:bodyPr/>
    <a:lstStyle/>
    <a:p>
      <a:pPr>
        <a:defRPr>
          <a:solidFill>
            <a:sysClr val="windowText" lastClr="000000"/>
          </a:solidFill>
          <a:latin typeface="+mn-lt"/>
          <a:ea typeface="+mn-ea"/>
          <a:cs typeface="+mn-cs"/>
        </a:defRPr>
      </a:pPr>
      <a:endParaRPr lang="en-CH"/>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332529522275899"/>
          <c:y val="0.11064095936607624"/>
          <c:w val="0.52661345494791179"/>
          <c:h val="0.78017900214696545"/>
        </c:manualLayout>
      </c:layout>
      <c:radarChart>
        <c:radarStyle val="marker"/>
        <c:varyColors val="0"/>
        <c:ser>
          <c:idx val="0"/>
          <c:order val="0"/>
          <c:tx>
            <c:strRef>
              <c:f>'Full Results'!$D$2</c:f>
              <c:strCache>
                <c:ptCount val="1"/>
                <c:pt idx="0">
                  <c:v>Maturity Score</c:v>
                </c:pt>
              </c:strCache>
            </c:strRef>
          </c:tx>
          <c:spPr>
            <a:ln>
              <a:solidFill>
                <a:srgbClr val="4EA72E">
                  <a:lumMod val="75000"/>
                </a:srgbClr>
              </a:solidFill>
            </a:ln>
          </c:spPr>
          <c:marker>
            <c:symbol val="none"/>
          </c:marker>
          <c:cat>
            <c:strRef>
              <c:f>'Full Results'!$C$115:$C$123</c:f>
              <c:strCache>
                <c:ptCount val="9"/>
                <c:pt idx="0">
                  <c:v>GV.RM-05</c:v>
                </c:pt>
                <c:pt idx="1">
                  <c:v>ID.RA-02</c:v>
                </c:pt>
                <c:pt idx="2">
                  <c:v>DE.AE-03</c:v>
                </c:pt>
                <c:pt idx="3">
                  <c:v>DE.AE-06</c:v>
                </c:pt>
                <c:pt idx="4">
                  <c:v>DE.AE-07</c:v>
                </c:pt>
                <c:pt idx="5">
                  <c:v>RS.CO-02</c:v>
                </c:pt>
                <c:pt idx="6">
                  <c:v>RS.CO-03</c:v>
                </c:pt>
                <c:pt idx="7">
                  <c:v>RC.CO-03</c:v>
                </c:pt>
                <c:pt idx="8">
                  <c:v>RC.CO-04</c:v>
                </c:pt>
              </c:strCache>
            </c:strRef>
          </c:cat>
          <c:val>
            <c:numRef>
              <c:f>'Full Results'!$D$115:$D$123</c:f>
              <c:numCache>
                <c:formatCode>General</c:formatCode>
                <c:ptCount val="9"/>
                <c:pt idx="0">
                  <c:v>3</c:v>
                </c:pt>
                <c:pt idx="1">
                  <c:v>4</c:v>
                </c:pt>
                <c:pt idx="2">
                  <c:v>4</c:v>
                </c:pt>
                <c:pt idx="3">
                  <c:v>1</c:v>
                </c:pt>
                <c:pt idx="4">
                  <c:v>1</c:v>
                </c:pt>
                <c:pt idx="5">
                  <c:v>2</c:v>
                </c:pt>
                <c:pt idx="6">
                  <c:v>2</c:v>
                </c:pt>
                <c:pt idx="7">
                  <c:v>2</c:v>
                </c:pt>
                <c:pt idx="8">
                  <c:v>2</c:v>
                </c:pt>
              </c:numCache>
            </c:numRef>
          </c:val>
          <c:extLst>
            <c:ext xmlns:c16="http://schemas.microsoft.com/office/drawing/2014/chart" uri="{C3380CC4-5D6E-409C-BE32-E72D297353CC}">
              <c16:uniqueId val="{00000000-2654-6C40-9525-1AAD107BFE22}"/>
            </c:ext>
          </c:extLst>
        </c:ser>
        <c:ser>
          <c:idx val="1"/>
          <c:order val="1"/>
          <c:tx>
            <c:strRef>
              <c:f>'Full Results'!$E$2</c:f>
              <c:strCache>
                <c:ptCount val="1"/>
                <c:pt idx="0">
                  <c:v>Maturity Target</c:v>
                </c:pt>
              </c:strCache>
            </c:strRef>
          </c:tx>
          <c:spPr>
            <a:ln>
              <a:solidFill>
                <a:srgbClr val="C00000"/>
              </a:solidFill>
            </a:ln>
          </c:spPr>
          <c:marker>
            <c:symbol val="none"/>
          </c:marker>
          <c:cat>
            <c:strRef>
              <c:f>'Full Results'!$C$115:$C$123</c:f>
              <c:strCache>
                <c:ptCount val="9"/>
                <c:pt idx="0">
                  <c:v>GV.RM-05</c:v>
                </c:pt>
                <c:pt idx="1">
                  <c:v>ID.RA-02</c:v>
                </c:pt>
                <c:pt idx="2">
                  <c:v>DE.AE-03</c:v>
                </c:pt>
                <c:pt idx="3">
                  <c:v>DE.AE-06</c:v>
                </c:pt>
                <c:pt idx="4">
                  <c:v>DE.AE-07</c:v>
                </c:pt>
                <c:pt idx="5">
                  <c:v>RS.CO-02</c:v>
                </c:pt>
                <c:pt idx="6">
                  <c:v>RS.CO-03</c:v>
                </c:pt>
                <c:pt idx="7">
                  <c:v>RC.CO-03</c:v>
                </c:pt>
                <c:pt idx="8">
                  <c:v>RC.CO-04</c:v>
                </c:pt>
              </c:strCache>
            </c:strRef>
          </c:cat>
          <c:val>
            <c:numRef>
              <c:f>'Full Results'!$E$115:$E$123</c:f>
              <c:numCache>
                <c:formatCode>General</c:formatCode>
                <c:ptCount val="9"/>
                <c:pt idx="0">
                  <c:v>5</c:v>
                </c:pt>
                <c:pt idx="1">
                  <c:v>5</c:v>
                </c:pt>
                <c:pt idx="2">
                  <c:v>5</c:v>
                </c:pt>
                <c:pt idx="3">
                  <c:v>5</c:v>
                </c:pt>
                <c:pt idx="4">
                  <c:v>5</c:v>
                </c:pt>
                <c:pt idx="5">
                  <c:v>5</c:v>
                </c:pt>
                <c:pt idx="6">
                  <c:v>5</c:v>
                </c:pt>
                <c:pt idx="7">
                  <c:v>5</c:v>
                </c:pt>
                <c:pt idx="8">
                  <c:v>5</c:v>
                </c:pt>
              </c:numCache>
            </c:numRef>
          </c:val>
          <c:extLst>
            <c:ext xmlns:c16="http://schemas.microsoft.com/office/drawing/2014/chart" uri="{C3380CC4-5D6E-409C-BE32-E72D297353CC}">
              <c16:uniqueId val="{00000001-2654-6C40-9525-1AAD107BFE22}"/>
            </c:ext>
          </c:extLst>
        </c:ser>
        <c:dLbls>
          <c:showLegendKey val="0"/>
          <c:showVal val="0"/>
          <c:showCatName val="0"/>
          <c:showSerName val="0"/>
          <c:showPercent val="0"/>
          <c:showBubbleSize val="0"/>
        </c:dLbls>
        <c:axId val="84231296"/>
        <c:axId val="84232832"/>
      </c:radarChart>
      <c:catAx>
        <c:axId val="84231296"/>
        <c:scaling>
          <c:orientation val="minMax"/>
        </c:scaling>
        <c:delete val="0"/>
        <c:axPos val="b"/>
        <c:majorGridlines/>
        <c:numFmt formatCode="General" sourceLinked="0"/>
        <c:majorTickMark val="out"/>
        <c:minorTickMark val="none"/>
        <c:tickLblPos val="nextTo"/>
        <c:crossAx val="84232832"/>
        <c:crosses val="autoZero"/>
        <c:auto val="1"/>
        <c:lblAlgn val="ctr"/>
        <c:lblOffset val="100"/>
        <c:noMultiLvlLbl val="0"/>
      </c:catAx>
      <c:valAx>
        <c:axId val="84232832"/>
        <c:scaling>
          <c:orientation val="minMax"/>
          <c:max val="5"/>
          <c:min val="0"/>
        </c:scaling>
        <c:delete val="0"/>
        <c:axPos val="l"/>
        <c:majorGridlines/>
        <c:numFmt formatCode="General" sourceLinked="1"/>
        <c:majorTickMark val="cross"/>
        <c:minorTickMark val="none"/>
        <c:tickLblPos val="nextTo"/>
        <c:crossAx val="84231296"/>
        <c:crosses val="autoZero"/>
        <c:crossBetween val="between"/>
        <c:majorUnit val="0.5"/>
      </c:valAx>
    </c:plotArea>
    <c:legend>
      <c:legendPos val="r"/>
      <c:legendEntry>
        <c:idx val="1"/>
        <c:txPr>
          <a:bodyPr/>
          <a:lstStyle/>
          <a:p>
            <a:pPr>
              <a:defRPr>
                <a:solidFill>
                  <a:schemeClr val="tx1"/>
                </a:solidFill>
              </a:defRPr>
            </a:pPr>
            <a:endParaRPr lang="en-CH"/>
          </a:p>
        </c:txPr>
      </c:legendEntry>
      <c:layout>
        <c:manualLayout>
          <c:xMode val="edge"/>
          <c:yMode val="edge"/>
          <c:x val="0.78454844337090712"/>
          <c:y val="0.31663529411764707"/>
          <c:w val="0.17301790875993778"/>
          <c:h val="0.10196008091879639"/>
        </c:manualLayout>
      </c:layout>
      <c:overlay val="0"/>
    </c:legend>
    <c:plotVisOnly val="1"/>
    <c:dispBlanksAs val="gap"/>
    <c:showDLblsOverMax val="0"/>
  </c:chart>
  <c:spPr>
    <a:solidFill>
      <a:sysClr val="window" lastClr="FFFFFF"/>
    </a:solidFill>
    <a:ln w="25400" cap="flat" cmpd="sng" algn="ctr">
      <a:solidFill>
        <a:srgbClr val="5B9BD5"/>
      </a:solidFill>
      <a:prstDash val="solid"/>
    </a:ln>
    <a:effectLst/>
  </c:spPr>
  <c:txPr>
    <a:bodyPr/>
    <a:lstStyle/>
    <a:p>
      <a:pPr>
        <a:defRPr>
          <a:solidFill>
            <a:sysClr val="windowText" lastClr="000000"/>
          </a:solidFill>
          <a:latin typeface="+mn-lt"/>
          <a:ea typeface="+mn-ea"/>
          <a:cs typeface="+mn-cs"/>
        </a:defRPr>
      </a:pPr>
      <a:endParaRPr lang="en-CH"/>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6838192205317953"/>
          <c:y val="0.11344302993677188"/>
          <c:w val="0.52661345494791179"/>
          <c:h val="0.78017900214696545"/>
        </c:manualLayout>
      </c:layout>
      <c:radarChart>
        <c:radarStyle val="marker"/>
        <c:varyColors val="0"/>
        <c:ser>
          <c:idx val="0"/>
          <c:order val="0"/>
          <c:tx>
            <c:strRef>
              <c:f>'Full Results'!$D$2</c:f>
              <c:strCache>
                <c:ptCount val="1"/>
                <c:pt idx="0">
                  <c:v>Maturity Score</c:v>
                </c:pt>
              </c:strCache>
            </c:strRef>
          </c:tx>
          <c:spPr>
            <a:ln>
              <a:solidFill>
                <a:srgbClr val="0070C0"/>
              </a:solidFill>
            </a:ln>
          </c:spPr>
          <c:marker>
            <c:symbol val="none"/>
          </c:marker>
          <c:cat>
            <c:strRef>
              <c:f>('Full Results'!$C$31,'Full Results'!$C$60,'Full Results'!$C$84,'Full Results'!$C$112,'Full Results'!$C$124)</c:f>
              <c:strCache>
                <c:ptCount val="5"/>
                <c:pt idx="0">
                  <c:v>ICT Risk Management </c:v>
                </c:pt>
                <c:pt idx="1">
                  <c:v>ICT Incident Management</c:v>
                </c:pt>
                <c:pt idx="2">
                  <c:v>Digital Operational Resilience Testing</c:v>
                </c:pt>
                <c:pt idx="3">
                  <c:v>Third Party Service Provider Risk Management</c:v>
                </c:pt>
                <c:pt idx="4">
                  <c:v>Information and intelligence sharing</c:v>
                </c:pt>
              </c:strCache>
            </c:strRef>
          </c:cat>
          <c:val>
            <c:numRef>
              <c:f>('Full Results'!$D$31,'Full Results'!$D$60,'Full Results'!$D$84,'Full Results'!$D$112,'Full Results'!$D$124)</c:f>
              <c:numCache>
                <c:formatCode>General</c:formatCode>
                <c:ptCount val="5"/>
                <c:pt idx="0">
                  <c:v>2.69</c:v>
                </c:pt>
                <c:pt idx="1">
                  <c:v>3.32</c:v>
                </c:pt>
                <c:pt idx="2">
                  <c:v>3.52</c:v>
                </c:pt>
                <c:pt idx="3">
                  <c:v>2.8</c:v>
                </c:pt>
                <c:pt idx="4">
                  <c:v>2.4300000000000002</c:v>
                </c:pt>
              </c:numCache>
            </c:numRef>
          </c:val>
          <c:extLst>
            <c:ext xmlns:c16="http://schemas.microsoft.com/office/drawing/2014/chart" uri="{C3380CC4-5D6E-409C-BE32-E72D297353CC}">
              <c16:uniqueId val="{00000000-A6FD-FE46-B38A-006E381F174B}"/>
            </c:ext>
          </c:extLst>
        </c:ser>
        <c:ser>
          <c:idx val="1"/>
          <c:order val="1"/>
          <c:tx>
            <c:strRef>
              <c:f>'Full Results'!$E$2</c:f>
              <c:strCache>
                <c:ptCount val="1"/>
                <c:pt idx="0">
                  <c:v>Maturity Target</c:v>
                </c:pt>
              </c:strCache>
            </c:strRef>
          </c:tx>
          <c:spPr>
            <a:ln>
              <a:solidFill>
                <a:srgbClr val="FF0000"/>
              </a:solidFill>
            </a:ln>
          </c:spPr>
          <c:marker>
            <c:symbol val="none"/>
          </c:marker>
          <c:cat>
            <c:strRef>
              <c:f>('Full Results'!$C$31,'Full Results'!$C$60,'Full Results'!$C$84,'Full Results'!$C$112,'Full Results'!$C$124)</c:f>
              <c:strCache>
                <c:ptCount val="5"/>
                <c:pt idx="0">
                  <c:v>ICT Risk Management </c:v>
                </c:pt>
                <c:pt idx="1">
                  <c:v>ICT Incident Management</c:v>
                </c:pt>
                <c:pt idx="2">
                  <c:v>Digital Operational Resilience Testing</c:v>
                </c:pt>
                <c:pt idx="3">
                  <c:v>Third Party Service Provider Risk Management</c:v>
                </c:pt>
                <c:pt idx="4">
                  <c:v>Information and intelligence sharing</c:v>
                </c:pt>
              </c:strCache>
            </c:strRef>
          </c:cat>
          <c:val>
            <c:numRef>
              <c:f>('Full Results'!$E$31,'Full Results'!$E$60,'Full Results'!$E$84,'Full Results'!$E$112,'Full Results'!$E$124)</c:f>
              <c:numCache>
                <c:formatCode>0.00</c:formatCode>
                <c:ptCount val="5"/>
                <c:pt idx="0" formatCode="General">
                  <c:v>3</c:v>
                </c:pt>
                <c:pt idx="1">
                  <c:v>4.9230769230769234</c:v>
                </c:pt>
                <c:pt idx="2" formatCode="General">
                  <c:v>4</c:v>
                </c:pt>
                <c:pt idx="3" formatCode="General">
                  <c:v>5</c:v>
                </c:pt>
                <c:pt idx="4" formatCode="General">
                  <c:v>5</c:v>
                </c:pt>
              </c:numCache>
            </c:numRef>
          </c:val>
          <c:extLst>
            <c:ext xmlns:c16="http://schemas.microsoft.com/office/drawing/2014/chart" uri="{C3380CC4-5D6E-409C-BE32-E72D297353CC}">
              <c16:uniqueId val="{00000001-A6FD-FE46-B38A-006E381F174B}"/>
            </c:ext>
          </c:extLst>
        </c:ser>
        <c:dLbls>
          <c:showLegendKey val="0"/>
          <c:showVal val="0"/>
          <c:showCatName val="0"/>
          <c:showSerName val="0"/>
          <c:showPercent val="0"/>
          <c:showBubbleSize val="0"/>
        </c:dLbls>
        <c:axId val="84231296"/>
        <c:axId val="84232832"/>
      </c:radarChart>
      <c:catAx>
        <c:axId val="84231296"/>
        <c:scaling>
          <c:orientation val="minMax"/>
        </c:scaling>
        <c:delete val="0"/>
        <c:axPos val="b"/>
        <c:majorGridlines/>
        <c:numFmt formatCode="General" sourceLinked="0"/>
        <c:majorTickMark val="out"/>
        <c:minorTickMark val="none"/>
        <c:tickLblPos val="nextTo"/>
        <c:txPr>
          <a:bodyPr/>
          <a:lstStyle/>
          <a:p>
            <a:pPr>
              <a:defRPr sz="1600" b="1"/>
            </a:pPr>
            <a:endParaRPr lang="en-CH"/>
          </a:p>
        </c:txPr>
        <c:crossAx val="84232832"/>
        <c:crosses val="autoZero"/>
        <c:auto val="1"/>
        <c:lblAlgn val="ctr"/>
        <c:lblOffset val="100"/>
        <c:noMultiLvlLbl val="0"/>
      </c:catAx>
      <c:valAx>
        <c:axId val="84232832"/>
        <c:scaling>
          <c:orientation val="minMax"/>
          <c:max val="5"/>
          <c:min val="0"/>
        </c:scaling>
        <c:delete val="0"/>
        <c:axPos val="l"/>
        <c:majorGridlines/>
        <c:numFmt formatCode="General" sourceLinked="1"/>
        <c:majorTickMark val="cross"/>
        <c:minorTickMark val="none"/>
        <c:tickLblPos val="nextTo"/>
        <c:crossAx val="84231296"/>
        <c:crosses val="autoZero"/>
        <c:crossBetween val="between"/>
        <c:majorUnit val="0.5"/>
      </c:valAx>
    </c:plotArea>
    <c:legend>
      <c:legendPos val="r"/>
      <c:layout>
        <c:manualLayout>
          <c:xMode val="edge"/>
          <c:yMode val="edge"/>
          <c:x val="0.38291039717248682"/>
          <c:y val="0.86292483368506212"/>
          <c:w val="0.26480591565297362"/>
          <c:h val="0.10940360163538226"/>
        </c:manualLayout>
      </c:layout>
      <c:overlay val="0"/>
      <c:txPr>
        <a:bodyPr/>
        <a:lstStyle/>
        <a:p>
          <a:pPr>
            <a:defRPr sz="1800"/>
          </a:pPr>
          <a:endParaRPr lang="en-CH"/>
        </a:p>
      </c:txPr>
    </c:legend>
    <c:plotVisOnly val="1"/>
    <c:dispBlanksAs val="gap"/>
    <c:showDLblsOverMax val="0"/>
  </c:chart>
  <c:spPr>
    <a:solidFill>
      <a:sysClr val="window" lastClr="FFFFFF"/>
    </a:solidFill>
    <a:ln w="25400" cap="flat" cmpd="sng" algn="ctr">
      <a:solidFill>
        <a:srgbClr val="5B9BD5"/>
      </a:solidFill>
      <a:prstDash val="solid"/>
    </a:ln>
    <a:effectLst/>
  </c:spPr>
  <c:txPr>
    <a:bodyPr/>
    <a:lstStyle/>
    <a:p>
      <a:pPr>
        <a:defRPr>
          <a:solidFill>
            <a:sysClr val="windowText" lastClr="000000"/>
          </a:solidFill>
          <a:latin typeface="+mn-lt"/>
          <a:ea typeface="+mn-ea"/>
          <a:cs typeface="+mn-cs"/>
        </a:defRPr>
      </a:pPr>
      <a:endParaRPr lang="en-CH"/>
    </a:p>
  </c:txPr>
  <c:printSettings>
    <c:headerFooter/>
    <c:pageMargins b="0.75" l="0.7" r="0.7" t="0.75" header="0.3" footer="0.3"/>
    <c:pageSetup/>
  </c:printSettings>
  <c:userShapes r:id="rId2"/>
</c:chartSpace>
</file>

<file path=xl/ctrlProps/ctrlProp1.xml><?xml version="1.0" encoding="utf-8"?>
<formControlPr xmlns="http://schemas.microsoft.com/office/spreadsheetml/2009/9/main" objectType="Drop" dropStyle="combo" dx="22" fmlaLink="_AuxResults!$C$3" fmlaRange="_Input!#REF!" noThreeD="1" sel="0" val="0"/>
</file>

<file path=xl/ctrlProps/ctrlProp2.xml><?xml version="1.0" encoding="utf-8"?>
<formControlPr xmlns="http://schemas.microsoft.com/office/spreadsheetml/2009/9/main" objectType="Drop" dropStyle="combo" dx="22" fmlaLink="_AuxResults!$C$3" fmlaRange="_Input!#REF!" noThreeD="1" sel="0" val="0"/>
</file>

<file path=xl/ctrlProps/ctrlProp3.xml><?xml version="1.0" encoding="utf-8"?>
<formControlPr xmlns="http://schemas.microsoft.com/office/spreadsheetml/2009/9/main" objectType="Drop" dropStyle="combo" dx="22" fmlaLink="_AuxResults!$C$3" fmlaRange="_Input!#REF!" noThreeD="1" sel="0" val="0"/>
</file>

<file path=xl/ctrlProps/ctrlProp4.xml><?xml version="1.0" encoding="utf-8"?>
<formControlPr xmlns="http://schemas.microsoft.com/office/spreadsheetml/2009/9/main" objectType="Drop" dropStyle="combo" dx="22" fmlaLink="_AuxResults!$C$3" fmlaRange="_Input!#REF!" noThreeD="1" sel="0" val="0"/>
</file>

<file path=xl/drawings/_rels/drawing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15</xdr:col>
          <xdr:colOff>409575</xdr:colOff>
          <xdr:row>1</xdr:row>
          <xdr:rowOff>942975</xdr:rowOff>
        </xdr:from>
        <xdr:to>
          <xdr:col>18</xdr:col>
          <xdr:colOff>419100</xdr:colOff>
          <xdr:row>2</xdr:row>
          <xdr:rowOff>3254</xdr:rowOff>
        </xdr:to>
        <xdr:sp macro="" textlink="">
          <xdr:nvSpPr>
            <xdr:cNvPr id="6145" name="Drop Down 1" hidden="1">
              <a:extLst>
                <a:ext uri="{63B3BB69-23CF-44E3-9099-C40C66FF867C}">
                  <a14:compatExt spid="_x0000_s6145"/>
                </a:ext>
                <a:ext uri="{FF2B5EF4-FFF2-40B4-BE49-F238E27FC236}">
                  <a16:creationId xmlns:a16="http://schemas.microsoft.com/office/drawing/2014/main" id="{00000000-0008-0000-0400-000001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16</xdr:col>
          <xdr:colOff>409575</xdr:colOff>
          <xdr:row>1</xdr:row>
          <xdr:rowOff>942975</xdr:rowOff>
        </xdr:from>
        <xdr:to>
          <xdr:col>19</xdr:col>
          <xdr:colOff>428625</xdr:colOff>
          <xdr:row>2</xdr:row>
          <xdr:rowOff>0</xdr:rowOff>
        </xdr:to>
        <xdr:sp macro="" textlink="">
          <xdr:nvSpPr>
            <xdr:cNvPr id="7169" name="Drop Down 1" hidden="1">
              <a:extLst>
                <a:ext uri="{63B3BB69-23CF-44E3-9099-C40C66FF867C}">
                  <a14:compatExt spid="_x0000_s7169"/>
                </a:ext>
                <a:ext uri="{FF2B5EF4-FFF2-40B4-BE49-F238E27FC236}">
                  <a16:creationId xmlns:a16="http://schemas.microsoft.com/office/drawing/2014/main" id="{00000000-0008-0000-0500-000001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16</xdr:col>
          <xdr:colOff>409575</xdr:colOff>
          <xdr:row>1</xdr:row>
          <xdr:rowOff>942975</xdr:rowOff>
        </xdr:from>
        <xdr:to>
          <xdr:col>19</xdr:col>
          <xdr:colOff>428625</xdr:colOff>
          <xdr:row>2</xdr:row>
          <xdr:rowOff>0</xdr:rowOff>
        </xdr:to>
        <xdr:sp macro="" textlink="">
          <xdr:nvSpPr>
            <xdr:cNvPr id="8193" name="Drop Down 1" hidden="1">
              <a:extLst>
                <a:ext uri="{63B3BB69-23CF-44E3-9099-C40C66FF867C}">
                  <a14:compatExt spid="_x0000_s8193"/>
                </a:ext>
                <a:ext uri="{FF2B5EF4-FFF2-40B4-BE49-F238E27FC236}">
                  <a16:creationId xmlns:a16="http://schemas.microsoft.com/office/drawing/2014/main" id="{00000000-0008-0000-0600-000001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16</xdr:col>
          <xdr:colOff>409575</xdr:colOff>
          <xdr:row>1</xdr:row>
          <xdr:rowOff>942975</xdr:rowOff>
        </xdr:from>
        <xdr:to>
          <xdr:col>19</xdr:col>
          <xdr:colOff>428625</xdr:colOff>
          <xdr:row>2</xdr:row>
          <xdr:rowOff>0</xdr:rowOff>
        </xdr:to>
        <xdr:sp macro="" textlink="">
          <xdr:nvSpPr>
            <xdr:cNvPr id="9217" name="Drop Down 1" hidden="1">
              <a:extLst>
                <a:ext uri="{63B3BB69-23CF-44E3-9099-C40C66FF867C}">
                  <a14:compatExt spid="_x0000_s9217"/>
                </a:ext>
                <a:ext uri="{FF2B5EF4-FFF2-40B4-BE49-F238E27FC236}">
                  <a16:creationId xmlns:a16="http://schemas.microsoft.com/office/drawing/2014/main" id="{00000000-0008-0000-0700-0000012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1</xdr:col>
      <xdr:colOff>2</xdr:colOff>
      <xdr:row>2</xdr:row>
      <xdr:rowOff>0</xdr:rowOff>
    </xdr:from>
    <xdr:to>
      <xdr:col>12</xdr:col>
      <xdr:colOff>1</xdr:colOff>
      <xdr:row>26</xdr:row>
      <xdr:rowOff>90714</xdr:rowOff>
    </xdr:to>
    <xdr:graphicFrame macro="">
      <xdr:nvGraphicFramePr>
        <xdr:cNvPr id="2" name="Grafiek 2">
          <a:extLst>
            <a:ext uri="{FF2B5EF4-FFF2-40B4-BE49-F238E27FC236}">
              <a16:creationId xmlns:a16="http://schemas.microsoft.com/office/drawing/2014/main" id="{CBA8EFF6-A864-A84F-AEC4-AD8E02FBB0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22146</xdr:colOff>
      <xdr:row>30</xdr:row>
      <xdr:rowOff>33882</xdr:rowOff>
    </xdr:from>
    <xdr:to>
      <xdr:col>12</xdr:col>
      <xdr:colOff>22678</xdr:colOff>
      <xdr:row>54</xdr:row>
      <xdr:rowOff>22677</xdr:rowOff>
    </xdr:to>
    <xdr:graphicFrame macro="">
      <xdr:nvGraphicFramePr>
        <xdr:cNvPr id="3" name="Grafiek 2">
          <a:extLst>
            <a:ext uri="{FF2B5EF4-FFF2-40B4-BE49-F238E27FC236}">
              <a16:creationId xmlns:a16="http://schemas.microsoft.com/office/drawing/2014/main" id="{65682A5F-B19F-4A45-96F4-BEF2E861F7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68036</xdr:colOff>
      <xdr:row>58</xdr:row>
      <xdr:rowOff>45357</xdr:rowOff>
    </xdr:from>
    <xdr:to>
      <xdr:col>12</xdr:col>
      <xdr:colOff>22678</xdr:colOff>
      <xdr:row>81</xdr:row>
      <xdr:rowOff>113393</xdr:rowOff>
    </xdr:to>
    <xdr:graphicFrame macro="">
      <xdr:nvGraphicFramePr>
        <xdr:cNvPr id="4" name="Grafiek 2">
          <a:extLst>
            <a:ext uri="{FF2B5EF4-FFF2-40B4-BE49-F238E27FC236}">
              <a16:creationId xmlns:a16="http://schemas.microsoft.com/office/drawing/2014/main" id="{1FD9051A-BCE9-2045-824E-0E327115C3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xdr:colOff>
      <xdr:row>86</xdr:row>
      <xdr:rowOff>45358</xdr:rowOff>
    </xdr:from>
    <xdr:to>
      <xdr:col>12</xdr:col>
      <xdr:colOff>45358</xdr:colOff>
      <xdr:row>109</xdr:row>
      <xdr:rowOff>1</xdr:rowOff>
    </xdr:to>
    <xdr:graphicFrame macro="">
      <xdr:nvGraphicFramePr>
        <xdr:cNvPr id="5" name="Grafiek 2">
          <a:extLst>
            <a:ext uri="{FF2B5EF4-FFF2-40B4-BE49-F238E27FC236}">
              <a16:creationId xmlns:a16="http://schemas.microsoft.com/office/drawing/2014/main" id="{8541873C-5D1A-754E-8CC4-6BB2065952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68541</xdr:colOff>
      <xdr:row>112</xdr:row>
      <xdr:rowOff>149174</xdr:rowOff>
    </xdr:from>
    <xdr:to>
      <xdr:col>12</xdr:col>
      <xdr:colOff>80635</xdr:colOff>
      <xdr:row>135</xdr:row>
      <xdr:rowOff>93234</xdr:rowOff>
    </xdr:to>
    <xdr:graphicFrame macro="">
      <xdr:nvGraphicFramePr>
        <xdr:cNvPr id="6" name="Grafiek 2">
          <a:extLst>
            <a:ext uri="{FF2B5EF4-FFF2-40B4-BE49-F238E27FC236}">
              <a16:creationId xmlns:a16="http://schemas.microsoft.com/office/drawing/2014/main" id="{60CB2CF0-CE1D-FA40-AAA9-3E168A4F5C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549321</xdr:colOff>
      <xdr:row>3</xdr:row>
      <xdr:rowOff>50397</xdr:rowOff>
    </xdr:from>
    <xdr:to>
      <xdr:col>26</xdr:col>
      <xdr:colOff>514047</xdr:colOff>
      <xdr:row>44</xdr:row>
      <xdr:rowOff>10079</xdr:rowOff>
    </xdr:to>
    <xdr:graphicFrame macro="">
      <xdr:nvGraphicFramePr>
        <xdr:cNvPr id="7" name="Grafiek 2">
          <a:extLst>
            <a:ext uri="{FF2B5EF4-FFF2-40B4-BE49-F238E27FC236}">
              <a16:creationId xmlns:a16="http://schemas.microsoft.com/office/drawing/2014/main" id="{4B42FA9B-81EB-4042-A17A-D6BAAD9690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0.20346</cdr:x>
      <cdr:y>0.04</cdr:y>
    </cdr:from>
    <cdr:to>
      <cdr:x>0.70029</cdr:x>
      <cdr:y>0.09419</cdr:y>
    </cdr:to>
    <cdr:sp macro="" textlink="">
      <cdr:nvSpPr>
        <cdr:cNvPr id="2" name="TextBox 1">
          <a:extLst xmlns:a="http://schemas.openxmlformats.org/drawingml/2006/main">
            <a:ext uri="{FF2B5EF4-FFF2-40B4-BE49-F238E27FC236}">
              <a16:creationId xmlns:a16="http://schemas.microsoft.com/office/drawing/2014/main" id="{FC874420-4FBD-38BA-30BD-5C426613D911}"/>
            </a:ext>
          </a:extLst>
        </cdr:cNvPr>
        <cdr:cNvSpPr txBox="1"/>
      </cdr:nvSpPr>
      <cdr:spPr>
        <a:xfrm xmlns:a="http://schemas.openxmlformats.org/drawingml/2006/main">
          <a:off x="1779010" y="312460"/>
          <a:ext cx="4344207" cy="423333"/>
        </a:xfrm>
        <a:prstGeom xmlns:a="http://schemas.openxmlformats.org/drawingml/2006/main" prst="rect">
          <a:avLst/>
        </a:prstGeom>
        <a:solidFill xmlns:a="http://schemas.openxmlformats.org/drawingml/2006/main">
          <a:schemeClr val="bg2">
            <a:lumMod val="90000"/>
          </a:schemeClr>
        </a:solidFill>
      </cdr:spPr>
      <cdr:txBody>
        <a:bodyPr xmlns:a="http://schemas.openxmlformats.org/drawingml/2006/main" vertOverflow="clip" wrap="none" rtlCol="0"/>
        <a:lstStyle xmlns:a="http://schemas.openxmlformats.org/drawingml/2006/main"/>
        <a:p xmlns:a="http://schemas.openxmlformats.org/drawingml/2006/main">
          <a:r>
            <a:rPr lang="en-GB" sz="2000"/>
            <a:t>DORA Current and</a:t>
          </a:r>
          <a:r>
            <a:rPr lang="en-GB" sz="2000" baseline="0"/>
            <a:t> Future </a:t>
          </a:r>
          <a:r>
            <a:rPr lang="en-GB" sz="2000"/>
            <a:t>Maturity Level</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trlProp" Target="../ctrlProps/ctrlProp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trlProp" Target="../ctrlProps/ctrlProp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trlProp" Target="../ctrlProps/ctrlProp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997F6-5C51-F749-ABD7-CF7CD2E98D9E}">
  <sheetPr>
    <tabColor theme="6" tint="0.79998168889431442"/>
  </sheetPr>
  <dimension ref="A1:O39"/>
  <sheetViews>
    <sheetView workbookViewId="0">
      <selection activeCell="G45" sqref="G45"/>
    </sheetView>
  </sheetViews>
  <sheetFormatPr defaultColWidth="8.875" defaultRowHeight="15" x14ac:dyDescent="0.25"/>
  <cols>
    <col min="1" max="6" width="8.875" style="1"/>
    <col min="7" max="7" width="40.25" style="1" customWidth="1"/>
    <col min="8" max="16384" width="8.875" style="1"/>
  </cols>
  <sheetData>
    <row r="1" spans="1:15" ht="46.5" x14ac:dyDescent="0.25">
      <c r="A1" s="113"/>
      <c r="B1" s="113" t="s">
        <v>274</v>
      </c>
      <c r="C1" s="118"/>
      <c r="D1" s="111"/>
      <c r="E1" s="111"/>
      <c r="F1" s="111"/>
      <c r="G1" s="125"/>
      <c r="H1" s="111"/>
      <c r="I1" s="111"/>
      <c r="J1" s="112"/>
      <c r="K1" s="113"/>
      <c r="L1" s="113"/>
      <c r="M1" s="113"/>
      <c r="N1" s="113"/>
      <c r="O1" s="114"/>
    </row>
    <row r="2" spans="1:15" x14ac:dyDescent="0.25">
      <c r="A2" s="116"/>
      <c r="B2" s="115" t="s">
        <v>13</v>
      </c>
      <c r="C2" s="115"/>
      <c r="D2" s="115"/>
      <c r="E2" s="115"/>
      <c r="F2" s="115"/>
      <c r="G2" s="43"/>
      <c r="H2" s="115"/>
      <c r="I2" s="115"/>
      <c r="J2" s="115"/>
      <c r="K2" s="115"/>
      <c r="L2" s="116"/>
      <c r="M2" s="117"/>
      <c r="N2" s="116"/>
      <c r="O2" s="116"/>
    </row>
    <row r="3" spans="1:15" x14ac:dyDescent="0.25">
      <c r="A3" s="116"/>
      <c r="B3" s="126" t="s">
        <v>12</v>
      </c>
      <c r="C3" s="116"/>
      <c r="D3" s="116"/>
      <c r="E3" s="127"/>
      <c r="F3" s="127"/>
      <c r="G3" s="70"/>
      <c r="H3" s="116"/>
      <c r="I3" s="116"/>
      <c r="J3" s="116"/>
      <c r="K3" s="116"/>
      <c r="L3" s="116"/>
      <c r="M3" s="117"/>
      <c r="N3" s="116"/>
      <c r="O3" s="116"/>
    </row>
    <row r="4" spans="1:15" x14ac:dyDescent="0.25">
      <c r="A4" s="116"/>
      <c r="B4" s="126"/>
      <c r="C4" s="116"/>
      <c r="D4" s="116"/>
      <c r="E4" s="127"/>
      <c r="F4" s="127"/>
      <c r="G4" s="70"/>
      <c r="H4" s="116"/>
      <c r="I4" s="116"/>
      <c r="J4" s="116"/>
      <c r="K4" s="116"/>
      <c r="L4" s="116"/>
      <c r="M4" s="117"/>
      <c r="N4" s="116"/>
      <c r="O4" s="116"/>
    </row>
    <row r="5" spans="1:15" x14ac:dyDescent="0.25">
      <c r="A5" s="116"/>
      <c r="B5" s="126"/>
      <c r="C5" s="116"/>
      <c r="D5" s="116"/>
      <c r="E5" s="127"/>
      <c r="F5" s="127"/>
      <c r="G5" s="70"/>
      <c r="H5" s="116"/>
      <c r="I5" s="116"/>
      <c r="J5" s="116"/>
      <c r="K5" s="116"/>
      <c r="L5" s="116"/>
      <c r="M5" s="117"/>
      <c r="N5" s="116"/>
      <c r="O5" s="116"/>
    </row>
    <row r="6" spans="1:15" x14ac:dyDescent="0.25">
      <c r="A6" s="116"/>
      <c r="B6" s="126"/>
      <c r="C6" s="116"/>
      <c r="D6" s="116"/>
      <c r="E6" s="127"/>
      <c r="F6" s="127"/>
      <c r="G6" s="70"/>
      <c r="H6" s="116"/>
      <c r="I6" s="116"/>
      <c r="J6" s="116"/>
      <c r="K6" s="116"/>
      <c r="L6" s="116"/>
      <c r="M6" s="117"/>
      <c r="N6" s="116"/>
      <c r="O6" s="116"/>
    </row>
    <row r="7" spans="1:15" x14ac:dyDescent="0.25">
      <c r="A7" s="116"/>
      <c r="B7" s="126" t="s">
        <v>11</v>
      </c>
      <c r="C7" s="116"/>
      <c r="D7" s="116"/>
      <c r="E7" s="127"/>
      <c r="F7" s="127"/>
      <c r="G7" s="44"/>
      <c r="H7" s="116"/>
      <c r="I7" s="116"/>
      <c r="J7" s="116"/>
      <c r="K7" s="116"/>
      <c r="L7" s="116"/>
      <c r="M7" s="117"/>
      <c r="N7" s="116"/>
      <c r="O7" s="116"/>
    </row>
    <row r="8" spans="1:15" x14ac:dyDescent="0.25">
      <c r="A8" s="116"/>
      <c r="B8" s="115" t="s">
        <v>270</v>
      </c>
      <c r="C8" s="116"/>
      <c r="D8" s="116"/>
      <c r="E8" s="127"/>
      <c r="F8" s="127"/>
      <c r="G8" s="70"/>
      <c r="H8" s="116"/>
      <c r="I8" s="116"/>
      <c r="J8" s="116"/>
      <c r="K8" s="116"/>
      <c r="L8" s="116"/>
      <c r="M8" s="117"/>
      <c r="N8" s="116"/>
      <c r="O8" s="116"/>
    </row>
    <row r="9" spans="1:15" x14ac:dyDescent="0.25">
      <c r="A9" s="116"/>
      <c r="B9" s="115"/>
      <c r="C9" s="116"/>
      <c r="D9" s="116"/>
      <c r="E9" s="127"/>
      <c r="F9" s="127"/>
      <c r="G9" s="70"/>
      <c r="H9" s="116"/>
      <c r="I9" s="116"/>
      <c r="J9" s="116"/>
      <c r="K9" s="116"/>
      <c r="L9" s="116"/>
      <c r="M9" s="117"/>
      <c r="N9" s="116"/>
      <c r="O9" s="116"/>
    </row>
    <row r="10" spans="1:15" x14ac:dyDescent="0.25">
      <c r="A10" s="116"/>
      <c r="B10" s="115"/>
      <c r="C10" s="116"/>
      <c r="D10" s="116"/>
      <c r="E10" s="127"/>
      <c r="F10" s="127"/>
      <c r="G10" s="70"/>
      <c r="H10" s="116"/>
      <c r="I10" s="116"/>
      <c r="J10" s="116"/>
      <c r="K10" s="116"/>
      <c r="L10" s="116"/>
      <c r="M10" s="117"/>
      <c r="N10" s="116"/>
      <c r="O10" s="116"/>
    </row>
    <row r="11" spans="1:15" x14ac:dyDescent="0.25">
      <c r="A11" s="116"/>
      <c r="B11" s="115"/>
      <c r="C11" s="116"/>
      <c r="D11" s="116"/>
      <c r="E11" s="127"/>
      <c r="F11" s="127"/>
      <c r="G11" s="70"/>
      <c r="H11" s="116"/>
      <c r="I11" s="116"/>
      <c r="J11" s="116"/>
      <c r="K11" s="116"/>
      <c r="L11" s="116"/>
      <c r="M11" s="117"/>
      <c r="N11" s="116"/>
      <c r="O11" s="116"/>
    </row>
    <row r="12" spans="1:15" x14ac:dyDescent="0.25">
      <c r="A12" s="116"/>
      <c r="B12" s="126" t="s">
        <v>271</v>
      </c>
      <c r="C12" s="116"/>
      <c r="D12" s="116"/>
      <c r="E12" s="127"/>
      <c r="F12" s="127"/>
      <c r="G12" s="70"/>
      <c r="H12" s="116"/>
      <c r="I12" s="116"/>
      <c r="J12" s="116"/>
      <c r="K12" s="116"/>
      <c r="L12" s="116"/>
      <c r="M12" s="117"/>
      <c r="N12" s="116"/>
      <c r="O12" s="116"/>
    </row>
    <row r="13" spans="1:15" x14ac:dyDescent="0.25">
      <c r="A13" s="116"/>
      <c r="B13" s="115"/>
      <c r="C13" s="116"/>
      <c r="D13" s="116"/>
      <c r="E13" s="127"/>
      <c r="F13" s="127"/>
      <c r="G13" s="70"/>
      <c r="H13" s="116"/>
      <c r="I13" s="116"/>
      <c r="J13" s="116"/>
      <c r="K13" s="116"/>
      <c r="L13" s="116"/>
      <c r="M13" s="117"/>
      <c r="N13" s="116"/>
      <c r="O13" s="116"/>
    </row>
    <row r="14" spans="1:15" x14ac:dyDescent="0.25">
      <c r="A14" s="116"/>
      <c r="B14" s="115"/>
      <c r="C14" s="116"/>
      <c r="D14" s="116"/>
      <c r="E14" s="127"/>
      <c r="F14" s="127"/>
      <c r="G14" s="70"/>
      <c r="H14" s="116"/>
      <c r="I14" s="116"/>
      <c r="J14" s="116"/>
      <c r="K14" s="116"/>
      <c r="L14" s="116"/>
      <c r="M14" s="117"/>
      <c r="N14" s="116"/>
      <c r="O14" s="116"/>
    </row>
    <row r="15" spans="1:15" x14ac:dyDescent="0.25">
      <c r="A15" s="116"/>
      <c r="B15" s="115"/>
      <c r="C15" s="116"/>
      <c r="D15" s="116"/>
      <c r="E15" s="127"/>
      <c r="F15" s="127"/>
      <c r="G15" s="70"/>
      <c r="H15" s="116"/>
      <c r="I15" s="116"/>
      <c r="J15" s="116"/>
      <c r="K15" s="116"/>
      <c r="L15" s="116"/>
      <c r="M15" s="117"/>
      <c r="N15" s="116"/>
      <c r="O15" s="116"/>
    </row>
    <row r="16" spans="1:15" x14ac:dyDescent="0.25">
      <c r="A16" s="116"/>
      <c r="B16" s="115" t="s">
        <v>272</v>
      </c>
      <c r="C16" s="116"/>
      <c r="D16" s="116"/>
      <c r="E16" s="127"/>
      <c r="F16" s="127"/>
      <c r="G16" s="45" t="s">
        <v>9</v>
      </c>
      <c r="H16" s="115"/>
      <c r="I16" s="116"/>
      <c r="J16" s="116"/>
      <c r="K16" s="116"/>
      <c r="L16" s="116"/>
      <c r="M16" s="117"/>
      <c r="N16" s="116"/>
      <c r="O16" s="116"/>
    </row>
    <row r="17" spans="1:15" x14ac:dyDescent="0.25">
      <c r="A17" s="112"/>
      <c r="B17" s="118" t="s">
        <v>273</v>
      </c>
      <c r="C17" s="112"/>
      <c r="D17" s="112"/>
      <c r="E17" s="128"/>
      <c r="F17" s="129"/>
      <c r="G17" s="45" t="s">
        <v>238</v>
      </c>
      <c r="H17" s="118"/>
      <c r="I17" s="118"/>
      <c r="J17" s="112"/>
      <c r="K17" s="113"/>
      <c r="L17" s="113"/>
      <c r="M17" s="113"/>
      <c r="N17" s="113"/>
      <c r="O17" s="114"/>
    </row>
    <row r="18" spans="1:15" x14ac:dyDescent="0.25">
      <c r="A18" s="116"/>
      <c r="B18" s="115"/>
      <c r="C18" s="116"/>
      <c r="D18" s="116"/>
      <c r="E18" s="127"/>
      <c r="F18" s="127"/>
      <c r="G18" s="127"/>
      <c r="H18" s="116"/>
      <c r="I18" s="116"/>
      <c r="J18" s="116"/>
      <c r="K18" s="116"/>
      <c r="L18" s="116"/>
      <c r="M18" s="116"/>
      <c r="N18" s="116"/>
      <c r="O18" s="116"/>
    </row>
    <row r="19" spans="1:15" x14ac:dyDescent="0.25">
      <c r="A19" s="112"/>
      <c r="B19" s="113" t="s">
        <v>275</v>
      </c>
      <c r="C19" s="112"/>
      <c r="D19" s="112"/>
      <c r="E19" s="128"/>
      <c r="F19" s="128"/>
      <c r="G19" s="127"/>
      <c r="H19" s="112"/>
      <c r="I19" s="112"/>
      <c r="J19" s="112"/>
      <c r="K19" s="112"/>
      <c r="L19" s="112"/>
      <c r="M19" s="119"/>
      <c r="N19" s="112"/>
      <c r="O19" s="112"/>
    </row>
    <row r="20" spans="1:15" x14ac:dyDescent="0.25">
      <c r="A20" s="116"/>
      <c r="B20" s="126" t="s">
        <v>64</v>
      </c>
      <c r="C20" s="116"/>
      <c r="D20" s="116"/>
      <c r="E20" s="127"/>
      <c r="F20" s="127"/>
      <c r="G20" s="45" t="s">
        <v>63</v>
      </c>
      <c r="H20" s="116"/>
      <c r="I20" s="116"/>
      <c r="J20" s="116"/>
      <c r="K20" s="116"/>
      <c r="L20" s="116"/>
      <c r="M20" s="117"/>
      <c r="N20" s="116"/>
      <c r="O20" s="116"/>
    </row>
    <row r="21" spans="1:15" x14ac:dyDescent="0.25">
      <c r="A21" s="116"/>
      <c r="B21" s="126" t="s">
        <v>6</v>
      </c>
      <c r="C21" s="116"/>
      <c r="D21" s="116"/>
      <c r="E21" s="130"/>
      <c r="F21" s="127"/>
      <c r="G21" s="45" t="s">
        <v>54</v>
      </c>
      <c r="H21" s="116"/>
      <c r="I21" s="116"/>
      <c r="J21" s="116"/>
      <c r="K21" s="116"/>
      <c r="L21" s="116"/>
      <c r="M21" s="117"/>
      <c r="N21" s="116"/>
      <c r="O21" s="116"/>
    </row>
    <row r="22" spans="1:15" x14ac:dyDescent="0.25">
      <c r="A22" s="116"/>
      <c r="B22" s="126" t="s">
        <v>267</v>
      </c>
      <c r="C22" s="116"/>
      <c r="D22" s="116"/>
      <c r="E22" s="130"/>
      <c r="F22" s="127"/>
      <c r="G22" s="45" t="s">
        <v>32</v>
      </c>
      <c r="H22" s="116"/>
      <c r="I22" s="116"/>
      <c r="J22" s="116"/>
      <c r="K22" s="116"/>
      <c r="L22" s="116"/>
      <c r="M22" s="117"/>
      <c r="N22" s="116"/>
      <c r="O22" s="116"/>
    </row>
    <row r="23" spans="1:15" x14ac:dyDescent="0.25">
      <c r="A23" s="116"/>
      <c r="B23" s="126" t="s">
        <v>5</v>
      </c>
      <c r="C23" s="116"/>
      <c r="D23" s="116"/>
      <c r="E23" s="130"/>
      <c r="F23" s="127"/>
      <c r="G23" s="45" t="s">
        <v>241</v>
      </c>
      <c r="H23" s="115" t="s">
        <v>265</v>
      </c>
      <c r="I23" s="115"/>
      <c r="J23" s="115"/>
      <c r="K23" s="115"/>
      <c r="L23" s="115"/>
      <c r="M23" s="115"/>
      <c r="N23" s="115"/>
      <c r="O23" s="115"/>
    </row>
    <row r="24" spans="1:15" x14ac:dyDescent="0.25">
      <c r="A24" s="112"/>
      <c r="B24" s="131" t="s">
        <v>249</v>
      </c>
      <c r="C24" s="112"/>
      <c r="D24" s="112"/>
      <c r="E24" s="132"/>
      <c r="F24" s="129"/>
      <c r="G24" s="45" t="s">
        <v>245</v>
      </c>
      <c r="H24" s="115" t="s">
        <v>266</v>
      </c>
      <c r="I24" s="115"/>
      <c r="J24" s="115"/>
      <c r="K24" s="115"/>
      <c r="L24" s="115"/>
      <c r="M24" s="115"/>
      <c r="N24" s="115"/>
      <c r="O24" s="115"/>
    </row>
    <row r="25" spans="1:15" x14ac:dyDescent="0.25">
      <c r="A25" s="116"/>
      <c r="B25" s="126"/>
      <c r="C25" s="116"/>
      <c r="D25" s="116"/>
      <c r="E25" s="130"/>
      <c r="F25" s="127"/>
      <c r="G25" s="127"/>
      <c r="H25" s="116"/>
      <c r="I25" s="116"/>
      <c r="J25" s="116"/>
      <c r="K25" s="116"/>
      <c r="L25" s="116"/>
      <c r="M25" s="117"/>
      <c r="N25" s="116"/>
      <c r="O25" s="116"/>
    </row>
    <row r="26" spans="1:15" x14ac:dyDescent="0.25">
      <c r="A26" s="112"/>
      <c r="B26" s="113" t="s">
        <v>276</v>
      </c>
      <c r="C26" s="112"/>
      <c r="D26" s="112"/>
      <c r="E26" s="132"/>
      <c r="F26" s="128"/>
      <c r="G26" s="127"/>
      <c r="H26" s="112"/>
      <c r="I26" s="120"/>
      <c r="J26" s="112"/>
      <c r="K26" s="112"/>
      <c r="L26" s="112"/>
      <c r="M26" s="112"/>
      <c r="N26" s="112"/>
      <c r="O26" s="112"/>
    </row>
    <row r="27" spans="1:15" x14ac:dyDescent="0.25">
      <c r="A27" s="116"/>
      <c r="B27" s="115" t="s">
        <v>4</v>
      </c>
      <c r="C27" s="116"/>
      <c r="D27" s="116"/>
      <c r="E27" s="130"/>
      <c r="F27" s="127"/>
      <c r="G27" s="82">
        <v>3</v>
      </c>
      <c r="H27" s="121"/>
      <c r="I27" s="122"/>
      <c r="J27" s="116"/>
      <c r="K27" s="116"/>
      <c r="L27" s="116"/>
      <c r="M27" s="117"/>
      <c r="N27" s="116"/>
      <c r="O27" s="116"/>
    </row>
    <row r="28" spans="1:15" x14ac:dyDescent="0.25">
      <c r="A28" s="116"/>
      <c r="B28" s="115" t="s">
        <v>3</v>
      </c>
      <c r="C28" s="116"/>
      <c r="D28" s="116"/>
      <c r="E28" s="127"/>
      <c r="F28" s="127"/>
      <c r="G28" s="82">
        <v>5</v>
      </c>
      <c r="H28" s="121"/>
      <c r="I28" s="120"/>
      <c r="J28" s="116"/>
      <c r="K28" s="116"/>
      <c r="L28" s="116"/>
      <c r="M28" s="117"/>
      <c r="N28" s="116"/>
      <c r="O28" s="116"/>
    </row>
    <row r="29" spans="1:15" x14ac:dyDescent="0.25">
      <c r="A29" s="116"/>
      <c r="B29" s="115" t="s">
        <v>2</v>
      </c>
      <c r="C29" s="116"/>
      <c r="D29" s="116"/>
      <c r="E29" s="130"/>
      <c r="F29" s="130"/>
      <c r="G29" s="82">
        <v>4</v>
      </c>
      <c r="H29" s="121"/>
      <c r="I29" s="120"/>
      <c r="J29" s="116"/>
      <c r="K29" s="116"/>
      <c r="L29" s="116"/>
      <c r="M29" s="117"/>
      <c r="N29" s="116"/>
      <c r="O29" s="116"/>
    </row>
    <row r="30" spans="1:15" x14ac:dyDescent="0.25">
      <c r="A30" s="116"/>
      <c r="B30" s="115" t="s">
        <v>1</v>
      </c>
      <c r="C30" s="116"/>
      <c r="D30" s="116"/>
      <c r="E30" s="130"/>
      <c r="F30" s="130"/>
      <c r="G30" s="82">
        <v>5</v>
      </c>
      <c r="H30" s="121"/>
      <c r="I30" s="120"/>
      <c r="J30" s="116"/>
      <c r="K30" s="116"/>
      <c r="L30" s="116"/>
      <c r="M30" s="117"/>
      <c r="N30" s="116"/>
      <c r="O30" s="116"/>
    </row>
    <row r="31" spans="1:15" x14ac:dyDescent="0.25">
      <c r="A31" s="116"/>
      <c r="B31" s="115" t="s">
        <v>0</v>
      </c>
      <c r="C31" s="116"/>
      <c r="D31" s="116"/>
      <c r="E31" s="130"/>
      <c r="F31" s="130"/>
      <c r="G31" s="82">
        <v>5</v>
      </c>
      <c r="H31" s="121"/>
      <c r="I31" s="120"/>
      <c r="J31" s="116"/>
      <c r="K31" s="116"/>
      <c r="L31" s="116"/>
      <c r="M31" s="116"/>
      <c r="N31" s="116"/>
      <c r="O31" s="116"/>
    </row>
    <row r="32" spans="1:15" x14ac:dyDescent="0.25">
      <c r="A32" s="112"/>
      <c r="B32" s="118" t="s">
        <v>268</v>
      </c>
      <c r="C32" s="112"/>
      <c r="D32" s="112"/>
      <c r="E32" s="132"/>
      <c r="F32" s="133"/>
      <c r="G32" s="42">
        <f>AVERAGE(G27:G31)</f>
        <v>4.4000000000000004</v>
      </c>
      <c r="H32" s="112"/>
      <c r="I32" s="112"/>
      <c r="J32" s="112"/>
      <c r="K32" s="112"/>
      <c r="L32" s="112"/>
      <c r="M32" s="119"/>
      <c r="N32" s="112"/>
      <c r="O32" s="112"/>
    </row>
    <row r="33" spans="1:15" x14ac:dyDescent="0.25">
      <c r="A33" s="116"/>
      <c r="B33" s="115"/>
      <c r="C33" s="116"/>
      <c r="D33" s="116"/>
      <c r="E33" s="130"/>
      <c r="F33" s="130"/>
      <c r="G33" s="116"/>
      <c r="H33" s="116"/>
      <c r="I33" s="116"/>
      <c r="J33" s="116"/>
      <c r="K33" s="116"/>
      <c r="L33" s="116"/>
      <c r="M33" s="117"/>
      <c r="N33" s="116"/>
      <c r="O33" s="116"/>
    </row>
    <row r="34" spans="1:15" x14ac:dyDescent="0.25">
      <c r="A34" s="112"/>
      <c r="B34" s="118"/>
      <c r="C34" s="112"/>
      <c r="D34" s="112"/>
      <c r="E34" s="132"/>
      <c r="F34" s="132"/>
      <c r="G34" s="116"/>
      <c r="H34" s="116"/>
      <c r="I34" s="116"/>
      <c r="J34" s="123"/>
      <c r="K34" s="123"/>
      <c r="L34" s="123"/>
      <c r="M34" s="124"/>
      <c r="N34" s="123"/>
      <c r="O34" s="123"/>
    </row>
    <row r="35" spans="1:15" x14ac:dyDescent="0.25">
      <c r="A35" s="116"/>
      <c r="B35" s="134" t="s">
        <v>269</v>
      </c>
      <c r="C35" s="116"/>
      <c r="D35" s="127"/>
      <c r="E35" s="116"/>
      <c r="F35" s="116"/>
      <c r="G35" s="71"/>
      <c r="H35" s="72"/>
      <c r="I35" s="73"/>
      <c r="J35" s="116"/>
      <c r="K35" s="116"/>
      <c r="L35" s="116"/>
      <c r="M35" s="117"/>
      <c r="N35" s="116"/>
      <c r="O35" s="116"/>
    </row>
    <row r="36" spans="1:15" x14ac:dyDescent="0.25">
      <c r="A36" s="116"/>
      <c r="B36" s="135"/>
      <c r="C36" s="136"/>
      <c r="D36" s="116"/>
      <c r="E36" s="116"/>
      <c r="F36" s="137"/>
      <c r="G36" s="74"/>
      <c r="H36" s="75"/>
      <c r="I36" s="76"/>
      <c r="J36" s="116"/>
      <c r="K36" s="116"/>
      <c r="L36" s="116"/>
      <c r="M36" s="117"/>
      <c r="N36" s="116"/>
      <c r="O36" s="116"/>
    </row>
    <row r="37" spans="1:15" x14ac:dyDescent="0.25">
      <c r="A37" s="116"/>
      <c r="B37" s="137"/>
      <c r="C37" s="136"/>
      <c r="D37" s="116"/>
      <c r="E37" s="116"/>
      <c r="F37" s="137"/>
      <c r="G37" s="74"/>
      <c r="H37" s="75"/>
      <c r="I37" s="76"/>
      <c r="J37" s="116"/>
      <c r="K37" s="116"/>
      <c r="L37" s="116"/>
      <c r="M37" s="117"/>
      <c r="N37" s="116"/>
      <c r="O37" s="116"/>
    </row>
    <row r="38" spans="1:15" x14ac:dyDescent="0.25">
      <c r="A38" s="112"/>
      <c r="B38" s="138"/>
      <c r="C38" s="131"/>
      <c r="D38" s="112"/>
      <c r="E38" s="112"/>
      <c r="F38" s="139"/>
      <c r="G38" s="77"/>
      <c r="H38" s="78"/>
      <c r="I38" s="79"/>
      <c r="J38" s="143"/>
      <c r="K38" s="112"/>
      <c r="L38" s="112"/>
      <c r="M38" s="112"/>
      <c r="N38" s="112"/>
      <c r="O38" s="112"/>
    </row>
    <row r="39" spans="1:15" ht="15.75" thickBot="1" x14ac:dyDescent="0.3">
      <c r="A39" s="140"/>
      <c r="B39" s="141"/>
      <c r="C39" s="141"/>
      <c r="D39" s="141"/>
      <c r="E39" s="141"/>
      <c r="F39" s="141"/>
      <c r="G39" s="141"/>
      <c r="H39" s="142"/>
      <c r="I39" s="142"/>
      <c r="J39" s="142"/>
      <c r="K39" s="142"/>
      <c r="L39" s="142"/>
      <c r="M39" s="142"/>
      <c r="N39" s="142"/>
      <c r="O39" s="142"/>
    </row>
  </sheetData>
  <mergeCells count="4">
    <mergeCell ref="G3:G6"/>
    <mergeCell ref="G8:G11"/>
    <mergeCell ref="G12:G15"/>
    <mergeCell ref="G35:I38"/>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promptTitle="Choose the assessment type" prompt="It will help you track your assessments and the way you used to do them" xr:uid="{2BBE1885-6170-409C-B9D9-5EE3EA651100}">
          <x14:formula1>
            <xm:f>_Input!$C$2:$C$5</xm:f>
          </x14:formula1>
          <xm:sqref>G16</xm:sqref>
        </x14:dataValidation>
        <x14:dataValidation type="list" allowBlank="1" showInputMessage="1" showErrorMessage="1" promptTitle="Choose the assement style" xr:uid="{EC057BC4-FFE2-4CB5-BE9A-0B7922E1BF97}">
          <x14:formula1>
            <xm:f>_Input!$C$8:$C$10</xm:f>
          </x14:formula1>
          <xm:sqref>G17</xm:sqref>
        </x14:dataValidation>
        <x14:dataValidation type="list" allowBlank="1" showInputMessage="1" showErrorMessage="1" xr:uid="{ECB10516-2990-4DD3-B46D-14B170DCB5A5}">
          <x14:formula1>
            <xm:f>_Input!$C$18:$C$24</xm:f>
          </x14:formula1>
          <xm:sqref>G20</xm:sqref>
        </x14:dataValidation>
        <x14:dataValidation type="list" allowBlank="1" showInputMessage="1" showErrorMessage="1" xr:uid="{08FDA7B5-F1B0-481B-B5EA-E608DB9A8F49}">
          <x14:formula1>
            <xm:f>_Input!$C$26:$C$46</xm:f>
          </x14:formula1>
          <xm:sqref>G21</xm:sqref>
        </x14:dataValidation>
        <x14:dataValidation type="list" allowBlank="1" showInputMessage="1" showErrorMessage="1" xr:uid="{F85A3083-50E7-4964-91C7-F15CC9537FBC}">
          <x14:formula1>
            <xm:f>_Input!$C$48:$C$51</xm:f>
          </x14:formula1>
          <xm:sqref>G22</xm:sqref>
        </x14:dataValidation>
        <x14:dataValidation type="list" allowBlank="1" showInputMessage="1" showErrorMessage="1" errorTitle="Invalid value" error="Maturity target must be between 1 and 5" promptTitle="Desired Maturity level" prompt="0.Incomplete_x000a_1.Initial_x000a_2.Managed_x000a_3.Defined_x000a_4.Quantitatively Managed_x000a_5.Optimizing" xr:uid="{18FF0480-AC8E-451E-91B1-126932F20C21}">
          <x14:formula1>
            <xm:f>_Input!$C$65:$C$70</xm:f>
          </x14:formula1>
          <xm:sqref>G27:G31</xm:sqref>
        </x14:dataValidation>
        <x14:dataValidation type="list" allowBlank="1" showInputMessage="1" showErrorMessage="1" xr:uid="{13195768-73F4-4DE7-B27B-B9CC0E0CE51B}">
          <x14:formula1>
            <xm:f>_Input!$C$53:$C$57</xm:f>
          </x14:formula1>
          <xm:sqref>G23</xm:sqref>
        </x14:dataValidation>
        <x14:dataValidation type="list" allowBlank="1" showInputMessage="1" showErrorMessage="1" xr:uid="{65ACDEAF-93CD-48DA-9471-F92633FEF465}">
          <x14:formula1>
            <xm:f>_Input!$C$59:$C$63</xm:f>
          </x14:formula1>
          <xm:sqref>G24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306A8-2E62-5B48-98EE-5E6DD8773013}">
  <dimension ref="A2:D75"/>
  <sheetViews>
    <sheetView topLeftCell="A42" workbookViewId="0">
      <selection activeCell="D78" sqref="D78"/>
    </sheetView>
  </sheetViews>
  <sheetFormatPr defaultColWidth="8.875" defaultRowHeight="15" x14ac:dyDescent="0.25"/>
  <cols>
    <col min="1" max="1" width="30.25" style="1" bestFit="1" customWidth="1"/>
    <col min="2" max="2" width="8.875" style="1"/>
    <col min="3" max="3" width="17.375" style="30" bestFit="1" customWidth="1"/>
    <col min="4" max="4" width="18.625" style="1" customWidth="1"/>
    <col min="5" max="16384" width="8.875" style="1"/>
  </cols>
  <sheetData>
    <row r="2" spans="1:4" x14ac:dyDescent="0.25">
      <c r="A2" s="1" t="s">
        <v>10</v>
      </c>
      <c r="C2" s="30" t="s">
        <v>9</v>
      </c>
    </row>
    <row r="3" spans="1:4" x14ac:dyDescent="0.25">
      <c r="C3" s="30" t="s">
        <v>68</v>
      </c>
    </row>
    <row r="4" spans="1:4" x14ac:dyDescent="0.25">
      <c r="C4" s="30" t="s">
        <v>67</v>
      </c>
    </row>
    <row r="5" spans="1:4" x14ac:dyDescent="0.25">
      <c r="C5" s="30" t="s">
        <v>66</v>
      </c>
    </row>
    <row r="8" spans="1:4" x14ac:dyDescent="0.25">
      <c r="A8" s="1" t="s">
        <v>8</v>
      </c>
      <c r="C8" s="30" t="s">
        <v>65</v>
      </c>
    </row>
    <row r="9" spans="1:4" x14ac:dyDescent="0.25">
      <c r="C9" s="38" t="s">
        <v>238</v>
      </c>
    </row>
    <row r="10" spans="1:4" x14ac:dyDescent="0.25">
      <c r="C10" s="30" t="s">
        <v>7</v>
      </c>
    </row>
    <row r="11" spans="1:4" ht="16.5" customHeight="1" x14ac:dyDescent="0.25"/>
    <row r="12" spans="1:4" x14ac:dyDescent="0.25">
      <c r="A12" s="1" t="s">
        <v>74</v>
      </c>
      <c r="B12" s="1">
        <v>1</v>
      </c>
      <c r="C12" s="30" t="s">
        <v>73</v>
      </c>
      <c r="D12" s="1">
        <v>1</v>
      </c>
    </row>
    <row r="13" spans="1:4" x14ac:dyDescent="0.25">
      <c r="B13" s="1">
        <v>2</v>
      </c>
      <c r="C13" s="30" t="s">
        <v>72</v>
      </c>
      <c r="D13" s="1">
        <v>2</v>
      </c>
    </row>
    <row r="14" spans="1:4" x14ac:dyDescent="0.25">
      <c r="B14" s="1">
        <v>3</v>
      </c>
      <c r="C14" s="30" t="s">
        <v>71</v>
      </c>
      <c r="D14" s="1">
        <v>3</v>
      </c>
    </row>
    <row r="15" spans="1:4" x14ac:dyDescent="0.25">
      <c r="B15" s="1">
        <v>4</v>
      </c>
      <c r="C15" s="30" t="s">
        <v>70</v>
      </c>
      <c r="D15" s="1">
        <v>4</v>
      </c>
    </row>
    <row r="16" spans="1:4" x14ac:dyDescent="0.25">
      <c r="B16" s="1">
        <v>5</v>
      </c>
      <c r="C16" s="30" t="s">
        <v>69</v>
      </c>
      <c r="D16" s="1">
        <v>5</v>
      </c>
    </row>
    <row r="18" spans="1:3" x14ac:dyDescent="0.25">
      <c r="A18" s="1" t="s">
        <v>64</v>
      </c>
      <c r="C18" s="1" t="s">
        <v>63</v>
      </c>
    </row>
    <row r="19" spans="1:3" x14ac:dyDescent="0.25">
      <c r="C19" s="1" t="s">
        <v>62</v>
      </c>
    </row>
    <row r="20" spans="1:3" x14ac:dyDescent="0.25">
      <c r="C20" s="1" t="s">
        <v>61</v>
      </c>
    </row>
    <row r="21" spans="1:3" x14ac:dyDescent="0.25">
      <c r="C21" s="1" t="s">
        <v>60</v>
      </c>
    </row>
    <row r="22" spans="1:3" x14ac:dyDescent="0.25">
      <c r="C22" s="1" t="s">
        <v>59</v>
      </c>
    </row>
    <row r="23" spans="1:3" x14ac:dyDescent="0.25">
      <c r="C23" s="1" t="s">
        <v>58</v>
      </c>
    </row>
    <row r="24" spans="1:3" x14ac:dyDescent="0.25">
      <c r="C24" s="1" t="s">
        <v>57</v>
      </c>
    </row>
    <row r="26" spans="1:3" x14ac:dyDescent="0.25">
      <c r="A26" s="1" t="s">
        <v>56</v>
      </c>
      <c r="C26" s="30" t="s">
        <v>55</v>
      </c>
    </row>
    <row r="27" spans="1:3" x14ac:dyDescent="0.25">
      <c r="C27" s="30" t="s">
        <v>54</v>
      </c>
    </row>
    <row r="28" spans="1:3" x14ac:dyDescent="0.25">
      <c r="C28" s="30" t="s">
        <v>53</v>
      </c>
    </row>
    <row r="29" spans="1:3" x14ac:dyDescent="0.25">
      <c r="C29" s="30" t="s">
        <v>52</v>
      </c>
    </row>
    <row r="30" spans="1:3" x14ac:dyDescent="0.25">
      <c r="C30" s="30" t="s">
        <v>51</v>
      </c>
    </row>
    <row r="31" spans="1:3" x14ac:dyDescent="0.25">
      <c r="C31" s="30" t="s">
        <v>50</v>
      </c>
    </row>
    <row r="32" spans="1:3" x14ac:dyDescent="0.25">
      <c r="C32" s="30" t="s">
        <v>49</v>
      </c>
    </row>
    <row r="33" spans="1:3" x14ac:dyDescent="0.25">
      <c r="C33" s="30" t="s">
        <v>48</v>
      </c>
    </row>
    <row r="34" spans="1:3" x14ac:dyDescent="0.25">
      <c r="C34" s="30" t="s">
        <v>47</v>
      </c>
    </row>
    <row r="35" spans="1:3" x14ac:dyDescent="0.25">
      <c r="C35" s="30" t="s">
        <v>46</v>
      </c>
    </row>
    <row r="36" spans="1:3" x14ac:dyDescent="0.25">
      <c r="C36" s="30" t="s">
        <v>45</v>
      </c>
    </row>
    <row r="37" spans="1:3" x14ac:dyDescent="0.25">
      <c r="C37" s="30" t="s">
        <v>44</v>
      </c>
    </row>
    <row r="38" spans="1:3" x14ac:dyDescent="0.25">
      <c r="C38" s="30" t="s">
        <v>43</v>
      </c>
    </row>
    <row r="39" spans="1:3" x14ac:dyDescent="0.25">
      <c r="C39" s="30" t="s">
        <v>42</v>
      </c>
    </row>
    <row r="40" spans="1:3" x14ac:dyDescent="0.25">
      <c r="C40" s="30" t="s">
        <v>41</v>
      </c>
    </row>
    <row r="41" spans="1:3" x14ac:dyDescent="0.25">
      <c r="C41" s="30" t="s">
        <v>40</v>
      </c>
    </row>
    <row r="42" spans="1:3" x14ac:dyDescent="0.25">
      <c r="C42" s="30" t="s">
        <v>39</v>
      </c>
    </row>
    <row r="43" spans="1:3" x14ac:dyDescent="0.25">
      <c r="C43" s="30" t="s">
        <v>38</v>
      </c>
    </row>
    <row r="44" spans="1:3" x14ac:dyDescent="0.25">
      <c r="C44" s="30" t="s">
        <v>37</v>
      </c>
    </row>
    <row r="45" spans="1:3" x14ac:dyDescent="0.25">
      <c r="C45" s="30" t="s">
        <v>36</v>
      </c>
    </row>
    <row r="46" spans="1:3" x14ac:dyDescent="0.25">
      <c r="C46" s="30" t="s">
        <v>35</v>
      </c>
    </row>
    <row r="48" spans="1:3" x14ac:dyDescent="0.25">
      <c r="A48" s="1" t="s">
        <v>34</v>
      </c>
      <c r="C48" s="30" t="s">
        <v>33</v>
      </c>
    </row>
    <row r="49" spans="1:3" x14ac:dyDescent="0.25">
      <c r="C49" s="30" t="s">
        <v>32</v>
      </c>
    </row>
    <row r="50" spans="1:3" x14ac:dyDescent="0.25">
      <c r="C50" s="30" t="s">
        <v>31</v>
      </c>
    </row>
    <row r="51" spans="1:3" x14ac:dyDescent="0.25">
      <c r="C51" s="30" t="s">
        <v>30</v>
      </c>
    </row>
    <row r="53" spans="1:3" x14ac:dyDescent="0.25">
      <c r="A53" s="39" t="s">
        <v>239</v>
      </c>
      <c r="C53" s="38" t="s">
        <v>29</v>
      </c>
    </row>
    <row r="54" spans="1:3" x14ac:dyDescent="0.25">
      <c r="C54" s="38" t="s">
        <v>240</v>
      </c>
    </row>
    <row r="55" spans="1:3" x14ac:dyDescent="0.25">
      <c r="C55" s="38" t="s">
        <v>241</v>
      </c>
    </row>
    <row r="56" spans="1:3" x14ac:dyDescent="0.25">
      <c r="C56" s="38" t="s">
        <v>242</v>
      </c>
    </row>
    <row r="57" spans="1:3" x14ac:dyDescent="0.25">
      <c r="C57" s="38" t="s">
        <v>243</v>
      </c>
    </row>
    <row r="59" spans="1:3" x14ac:dyDescent="0.25">
      <c r="A59" s="39" t="s">
        <v>244</v>
      </c>
      <c r="C59" s="38" t="s">
        <v>29</v>
      </c>
    </row>
    <row r="60" spans="1:3" x14ac:dyDescent="0.25">
      <c r="C60" s="38" t="s">
        <v>245</v>
      </c>
    </row>
    <row r="61" spans="1:3" x14ac:dyDescent="0.25">
      <c r="C61" s="38" t="s">
        <v>246</v>
      </c>
    </row>
    <row r="62" spans="1:3" x14ac:dyDescent="0.25">
      <c r="C62" s="38" t="s">
        <v>247</v>
      </c>
    </row>
    <row r="63" spans="1:3" x14ac:dyDescent="0.25">
      <c r="C63" s="38" t="s">
        <v>248</v>
      </c>
    </row>
    <row r="65" spans="1:4" x14ac:dyDescent="0.25">
      <c r="A65" s="39" t="s">
        <v>250</v>
      </c>
      <c r="C65" s="41">
        <v>0</v>
      </c>
      <c r="D65" s="1" t="s">
        <v>253</v>
      </c>
    </row>
    <row r="66" spans="1:4" x14ac:dyDescent="0.25">
      <c r="C66" s="41">
        <v>1</v>
      </c>
      <c r="D66" s="1" t="s">
        <v>254</v>
      </c>
    </row>
    <row r="67" spans="1:4" x14ac:dyDescent="0.25">
      <c r="C67" s="41">
        <v>2</v>
      </c>
      <c r="D67" s="1" t="s">
        <v>255</v>
      </c>
    </row>
    <row r="68" spans="1:4" x14ac:dyDescent="0.25">
      <c r="C68" s="41">
        <v>3</v>
      </c>
      <c r="D68" s="1" t="s">
        <v>256</v>
      </c>
    </row>
    <row r="69" spans="1:4" x14ac:dyDescent="0.25">
      <c r="C69" s="41">
        <v>4</v>
      </c>
      <c r="D69" s="1" t="s">
        <v>257</v>
      </c>
    </row>
    <row r="70" spans="1:4" x14ac:dyDescent="0.25">
      <c r="C70" s="41">
        <v>5</v>
      </c>
      <c r="D70" s="1" t="s">
        <v>258</v>
      </c>
    </row>
    <row r="74" spans="1:4" x14ac:dyDescent="0.25">
      <c r="A74" s="39" t="s">
        <v>259</v>
      </c>
      <c r="B74" s="39" t="s">
        <v>260</v>
      </c>
      <c r="C74" s="40" t="s">
        <v>251</v>
      </c>
    </row>
    <row r="75" spans="1:4" x14ac:dyDescent="0.25">
      <c r="B75" s="39" t="s">
        <v>261</v>
      </c>
      <c r="C75" s="40" t="s">
        <v>252</v>
      </c>
    </row>
  </sheetData>
  <pageMargins left="0.7" right="0.7" top="0.75" bottom="0.75" header="0.3" footer="0.3"/>
  <pageSetup paperSize="9" orientation="portrait" r:id="rId1"/>
  <ignoredErrors>
    <ignoredError sqref="C18" twoDigitTextYear="1"/>
    <ignoredError sqref="C74:C75"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E64F1-EDE0-A944-AFAE-802ED94B791C}">
  <sheetPr>
    <tabColor theme="4" tint="-0.249977111117893"/>
  </sheetPr>
  <dimension ref="A1:C29"/>
  <sheetViews>
    <sheetView topLeftCell="B1" zoomScale="80" zoomScaleNormal="80" workbookViewId="0">
      <selection activeCell="C4" sqref="C4"/>
    </sheetView>
  </sheetViews>
  <sheetFormatPr defaultColWidth="8.875" defaultRowHeight="15" x14ac:dyDescent="0.25"/>
  <cols>
    <col min="1" max="1" width="10.375" style="1" hidden="1" customWidth="1"/>
    <col min="2" max="2" width="91.5" style="1" bestFit="1" customWidth="1"/>
    <col min="3" max="3" width="43.125" style="1" customWidth="1"/>
    <col min="4" max="16384" width="8.875" style="1"/>
  </cols>
  <sheetData>
    <row r="1" spans="1:3" ht="30.75" thickBot="1" x14ac:dyDescent="0.35">
      <c r="A1" s="31" t="s">
        <v>23</v>
      </c>
      <c r="B1" s="108" t="s">
        <v>103</v>
      </c>
      <c r="C1" s="108" t="s">
        <v>75</v>
      </c>
    </row>
    <row r="2" spans="1:3" ht="41.25" customHeight="1" thickTop="1" thickBot="1" x14ac:dyDescent="0.4">
      <c r="A2" s="31" t="str">
        <f t="shared" ref="A2:A28" si="0">LEFT(B2,8)</f>
        <v>GV.OC-01</v>
      </c>
      <c r="B2" s="32" t="s">
        <v>76</v>
      </c>
      <c r="C2" s="33" t="s">
        <v>72</v>
      </c>
    </row>
    <row r="3" spans="1:3" ht="64.5" thickTop="1" thickBot="1" x14ac:dyDescent="0.4">
      <c r="A3" s="31" t="str">
        <f t="shared" si="0"/>
        <v>GV.OC-02</v>
      </c>
      <c r="B3" s="34" t="s">
        <v>77</v>
      </c>
      <c r="C3" s="33" t="s">
        <v>71</v>
      </c>
    </row>
    <row r="4" spans="1:3" ht="43.5" thickTop="1" thickBot="1" x14ac:dyDescent="0.4">
      <c r="A4" s="31" t="str">
        <f t="shared" si="0"/>
        <v>GV.OC-04</v>
      </c>
      <c r="B4" s="34" t="s">
        <v>78</v>
      </c>
      <c r="C4" s="33" t="s">
        <v>70</v>
      </c>
    </row>
    <row r="5" spans="1:3" ht="43.5" thickTop="1" thickBot="1" x14ac:dyDescent="0.4">
      <c r="A5" s="31" t="str">
        <f t="shared" si="0"/>
        <v>GV.RM-01</v>
      </c>
      <c r="B5" s="34" t="s">
        <v>79</v>
      </c>
      <c r="C5" s="33" t="s">
        <v>70</v>
      </c>
    </row>
    <row r="6" spans="1:3" ht="43.5" thickTop="1" thickBot="1" x14ac:dyDescent="0.4">
      <c r="A6" s="31" t="str">
        <f t="shared" si="0"/>
        <v>GV.RM-02</v>
      </c>
      <c r="B6" s="35" t="s">
        <v>80</v>
      </c>
      <c r="C6" s="33" t="s">
        <v>70</v>
      </c>
    </row>
    <row r="7" spans="1:3" ht="43.5" thickTop="1" thickBot="1" x14ac:dyDescent="0.4">
      <c r="A7" s="31" t="str">
        <f t="shared" si="0"/>
        <v>GV.RM-03</v>
      </c>
      <c r="B7" s="34" t="s">
        <v>81</v>
      </c>
      <c r="C7" s="33" t="s">
        <v>70</v>
      </c>
    </row>
    <row r="8" spans="1:3" ht="42" customHeight="1" thickTop="1" thickBot="1" x14ac:dyDescent="0.4">
      <c r="A8" s="31" t="str">
        <f t="shared" si="0"/>
        <v>GV.RM-04</v>
      </c>
      <c r="B8" s="35" t="s">
        <v>82</v>
      </c>
      <c r="C8" s="33" t="s">
        <v>70</v>
      </c>
    </row>
    <row r="9" spans="1:3" ht="43.5" thickTop="1" thickBot="1" x14ac:dyDescent="0.4">
      <c r="A9" s="31" t="str">
        <f t="shared" si="0"/>
        <v>GV.RM-05</v>
      </c>
      <c r="B9" s="35" t="s">
        <v>83</v>
      </c>
      <c r="C9" s="33" t="s">
        <v>70</v>
      </c>
    </row>
    <row r="10" spans="1:3" ht="43.5" thickTop="1" thickBot="1" x14ac:dyDescent="0.4">
      <c r="A10" s="31" t="str">
        <f t="shared" si="0"/>
        <v>GV.RM-06</v>
      </c>
      <c r="B10" s="35" t="s">
        <v>84</v>
      </c>
      <c r="C10" s="33" t="s">
        <v>70</v>
      </c>
    </row>
    <row r="11" spans="1:3" ht="43.5" thickTop="1" thickBot="1" x14ac:dyDescent="0.4">
      <c r="A11" s="31" t="str">
        <f t="shared" si="0"/>
        <v>GV.RM-07</v>
      </c>
      <c r="B11" s="35" t="s">
        <v>85</v>
      </c>
      <c r="C11" s="33" t="s">
        <v>70</v>
      </c>
    </row>
    <row r="12" spans="1:3" ht="64.5" thickTop="1" thickBot="1" x14ac:dyDescent="0.4">
      <c r="A12" s="31" t="str">
        <f t="shared" si="0"/>
        <v>GV.RR-01</v>
      </c>
      <c r="B12" s="35" t="s">
        <v>86</v>
      </c>
      <c r="C12" s="33" t="s">
        <v>70</v>
      </c>
    </row>
    <row r="13" spans="1:3" ht="43.5" thickTop="1" thickBot="1" x14ac:dyDescent="0.4">
      <c r="A13" s="31" t="str">
        <f t="shared" si="0"/>
        <v>GV.RR-02</v>
      </c>
      <c r="B13" s="34" t="s">
        <v>87</v>
      </c>
      <c r="C13" s="33" t="s">
        <v>70</v>
      </c>
    </row>
    <row r="14" spans="1:3" ht="43.5" thickTop="1" thickBot="1" x14ac:dyDescent="0.4">
      <c r="A14" s="31" t="str">
        <f t="shared" si="0"/>
        <v>GV.RR-03</v>
      </c>
      <c r="B14" s="34" t="s">
        <v>88</v>
      </c>
      <c r="C14" s="33" t="s">
        <v>73</v>
      </c>
    </row>
    <row r="15" spans="1:3" ht="64.5" thickTop="1" thickBot="1" x14ac:dyDescent="0.4">
      <c r="A15" s="31" t="str">
        <f t="shared" si="0"/>
        <v>GV.PO-01</v>
      </c>
      <c r="B15" s="35" t="s">
        <v>89</v>
      </c>
      <c r="C15" s="33" t="s">
        <v>73</v>
      </c>
    </row>
    <row r="16" spans="1:3" ht="64.5" thickTop="1" thickBot="1" x14ac:dyDescent="0.4">
      <c r="A16" s="31" t="str">
        <f t="shared" si="0"/>
        <v>GV.PO-02</v>
      </c>
      <c r="B16" s="35" t="s">
        <v>90</v>
      </c>
      <c r="C16" s="33" t="s">
        <v>72</v>
      </c>
    </row>
    <row r="17" spans="1:3" ht="43.5" thickTop="1" thickBot="1" x14ac:dyDescent="0.4">
      <c r="A17" s="31" t="str">
        <f t="shared" si="0"/>
        <v>GV.OV-01</v>
      </c>
      <c r="B17" s="35" t="s">
        <v>91</v>
      </c>
      <c r="C17" s="33" t="s">
        <v>72</v>
      </c>
    </row>
    <row r="18" spans="1:3" ht="43.5" thickTop="1" thickBot="1" x14ac:dyDescent="0.4">
      <c r="A18" s="31" t="str">
        <f t="shared" si="0"/>
        <v>GV.OV-02</v>
      </c>
      <c r="B18" s="35" t="s">
        <v>92</v>
      </c>
      <c r="C18" s="33" t="s">
        <v>72</v>
      </c>
    </row>
    <row r="19" spans="1:3" ht="43.5" thickTop="1" thickBot="1" x14ac:dyDescent="0.4">
      <c r="A19" s="31" t="str">
        <f t="shared" si="0"/>
        <v>GV.OV-03</v>
      </c>
      <c r="B19" s="35" t="s">
        <v>93</v>
      </c>
      <c r="C19" s="33" t="s">
        <v>72</v>
      </c>
    </row>
    <row r="20" spans="1:3" ht="43.5" thickTop="1" thickBot="1" x14ac:dyDescent="0.4">
      <c r="A20" s="31" t="str">
        <f t="shared" si="0"/>
        <v>ID.RA-05</v>
      </c>
      <c r="B20" s="35" t="s">
        <v>94</v>
      </c>
      <c r="C20" s="33" t="s">
        <v>73</v>
      </c>
    </row>
    <row r="21" spans="1:3" ht="43.5" thickTop="1" thickBot="1" x14ac:dyDescent="0.4">
      <c r="A21" s="31" t="str">
        <f t="shared" si="0"/>
        <v>ID.RA-06</v>
      </c>
      <c r="B21" s="35" t="s">
        <v>95</v>
      </c>
      <c r="C21" s="33" t="s">
        <v>72</v>
      </c>
    </row>
    <row r="22" spans="1:3" ht="43.5" thickTop="1" thickBot="1" x14ac:dyDescent="0.4">
      <c r="A22" s="31" t="str">
        <f t="shared" si="0"/>
        <v>ID.RA-07</v>
      </c>
      <c r="B22" s="35" t="s">
        <v>96</v>
      </c>
      <c r="C22" s="33" t="s">
        <v>72</v>
      </c>
    </row>
    <row r="23" spans="1:3" ht="43.5" thickTop="1" thickBot="1" x14ac:dyDescent="0.4">
      <c r="A23" s="31" t="str">
        <f t="shared" si="0"/>
        <v>PR.AA-06</v>
      </c>
      <c r="B23" s="35" t="s">
        <v>97</v>
      </c>
      <c r="C23" s="33" t="s">
        <v>69</v>
      </c>
    </row>
    <row r="24" spans="1:3" ht="64.5" thickTop="1" thickBot="1" x14ac:dyDescent="0.4">
      <c r="A24" s="31" t="str">
        <f t="shared" si="0"/>
        <v>PR.AT-01</v>
      </c>
      <c r="B24" s="35" t="s">
        <v>98</v>
      </c>
      <c r="C24" s="33" t="s">
        <v>70</v>
      </c>
    </row>
    <row r="25" spans="1:3" ht="64.5" thickTop="1" thickBot="1" x14ac:dyDescent="0.4">
      <c r="A25" s="31" t="str">
        <f t="shared" si="0"/>
        <v>PR.AT-02</v>
      </c>
      <c r="B25" s="35" t="s">
        <v>99</v>
      </c>
      <c r="C25" s="33" t="s">
        <v>69</v>
      </c>
    </row>
    <row r="26" spans="1:3" ht="22.5" thickTop="1" thickBot="1" x14ac:dyDescent="0.4">
      <c r="A26" s="31" t="str">
        <f t="shared" si="0"/>
        <v>PR.PS-02</v>
      </c>
      <c r="B26" s="35" t="s">
        <v>100</v>
      </c>
      <c r="C26" s="33" t="s">
        <v>69</v>
      </c>
    </row>
    <row r="27" spans="1:3" ht="43.5" thickTop="1" thickBot="1" x14ac:dyDescent="0.4">
      <c r="A27" s="31" t="str">
        <f t="shared" si="0"/>
        <v>PR.PS-03</v>
      </c>
      <c r="B27" s="35" t="s">
        <v>101</v>
      </c>
      <c r="C27" s="33" t="s">
        <v>70</v>
      </c>
    </row>
    <row r="28" spans="1:3" ht="43.5" thickTop="1" thickBot="1" x14ac:dyDescent="0.4">
      <c r="A28" s="31" t="str">
        <f t="shared" si="0"/>
        <v>RC.RP-04</v>
      </c>
      <c r="B28" s="35" t="s">
        <v>102</v>
      </c>
      <c r="C28" s="33" t="s">
        <v>72</v>
      </c>
    </row>
    <row r="29" spans="1:3" ht="15.75" thickTop="1" x14ac:dyDescent="0.25"/>
  </sheetData>
  <autoFilter ref="A1:B28" xr:uid="{F53DF2B0-646F-4701-93C0-92CA37D8A4EB}"/>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promptTitle="Select the current level" prompt="From 1 to 5" xr:uid="{20CC8615-3D1D-4846-903D-6DC9A15A5726}">
          <x14:formula1>
            <xm:f>_Input!$C$12:$C$16</xm:f>
          </x14:formula1>
          <xm:sqref>C2:C28</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05765-88CF-3942-8996-255A5FC76EE2}">
  <sheetPr>
    <tabColor theme="1" tint="0.34998626667073579"/>
  </sheetPr>
  <dimension ref="A1:D28"/>
  <sheetViews>
    <sheetView topLeftCell="B1" zoomScale="82" zoomScaleNormal="82" workbookViewId="0">
      <selection activeCell="B1" sqref="B1:D1"/>
    </sheetView>
  </sheetViews>
  <sheetFormatPr defaultColWidth="8.875" defaultRowHeight="15" x14ac:dyDescent="0.25"/>
  <cols>
    <col min="1" max="1" width="10.375" style="1" hidden="1" customWidth="1"/>
    <col min="2" max="2" width="91.5" style="1" bestFit="1" customWidth="1"/>
    <col min="3" max="3" width="106.875" style="1" hidden="1" customWidth="1"/>
    <col min="4" max="4" width="22.875" style="1" bestFit="1" customWidth="1"/>
    <col min="5" max="16384" width="8.875" style="1"/>
  </cols>
  <sheetData>
    <row r="1" spans="1:4" ht="39.950000000000003" customHeight="1" thickTop="1" thickBot="1" x14ac:dyDescent="0.3">
      <c r="A1" s="1" t="s">
        <v>23</v>
      </c>
      <c r="B1" s="107" t="s">
        <v>103</v>
      </c>
      <c r="C1" s="107" t="s">
        <v>104</v>
      </c>
      <c r="D1" s="107" t="s">
        <v>75</v>
      </c>
    </row>
    <row r="2" spans="1:4" ht="57.95" customHeight="1" thickTop="1" thickBot="1" x14ac:dyDescent="0.4">
      <c r="A2" s="1" t="str">
        <f t="shared" ref="A2:A27" si="0">LEFT(B2,8)</f>
        <v>GV.SC-08</v>
      </c>
      <c r="B2" s="34" t="s">
        <v>105</v>
      </c>
      <c r="C2" s="36" t="s">
        <v>167</v>
      </c>
      <c r="D2" s="33" t="s">
        <v>70</v>
      </c>
    </row>
    <row r="3" spans="1:4" ht="51.95" customHeight="1" thickTop="1" thickBot="1" x14ac:dyDescent="0.4">
      <c r="A3" s="1" t="str">
        <f t="shared" si="0"/>
        <v>GV.OC-03</v>
      </c>
      <c r="B3" s="35" t="s">
        <v>106</v>
      </c>
      <c r="C3" s="36" t="s">
        <v>168</v>
      </c>
      <c r="D3" s="33" t="s">
        <v>70</v>
      </c>
    </row>
    <row r="4" spans="1:4" ht="72" customHeight="1" thickTop="1" thickBot="1" x14ac:dyDescent="0.4">
      <c r="A4" s="1" t="str">
        <f t="shared" si="0"/>
        <v>GV.PO-01</v>
      </c>
      <c r="B4" s="35" t="s">
        <v>89</v>
      </c>
      <c r="C4" s="36" t="s">
        <v>169</v>
      </c>
      <c r="D4" s="33" t="s">
        <v>71</v>
      </c>
    </row>
    <row r="5" spans="1:4" ht="72.95" customHeight="1" thickTop="1" thickBot="1" x14ac:dyDescent="0.4">
      <c r="A5" s="1" t="str">
        <f t="shared" si="0"/>
        <v>GV.PO-02</v>
      </c>
      <c r="B5" s="35" t="s">
        <v>90</v>
      </c>
      <c r="C5" s="36" t="s">
        <v>170</v>
      </c>
      <c r="D5" s="33" t="s">
        <v>69</v>
      </c>
    </row>
    <row r="6" spans="1:4" ht="57" customHeight="1" thickTop="1" thickBot="1" x14ac:dyDescent="0.4">
      <c r="A6" s="1" t="str">
        <f t="shared" si="0"/>
        <v>ID.IM-04</v>
      </c>
      <c r="B6" s="35" t="s">
        <v>107</v>
      </c>
      <c r="C6" s="36" t="s">
        <v>171</v>
      </c>
      <c r="D6" s="33" t="s">
        <v>70</v>
      </c>
    </row>
    <row r="7" spans="1:4" ht="47.25" thickTop="1" thickBot="1" x14ac:dyDescent="0.4">
      <c r="A7" s="1" t="str">
        <f t="shared" si="0"/>
        <v>DE.AE-08</v>
      </c>
      <c r="B7" s="35" t="s">
        <v>108</v>
      </c>
      <c r="C7" s="36" t="s">
        <v>172</v>
      </c>
      <c r="D7" s="33" t="s">
        <v>69</v>
      </c>
    </row>
    <row r="8" spans="1:4" ht="53.1" customHeight="1" thickTop="1" thickBot="1" x14ac:dyDescent="0.4">
      <c r="A8" s="1" t="str">
        <f t="shared" si="0"/>
        <v>RS.MA-01</v>
      </c>
      <c r="B8" s="34" t="s">
        <v>109</v>
      </c>
      <c r="C8" s="36" t="s">
        <v>173</v>
      </c>
      <c r="D8" s="33" t="s">
        <v>71</v>
      </c>
    </row>
    <row r="9" spans="1:4" ht="32.25" thickTop="1" thickBot="1" x14ac:dyDescent="0.4">
      <c r="A9" s="1" t="str">
        <f t="shared" si="0"/>
        <v>RS.MA-02</v>
      </c>
      <c r="B9" s="35" t="s">
        <v>110</v>
      </c>
      <c r="C9" s="36" t="s">
        <v>174</v>
      </c>
      <c r="D9" s="33" t="s">
        <v>70</v>
      </c>
    </row>
    <row r="10" spans="1:4" ht="45" customHeight="1" thickTop="1" thickBot="1" x14ac:dyDescent="0.4">
      <c r="A10" s="1" t="str">
        <f t="shared" si="0"/>
        <v>RS.MA-03</v>
      </c>
      <c r="B10" s="35" t="s">
        <v>111</v>
      </c>
      <c r="C10" s="36" t="s">
        <v>175</v>
      </c>
      <c r="D10" s="33" t="s">
        <v>71</v>
      </c>
    </row>
    <row r="11" spans="1:4" ht="32.25" thickTop="1" thickBot="1" x14ac:dyDescent="0.4">
      <c r="A11" s="1" t="str">
        <f t="shared" si="0"/>
        <v>RS.MA-04</v>
      </c>
      <c r="B11" s="35" t="s">
        <v>112</v>
      </c>
      <c r="C11" s="36" t="s">
        <v>176</v>
      </c>
      <c r="D11" s="33" t="s">
        <v>71</v>
      </c>
    </row>
    <row r="12" spans="1:4" ht="47.25" thickTop="1" thickBot="1" x14ac:dyDescent="0.4">
      <c r="A12" s="1" t="str">
        <f t="shared" si="0"/>
        <v>RS.MA-05</v>
      </c>
      <c r="B12" s="35" t="s">
        <v>113</v>
      </c>
      <c r="C12" s="36" t="s">
        <v>177</v>
      </c>
      <c r="D12" s="33" t="s">
        <v>71</v>
      </c>
    </row>
    <row r="13" spans="1:4" ht="48" customHeight="1" thickTop="1" thickBot="1" x14ac:dyDescent="0.4">
      <c r="A13" s="1" t="str">
        <f t="shared" si="0"/>
        <v>RS.AN-03</v>
      </c>
      <c r="B13" s="35" t="s">
        <v>114</v>
      </c>
      <c r="C13" s="36" t="s">
        <v>178</v>
      </c>
      <c r="D13" s="33" t="s">
        <v>72</v>
      </c>
    </row>
    <row r="14" spans="1:4" ht="43.5" thickTop="1" thickBot="1" x14ac:dyDescent="0.4">
      <c r="A14" s="1" t="str">
        <f t="shared" si="0"/>
        <v>RS.AN-07</v>
      </c>
      <c r="B14" s="35" t="s">
        <v>115</v>
      </c>
      <c r="C14" s="36" t="s">
        <v>179</v>
      </c>
      <c r="D14" s="33" t="s">
        <v>71</v>
      </c>
    </row>
    <row r="15" spans="1:4" ht="32.25" thickTop="1" thickBot="1" x14ac:dyDescent="0.4">
      <c r="A15" s="1" t="str">
        <f t="shared" si="0"/>
        <v>RS.AN-08</v>
      </c>
      <c r="B15" s="34" t="s">
        <v>116</v>
      </c>
      <c r="C15" s="36" t="s">
        <v>180</v>
      </c>
      <c r="D15" s="33" t="s">
        <v>71</v>
      </c>
    </row>
    <row r="16" spans="1:4" ht="24.95" customHeight="1" thickTop="1" thickBot="1" x14ac:dyDescent="0.4">
      <c r="A16" s="1" t="str">
        <f t="shared" si="0"/>
        <v>RS.CO-02</v>
      </c>
      <c r="B16" s="35" t="s">
        <v>117</v>
      </c>
      <c r="C16" s="36" t="s">
        <v>181</v>
      </c>
      <c r="D16" s="33" t="s">
        <v>69</v>
      </c>
    </row>
    <row r="17" spans="1:4" ht="30.95" customHeight="1" thickTop="1" thickBot="1" x14ac:dyDescent="0.4">
      <c r="A17" s="1" t="str">
        <f t="shared" si="0"/>
        <v>RS.CO-03</v>
      </c>
      <c r="B17" s="34" t="s">
        <v>118</v>
      </c>
      <c r="C17" s="36" t="s">
        <v>182</v>
      </c>
      <c r="D17" s="33" t="s">
        <v>70</v>
      </c>
    </row>
    <row r="18" spans="1:4" ht="26.1" customHeight="1" thickTop="1" thickBot="1" x14ac:dyDescent="0.4">
      <c r="A18" s="1" t="str">
        <f t="shared" si="0"/>
        <v>RS.MI-01</v>
      </c>
      <c r="B18" s="35" t="s">
        <v>119</v>
      </c>
      <c r="C18" s="36" t="s">
        <v>183</v>
      </c>
      <c r="D18" s="33" t="s">
        <v>71</v>
      </c>
    </row>
    <row r="19" spans="1:4" ht="24.95" customHeight="1" thickTop="1" thickBot="1" x14ac:dyDescent="0.4">
      <c r="A19" s="1" t="str">
        <f t="shared" si="0"/>
        <v>RS.MI-02</v>
      </c>
      <c r="B19" s="35" t="s">
        <v>120</v>
      </c>
      <c r="C19" s="36" t="s">
        <v>184</v>
      </c>
      <c r="D19" s="33" t="s">
        <v>70</v>
      </c>
    </row>
    <row r="20" spans="1:4" ht="57.95" customHeight="1" thickTop="1" thickBot="1" x14ac:dyDescent="0.4">
      <c r="A20" s="1" t="str">
        <f t="shared" si="0"/>
        <v>RC.RP-01</v>
      </c>
      <c r="B20" s="35" t="s">
        <v>121</v>
      </c>
      <c r="C20" s="36" t="s">
        <v>185</v>
      </c>
      <c r="D20" s="33" t="s">
        <v>71</v>
      </c>
    </row>
    <row r="21" spans="1:4" ht="38.1" customHeight="1" thickTop="1" thickBot="1" x14ac:dyDescent="0.4">
      <c r="A21" s="1" t="str">
        <f t="shared" si="0"/>
        <v>RC.RP-02</v>
      </c>
      <c r="B21" s="35" t="s">
        <v>122</v>
      </c>
      <c r="C21" s="36" t="s">
        <v>186</v>
      </c>
      <c r="D21" s="33" t="s">
        <v>69</v>
      </c>
    </row>
    <row r="22" spans="1:4" ht="60.95" customHeight="1" thickTop="1" thickBot="1" x14ac:dyDescent="0.4">
      <c r="A22" s="1" t="str">
        <f t="shared" si="0"/>
        <v>RC.RP-03</v>
      </c>
      <c r="B22" s="34" t="s">
        <v>123</v>
      </c>
      <c r="C22" s="36" t="s">
        <v>187</v>
      </c>
      <c r="D22" s="33" t="s">
        <v>70</v>
      </c>
    </row>
    <row r="23" spans="1:4" ht="51.95" customHeight="1" thickTop="1" thickBot="1" x14ac:dyDescent="0.4">
      <c r="A23" s="1" t="str">
        <f t="shared" si="0"/>
        <v>RC.RP-04</v>
      </c>
      <c r="B23" s="35" t="s">
        <v>102</v>
      </c>
      <c r="C23" s="36" t="s">
        <v>188</v>
      </c>
      <c r="D23" s="33" t="s">
        <v>70</v>
      </c>
    </row>
    <row r="24" spans="1:4" ht="53.1" customHeight="1" thickTop="1" thickBot="1" x14ac:dyDescent="0.4">
      <c r="A24" s="1" t="str">
        <f t="shared" si="0"/>
        <v>RC.RP-05</v>
      </c>
      <c r="B24" s="35" t="s">
        <v>124</v>
      </c>
      <c r="C24" s="36" t="s">
        <v>189</v>
      </c>
      <c r="D24" s="33" t="s">
        <v>69</v>
      </c>
    </row>
    <row r="25" spans="1:4" ht="50.1" customHeight="1" thickTop="1" thickBot="1" x14ac:dyDescent="0.4">
      <c r="A25" s="1" t="str">
        <f t="shared" si="0"/>
        <v>RC.RP-06</v>
      </c>
      <c r="B25" s="35" t="s">
        <v>125</v>
      </c>
      <c r="C25" s="36" t="s">
        <v>190</v>
      </c>
      <c r="D25" s="33" t="s">
        <v>72</v>
      </c>
    </row>
    <row r="26" spans="1:4" ht="51.95" customHeight="1" thickTop="1" thickBot="1" x14ac:dyDescent="0.4">
      <c r="A26" s="1" t="str">
        <f t="shared" si="0"/>
        <v>RC.CO-03</v>
      </c>
      <c r="B26" s="35" t="s">
        <v>126</v>
      </c>
      <c r="C26" s="36" t="s">
        <v>191</v>
      </c>
      <c r="D26" s="33" t="s">
        <v>69</v>
      </c>
    </row>
    <row r="27" spans="1:4" ht="51.95" customHeight="1" thickTop="1" thickBot="1" x14ac:dyDescent="0.4">
      <c r="A27" s="1" t="str">
        <f t="shared" si="0"/>
        <v>RC.CO-04</v>
      </c>
      <c r="B27" s="35" t="s">
        <v>127</v>
      </c>
      <c r="C27" s="36" t="s">
        <v>192</v>
      </c>
      <c r="D27" s="33" t="s">
        <v>72</v>
      </c>
    </row>
    <row r="28" spans="1:4" ht="15.75" thickTop="1" x14ac:dyDescent="0.25"/>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5" r:id="rId4" name="Drop Down 1">
              <controlPr defaultSize="0" autoLine="0" autoPict="0">
                <anchor moveWithCells="1">
                  <from>
                    <xdr:col>15</xdr:col>
                    <xdr:colOff>409575</xdr:colOff>
                    <xdr:row>1</xdr:row>
                    <xdr:rowOff>942975</xdr:rowOff>
                  </from>
                  <to>
                    <xdr:col>18</xdr:col>
                    <xdr:colOff>419100</xdr:colOff>
                    <xdr:row>2</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promptTitle="Select the current level" prompt="From 1 to 5" xr:uid="{D9C375E2-320F-154E-B647-3EE815E899CA}">
          <x14:formula1>
            <xm:f>_Input!$C$12:$C$16</xm:f>
          </x14:formula1>
          <xm:sqref>D2:D27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12EE9-462E-BA49-953D-DE0A83074CBE}">
  <sheetPr>
    <tabColor rgb="FFFFC000"/>
  </sheetPr>
  <dimension ref="A1:D23"/>
  <sheetViews>
    <sheetView topLeftCell="B1" zoomScale="80" zoomScaleNormal="80" workbookViewId="0">
      <selection activeCell="H8" sqref="H8"/>
    </sheetView>
  </sheetViews>
  <sheetFormatPr defaultColWidth="8.875" defaultRowHeight="15" x14ac:dyDescent="0.25"/>
  <cols>
    <col min="1" max="1" width="10.375" style="1" hidden="1" customWidth="1"/>
    <col min="2" max="2" width="92.375" style="1" bestFit="1" customWidth="1"/>
    <col min="3" max="3" width="100.875" style="1" hidden="1" customWidth="1"/>
    <col min="4" max="4" width="22.875" style="1" bestFit="1" customWidth="1"/>
    <col min="5" max="16384" width="8.875" style="1"/>
  </cols>
  <sheetData>
    <row r="1" spans="1:4" ht="31.5" thickTop="1" thickBot="1" x14ac:dyDescent="0.3">
      <c r="A1" s="1" t="s">
        <v>23</v>
      </c>
      <c r="B1" s="107" t="s">
        <v>103</v>
      </c>
      <c r="C1" s="107" t="s">
        <v>104</v>
      </c>
      <c r="D1" s="107" t="s">
        <v>75</v>
      </c>
    </row>
    <row r="2" spans="1:4" ht="41.25" customHeight="1" thickTop="1" thickBot="1" x14ac:dyDescent="0.4">
      <c r="A2" s="1" t="str">
        <f t="shared" ref="A2:A22" si="0">LEFT(B2,8)</f>
        <v>ID.AM-01</v>
      </c>
      <c r="B2" s="35" t="s">
        <v>128</v>
      </c>
      <c r="C2" s="37" t="s">
        <v>193</v>
      </c>
      <c r="D2" s="33" t="s">
        <v>69</v>
      </c>
    </row>
    <row r="3" spans="1:4" ht="46.5" thickTop="1" thickBot="1" x14ac:dyDescent="0.4">
      <c r="A3" s="1" t="str">
        <f t="shared" si="0"/>
        <v>ID.AM-02</v>
      </c>
      <c r="B3" s="35" t="s">
        <v>129</v>
      </c>
      <c r="C3" s="37" t="s">
        <v>194</v>
      </c>
      <c r="D3" s="33" t="s">
        <v>71</v>
      </c>
    </row>
    <row r="4" spans="1:4" ht="46.5" thickTop="1" thickBot="1" x14ac:dyDescent="0.4">
      <c r="A4" s="1" t="str">
        <f t="shared" si="0"/>
        <v>ID.AM-03</v>
      </c>
      <c r="B4" s="35" t="s">
        <v>130</v>
      </c>
      <c r="C4" s="37" t="s">
        <v>195</v>
      </c>
      <c r="D4" s="33" t="s">
        <v>69</v>
      </c>
    </row>
    <row r="5" spans="1:4" ht="46.5" thickTop="1" thickBot="1" x14ac:dyDescent="0.4">
      <c r="A5" s="1" t="str">
        <f t="shared" si="0"/>
        <v>ID.AM-04</v>
      </c>
      <c r="B5" s="35" t="s">
        <v>131</v>
      </c>
      <c r="C5" s="37" t="s">
        <v>196</v>
      </c>
      <c r="D5" s="33" t="s">
        <v>71</v>
      </c>
    </row>
    <row r="6" spans="1:4" ht="43.5" thickTop="1" thickBot="1" x14ac:dyDescent="0.4">
      <c r="A6" s="1" t="str">
        <f t="shared" si="0"/>
        <v>ID.AM-05</v>
      </c>
      <c r="B6" s="35" t="s">
        <v>132</v>
      </c>
      <c r="C6" s="37" t="s">
        <v>197</v>
      </c>
      <c r="D6" s="33" t="s">
        <v>70</v>
      </c>
    </row>
    <row r="7" spans="1:4" ht="57.75" thickTop="1" thickBot="1" x14ac:dyDescent="0.4">
      <c r="A7" s="1" t="str">
        <f t="shared" si="0"/>
        <v>ID.AM-07</v>
      </c>
      <c r="B7" s="35" t="s">
        <v>133</v>
      </c>
      <c r="C7" s="37" t="s">
        <v>198</v>
      </c>
      <c r="D7" s="33" t="s">
        <v>71</v>
      </c>
    </row>
    <row r="8" spans="1:4" ht="114" thickTop="1" thickBot="1" x14ac:dyDescent="0.4">
      <c r="A8" s="1" t="str">
        <f t="shared" si="0"/>
        <v>ID.AM-08</v>
      </c>
      <c r="B8" s="34" t="s">
        <v>134</v>
      </c>
      <c r="C8" s="37" t="s">
        <v>199</v>
      </c>
      <c r="D8" s="33" t="s">
        <v>71</v>
      </c>
    </row>
    <row r="9" spans="1:4" ht="69" thickTop="1" thickBot="1" x14ac:dyDescent="0.4">
      <c r="A9" s="1" t="str">
        <f t="shared" si="0"/>
        <v>ID.RA-01</v>
      </c>
      <c r="B9" s="34" t="s">
        <v>135</v>
      </c>
      <c r="C9" s="37" t="s">
        <v>200</v>
      </c>
      <c r="D9" s="33" t="s">
        <v>71</v>
      </c>
    </row>
    <row r="10" spans="1:4" ht="43.5" thickTop="1" thickBot="1" x14ac:dyDescent="0.4">
      <c r="A10" s="1" t="str">
        <f t="shared" si="0"/>
        <v>ID.RA-02</v>
      </c>
      <c r="B10" s="35" t="s">
        <v>136</v>
      </c>
      <c r="C10" s="37" t="s">
        <v>201</v>
      </c>
      <c r="D10" s="33" t="s">
        <v>72</v>
      </c>
    </row>
    <row r="11" spans="1:4" ht="67.5" customHeight="1" thickTop="1" thickBot="1" x14ac:dyDescent="0.4">
      <c r="A11" s="1" t="str">
        <f t="shared" si="0"/>
        <v>ID.RA-08</v>
      </c>
      <c r="B11" s="35" t="s">
        <v>137</v>
      </c>
      <c r="C11" s="37" t="s">
        <v>202</v>
      </c>
      <c r="D11" s="33" t="s">
        <v>71</v>
      </c>
    </row>
    <row r="12" spans="1:4" ht="43.5" thickTop="1" thickBot="1" x14ac:dyDescent="0.4">
      <c r="A12" s="1" t="str">
        <f t="shared" si="0"/>
        <v>ID.RA-09</v>
      </c>
      <c r="B12" s="35" t="s">
        <v>138</v>
      </c>
      <c r="C12" s="37" t="s">
        <v>203</v>
      </c>
      <c r="D12" s="33" t="s">
        <v>71</v>
      </c>
    </row>
    <row r="13" spans="1:4" ht="102.75" thickTop="1" thickBot="1" x14ac:dyDescent="0.4">
      <c r="A13" s="1" t="str">
        <f t="shared" si="0"/>
        <v>ID.IM-02</v>
      </c>
      <c r="B13" s="35" t="s">
        <v>139</v>
      </c>
      <c r="C13" s="37" t="s">
        <v>204</v>
      </c>
      <c r="D13" s="33" t="s">
        <v>69</v>
      </c>
    </row>
    <row r="14" spans="1:4" ht="46.5" thickTop="1" thickBot="1" x14ac:dyDescent="0.4">
      <c r="A14" s="1" t="str">
        <f t="shared" si="0"/>
        <v>PR.DS-11</v>
      </c>
      <c r="B14" s="35" t="s">
        <v>140</v>
      </c>
      <c r="C14" s="37" t="s">
        <v>205</v>
      </c>
      <c r="D14" s="33" t="s">
        <v>71</v>
      </c>
    </row>
    <row r="15" spans="1:4" ht="69" thickTop="1" thickBot="1" x14ac:dyDescent="0.4">
      <c r="A15" s="1" t="str">
        <f t="shared" si="0"/>
        <v>PR.IR-01</v>
      </c>
      <c r="B15" s="35" t="s">
        <v>141</v>
      </c>
      <c r="C15" s="37" t="s">
        <v>206</v>
      </c>
      <c r="D15" s="33" t="s">
        <v>71</v>
      </c>
    </row>
    <row r="16" spans="1:4" ht="43.5" thickTop="1" thickBot="1" x14ac:dyDescent="0.4">
      <c r="A16" s="1" t="str">
        <f t="shared" si="0"/>
        <v>PR.IR-02</v>
      </c>
      <c r="B16" s="35" t="s">
        <v>142</v>
      </c>
      <c r="C16" s="37" t="s">
        <v>207</v>
      </c>
      <c r="D16" s="33" t="s">
        <v>70</v>
      </c>
    </row>
    <row r="17" spans="1:4" ht="43.5" thickTop="1" thickBot="1" x14ac:dyDescent="0.4">
      <c r="A17" s="1" t="str">
        <f t="shared" si="0"/>
        <v>PR.IR-03</v>
      </c>
      <c r="B17" s="35" t="s">
        <v>143</v>
      </c>
      <c r="C17" s="37" t="s">
        <v>208</v>
      </c>
      <c r="D17" s="33" t="s">
        <v>71</v>
      </c>
    </row>
    <row r="18" spans="1:4" ht="24" thickTop="1" thickBot="1" x14ac:dyDescent="0.4">
      <c r="A18" s="1" t="str">
        <f t="shared" si="0"/>
        <v>PR.IR-04</v>
      </c>
      <c r="B18" s="34" t="s">
        <v>144</v>
      </c>
      <c r="C18" s="37" t="s">
        <v>209</v>
      </c>
      <c r="D18" s="33" t="s">
        <v>69</v>
      </c>
    </row>
    <row r="19" spans="1:4" ht="46.5" thickTop="1" thickBot="1" x14ac:dyDescent="0.4">
      <c r="A19" s="1" t="str">
        <f t="shared" si="0"/>
        <v>RS.AN-03</v>
      </c>
      <c r="B19" s="35" t="s">
        <v>114</v>
      </c>
      <c r="C19" s="37" t="s">
        <v>210</v>
      </c>
      <c r="D19" s="33" t="s">
        <v>73</v>
      </c>
    </row>
    <row r="20" spans="1:4" ht="46.5" thickTop="1" thickBot="1" x14ac:dyDescent="0.4">
      <c r="A20" s="1" t="str">
        <f t="shared" si="0"/>
        <v>RS.AN-06</v>
      </c>
      <c r="B20" s="34" t="s">
        <v>145</v>
      </c>
      <c r="C20" s="37" t="s">
        <v>211</v>
      </c>
      <c r="D20" s="33" t="s">
        <v>70</v>
      </c>
    </row>
    <row r="21" spans="1:4" ht="43.5" thickTop="1" thickBot="1" x14ac:dyDescent="0.4">
      <c r="A21" s="1" t="str">
        <f t="shared" si="0"/>
        <v>RS.AN-07</v>
      </c>
      <c r="B21" s="35" t="s">
        <v>115</v>
      </c>
      <c r="C21" s="37" t="s">
        <v>212</v>
      </c>
      <c r="D21" s="33" t="s">
        <v>69</v>
      </c>
    </row>
    <row r="22" spans="1:4" ht="46.5" thickTop="1" thickBot="1" x14ac:dyDescent="0.4">
      <c r="A22" s="1" t="str">
        <f t="shared" si="0"/>
        <v>RC.CO-03</v>
      </c>
      <c r="B22" s="35" t="s">
        <v>126</v>
      </c>
      <c r="C22" s="37" t="s">
        <v>213</v>
      </c>
      <c r="D22" s="33" t="s">
        <v>70</v>
      </c>
    </row>
    <row r="23" spans="1:4" ht="15.75" thickTop="1" x14ac:dyDescent="0.25"/>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Drop Down 1">
              <controlPr defaultSize="0" autoLine="0" autoPict="0">
                <anchor moveWithCells="1">
                  <from>
                    <xdr:col>16</xdr:col>
                    <xdr:colOff>409575</xdr:colOff>
                    <xdr:row>1</xdr:row>
                    <xdr:rowOff>942975</xdr:rowOff>
                  </from>
                  <to>
                    <xdr:col>19</xdr:col>
                    <xdr:colOff>428625</xdr:colOff>
                    <xdr:row>2</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promptTitle="Select the current level" prompt="From 1 to 5" xr:uid="{D6C80145-95E3-FB43-9854-EA4D82A3C46B}">
          <x14:formula1>
            <xm:f>_Input!$C$12:$C$16</xm:f>
          </x14:formula1>
          <xm:sqref>D2:D22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A4A7D-52AD-7445-802D-ED4F8FBACF11}">
  <sheetPr>
    <tabColor theme="4" tint="0.39997558519241921"/>
  </sheetPr>
  <dimension ref="A1:D27"/>
  <sheetViews>
    <sheetView topLeftCell="B1" zoomScale="80" zoomScaleNormal="80" workbookViewId="0">
      <selection activeCell="K19" sqref="K19"/>
    </sheetView>
  </sheetViews>
  <sheetFormatPr defaultColWidth="8.875" defaultRowHeight="15" x14ac:dyDescent="0.25"/>
  <cols>
    <col min="1" max="1" width="10.375" style="1" hidden="1" customWidth="1"/>
    <col min="2" max="2" width="91.5" style="1" bestFit="1" customWidth="1"/>
    <col min="3" max="3" width="118.625" style="1" hidden="1" customWidth="1"/>
    <col min="4" max="4" width="22.875" style="1" bestFit="1" customWidth="1"/>
    <col min="5" max="16384" width="8.875" style="1"/>
  </cols>
  <sheetData>
    <row r="1" spans="1:4" ht="31.5" thickTop="1" thickBot="1" x14ac:dyDescent="0.3">
      <c r="A1" s="1" t="s">
        <v>23</v>
      </c>
      <c r="B1" s="110" t="s">
        <v>103</v>
      </c>
      <c r="C1" s="110" t="s">
        <v>104</v>
      </c>
      <c r="D1" s="110" t="s">
        <v>75</v>
      </c>
    </row>
    <row r="2" spans="1:4" ht="55.5" customHeight="1" thickTop="1" thickBot="1" x14ac:dyDescent="0.4">
      <c r="A2" s="1" t="str">
        <f t="shared" ref="A2:A26" si="0">LEFT(B2,8)</f>
        <v>GV.RM-05</v>
      </c>
      <c r="B2" s="35" t="s">
        <v>83</v>
      </c>
      <c r="C2" s="36" t="s">
        <v>165</v>
      </c>
      <c r="D2" s="33" t="s">
        <v>73</v>
      </c>
    </row>
    <row r="3" spans="1:4" ht="69" thickTop="1" thickBot="1" x14ac:dyDescent="0.4">
      <c r="A3" s="1" t="str">
        <f t="shared" si="0"/>
        <v>GV.SC-01</v>
      </c>
      <c r="B3" s="35" t="s">
        <v>146</v>
      </c>
      <c r="C3" s="36" t="s">
        <v>214</v>
      </c>
      <c r="D3" s="33" t="s">
        <v>73</v>
      </c>
    </row>
    <row r="4" spans="1:4" ht="50.1" customHeight="1" thickTop="1" thickBot="1" x14ac:dyDescent="0.4">
      <c r="A4" s="1" t="str">
        <f t="shared" si="0"/>
        <v>GV.SC-02</v>
      </c>
      <c r="B4" s="34" t="s">
        <v>147</v>
      </c>
      <c r="C4" s="36" t="s">
        <v>215</v>
      </c>
      <c r="D4" s="33" t="s">
        <v>73</v>
      </c>
    </row>
    <row r="5" spans="1:4" ht="64.5" thickTop="1" thickBot="1" x14ac:dyDescent="0.4">
      <c r="A5" s="1" t="str">
        <f t="shared" si="0"/>
        <v>GV.SC-03</v>
      </c>
      <c r="B5" s="35" t="s">
        <v>148</v>
      </c>
      <c r="C5" s="36" t="s">
        <v>216</v>
      </c>
      <c r="D5" s="33" t="s">
        <v>73</v>
      </c>
    </row>
    <row r="6" spans="1:4" ht="35.25" thickTop="1" thickBot="1" x14ac:dyDescent="0.4">
      <c r="A6" s="1" t="str">
        <f t="shared" si="0"/>
        <v>GV.SC-04</v>
      </c>
      <c r="B6" s="34" t="s">
        <v>149</v>
      </c>
      <c r="C6" s="36" t="s">
        <v>217</v>
      </c>
      <c r="D6" s="33" t="s">
        <v>73</v>
      </c>
    </row>
    <row r="7" spans="1:4" ht="68.099999999999994" customHeight="1" thickTop="1" thickBot="1" x14ac:dyDescent="0.4">
      <c r="A7" s="1" t="str">
        <f t="shared" si="0"/>
        <v>GV.SC-05</v>
      </c>
      <c r="B7" s="35" t="s">
        <v>150</v>
      </c>
      <c r="C7" s="36" t="s">
        <v>218</v>
      </c>
      <c r="D7" s="33" t="s">
        <v>72</v>
      </c>
    </row>
    <row r="8" spans="1:4" ht="57.75" thickTop="1" thickBot="1" x14ac:dyDescent="0.4">
      <c r="A8" s="1" t="str">
        <f t="shared" si="0"/>
        <v>GV.SC-06</v>
      </c>
      <c r="B8" s="35" t="s">
        <v>151</v>
      </c>
      <c r="C8" s="36" t="s">
        <v>219</v>
      </c>
      <c r="D8" s="33" t="s">
        <v>72</v>
      </c>
    </row>
    <row r="9" spans="1:4" ht="69" thickTop="1" thickBot="1" x14ac:dyDescent="0.4">
      <c r="A9" s="1" t="str">
        <f t="shared" si="0"/>
        <v>GV.SC-07</v>
      </c>
      <c r="B9" s="34" t="s">
        <v>152</v>
      </c>
      <c r="C9" s="36" t="s">
        <v>220</v>
      </c>
      <c r="D9" s="33" t="s">
        <v>72</v>
      </c>
    </row>
    <row r="10" spans="1:4" ht="51" customHeight="1" thickTop="1" thickBot="1" x14ac:dyDescent="0.4">
      <c r="A10" s="1" t="str">
        <f t="shared" si="0"/>
        <v>GV.SC-08</v>
      </c>
      <c r="B10" s="34" t="s">
        <v>105</v>
      </c>
      <c r="C10" s="36" t="s">
        <v>221</v>
      </c>
      <c r="D10" s="33" t="s">
        <v>72</v>
      </c>
    </row>
    <row r="11" spans="1:4" ht="67.5" customHeight="1" thickTop="1" thickBot="1" x14ac:dyDescent="0.4">
      <c r="A11" s="1" t="str">
        <f t="shared" si="0"/>
        <v>GV.SC-09</v>
      </c>
      <c r="B11" s="35" t="s">
        <v>153</v>
      </c>
      <c r="C11" s="36" t="s">
        <v>222</v>
      </c>
      <c r="D11" s="33" t="s">
        <v>72</v>
      </c>
    </row>
    <row r="12" spans="1:4" ht="48" customHeight="1" thickTop="1" thickBot="1" x14ac:dyDescent="0.4">
      <c r="A12" s="1" t="str">
        <f t="shared" si="0"/>
        <v>GV.SC-10</v>
      </c>
      <c r="B12" s="35" t="s">
        <v>154</v>
      </c>
      <c r="C12" s="36" t="s">
        <v>223</v>
      </c>
      <c r="D12" s="33" t="s">
        <v>72</v>
      </c>
    </row>
    <row r="13" spans="1:4" ht="46.5" thickTop="1" thickBot="1" x14ac:dyDescent="0.4">
      <c r="A13" s="1" t="str">
        <f t="shared" si="0"/>
        <v>ID.AM-03</v>
      </c>
      <c r="B13" s="35" t="s">
        <v>130</v>
      </c>
      <c r="C13" s="36" t="s">
        <v>195</v>
      </c>
      <c r="D13" s="33" t="s">
        <v>72</v>
      </c>
    </row>
    <row r="14" spans="1:4" ht="35.25" thickTop="1" thickBot="1" x14ac:dyDescent="0.4">
      <c r="A14" s="1" t="str">
        <f t="shared" si="0"/>
        <v>ID.AM-04</v>
      </c>
      <c r="B14" s="35" t="s">
        <v>131</v>
      </c>
      <c r="C14" s="36" t="s">
        <v>196</v>
      </c>
      <c r="D14" s="33" t="s">
        <v>71</v>
      </c>
    </row>
    <row r="15" spans="1:4" ht="43.5" thickTop="1" thickBot="1" x14ac:dyDescent="0.4">
      <c r="A15" s="1" t="str">
        <f t="shared" si="0"/>
        <v>ID.AM-05</v>
      </c>
      <c r="B15" s="35" t="s">
        <v>132</v>
      </c>
      <c r="C15" s="36" t="s">
        <v>197</v>
      </c>
      <c r="D15" s="33" t="s">
        <v>71</v>
      </c>
    </row>
    <row r="16" spans="1:4" ht="43.5" thickTop="1" thickBot="1" x14ac:dyDescent="0.4">
      <c r="A16" s="1" t="str">
        <f t="shared" si="0"/>
        <v>ID.RA-03</v>
      </c>
      <c r="B16" s="35" t="s">
        <v>155</v>
      </c>
      <c r="C16" s="36" t="s">
        <v>224</v>
      </c>
      <c r="D16" s="33" t="s">
        <v>71</v>
      </c>
    </row>
    <row r="17" spans="1:4" ht="43.5" thickTop="1" thickBot="1" x14ac:dyDescent="0.4">
      <c r="A17" s="1" t="str">
        <f t="shared" si="0"/>
        <v>ID.RA-09</v>
      </c>
      <c r="B17" s="35" t="s">
        <v>138</v>
      </c>
      <c r="C17" s="36" t="s">
        <v>203</v>
      </c>
      <c r="D17" s="33" t="s">
        <v>71</v>
      </c>
    </row>
    <row r="18" spans="1:4" ht="30.95" customHeight="1" thickTop="1" thickBot="1" x14ac:dyDescent="0.4">
      <c r="A18" s="1" t="str">
        <f t="shared" si="0"/>
        <v>ID.RA-10</v>
      </c>
      <c r="B18" s="35" t="s">
        <v>156</v>
      </c>
      <c r="C18" s="36" t="s">
        <v>225</v>
      </c>
      <c r="D18" s="33" t="s">
        <v>71</v>
      </c>
    </row>
    <row r="19" spans="1:4" ht="53.1" customHeight="1" thickTop="1" thickBot="1" x14ac:dyDescent="0.4">
      <c r="A19" s="1" t="str">
        <f t="shared" si="0"/>
        <v>ID.IM-02</v>
      </c>
      <c r="B19" s="35" t="s">
        <v>139</v>
      </c>
      <c r="C19" s="36" t="s">
        <v>204</v>
      </c>
      <c r="D19" s="33" t="s">
        <v>70</v>
      </c>
    </row>
    <row r="20" spans="1:4" ht="57.75" thickTop="1" thickBot="1" x14ac:dyDescent="0.4">
      <c r="A20" s="1" t="str">
        <f t="shared" si="0"/>
        <v>PR.AA-01</v>
      </c>
      <c r="B20" s="34" t="s">
        <v>157</v>
      </c>
      <c r="C20" s="36" t="s">
        <v>226</v>
      </c>
      <c r="D20" s="33" t="s">
        <v>70</v>
      </c>
    </row>
    <row r="21" spans="1:4" ht="56.25" customHeight="1" thickTop="1" thickBot="1" x14ac:dyDescent="0.4">
      <c r="A21" s="1" t="str">
        <f t="shared" si="0"/>
        <v>PR.AA-02</v>
      </c>
      <c r="B21" s="35" t="s">
        <v>158</v>
      </c>
      <c r="C21" s="36" t="s">
        <v>227</v>
      </c>
      <c r="D21" s="33" t="s">
        <v>70</v>
      </c>
    </row>
    <row r="22" spans="1:4" ht="36" customHeight="1" thickTop="1" thickBot="1" x14ac:dyDescent="0.4">
      <c r="A22" s="1" t="str">
        <f t="shared" si="0"/>
        <v>PR.AA-03</v>
      </c>
      <c r="B22" s="35" t="s">
        <v>159</v>
      </c>
      <c r="C22" s="36" t="s">
        <v>228</v>
      </c>
      <c r="D22" s="33" t="s">
        <v>70</v>
      </c>
    </row>
    <row r="23" spans="1:4" ht="64.5" thickTop="1" thickBot="1" x14ac:dyDescent="0.4">
      <c r="A23" s="1" t="str">
        <f t="shared" si="0"/>
        <v>PR.AA-05</v>
      </c>
      <c r="B23" s="35" t="s">
        <v>160</v>
      </c>
      <c r="C23" s="36" t="s">
        <v>229</v>
      </c>
      <c r="D23" s="33" t="s">
        <v>69</v>
      </c>
    </row>
    <row r="24" spans="1:4" ht="43.5" thickTop="1" thickBot="1" x14ac:dyDescent="0.4">
      <c r="A24" s="1" t="str">
        <f t="shared" si="0"/>
        <v>PR.AA-06</v>
      </c>
      <c r="B24" s="35" t="s">
        <v>97</v>
      </c>
      <c r="C24" s="36" t="s">
        <v>166</v>
      </c>
      <c r="D24" s="33" t="s">
        <v>69</v>
      </c>
    </row>
    <row r="25" spans="1:4" ht="43.5" thickTop="1" thickBot="1" x14ac:dyDescent="0.4">
      <c r="A25" s="1" t="str">
        <f t="shared" si="0"/>
        <v>DE.CM-06</v>
      </c>
      <c r="B25" s="34" t="s">
        <v>161</v>
      </c>
      <c r="C25" s="36" t="s">
        <v>230</v>
      </c>
      <c r="D25" s="33" t="s">
        <v>69</v>
      </c>
    </row>
    <row r="26" spans="1:4" ht="46.5" thickTop="1" thickBot="1" x14ac:dyDescent="0.4">
      <c r="A26" s="1" t="str">
        <f t="shared" si="0"/>
        <v>RS.MA-01</v>
      </c>
      <c r="B26" s="34" t="s">
        <v>109</v>
      </c>
      <c r="C26" s="36" t="s">
        <v>231</v>
      </c>
      <c r="D26" s="33" t="s">
        <v>69</v>
      </c>
    </row>
    <row r="27" spans="1:4" ht="15.75" thickTop="1" x14ac:dyDescent="0.25"/>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3" r:id="rId4" name="Drop Down 1">
              <controlPr defaultSize="0" autoLine="0" autoPict="0">
                <anchor moveWithCells="1">
                  <from>
                    <xdr:col>16</xdr:col>
                    <xdr:colOff>409575</xdr:colOff>
                    <xdr:row>1</xdr:row>
                    <xdr:rowOff>942975</xdr:rowOff>
                  </from>
                  <to>
                    <xdr:col>19</xdr:col>
                    <xdr:colOff>428625</xdr:colOff>
                    <xdr:row>2</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promptTitle="Select the current level" prompt="From 1 to 5" xr:uid="{DE7801D3-D42B-D141-A5D4-38793F22CF0A}">
          <x14:formula1>
            <xm:f>_Input!$C$12:$C$16</xm:f>
          </x14:formula1>
          <xm:sqref>D2:D26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11BD8-8D5A-9D4F-B9A0-BFD4EB479729}">
  <sheetPr>
    <tabColor theme="9" tint="-0.249977111117893"/>
  </sheetPr>
  <dimension ref="A1:D11"/>
  <sheetViews>
    <sheetView topLeftCell="B1" zoomScale="80" zoomScaleNormal="80" workbookViewId="0">
      <selection activeCell="B1" sqref="B1:D1"/>
    </sheetView>
  </sheetViews>
  <sheetFormatPr defaultColWidth="8.875" defaultRowHeight="15" x14ac:dyDescent="0.25"/>
  <cols>
    <col min="1" max="1" width="10.375" style="1" hidden="1" customWidth="1"/>
    <col min="2" max="2" width="91.5" style="1" bestFit="1" customWidth="1"/>
    <col min="3" max="3" width="103" style="1" hidden="1" customWidth="1"/>
    <col min="4" max="4" width="28" style="1" customWidth="1"/>
    <col min="5" max="16384" width="8.875" style="1"/>
  </cols>
  <sheetData>
    <row r="1" spans="1:4" ht="31.5" thickTop="1" thickBot="1" x14ac:dyDescent="0.3">
      <c r="A1" s="1" t="s">
        <v>23</v>
      </c>
      <c r="B1" s="109" t="s">
        <v>103</v>
      </c>
      <c r="C1" s="109" t="s">
        <v>104</v>
      </c>
      <c r="D1" s="109" t="s">
        <v>75</v>
      </c>
    </row>
    <row r="2" spans="1:4" ht="55.5" customHeight="1" thickTop="1" thickBot="1" x14ac:dyDescent="0.4">
      <c r="A2" s="1" t="str">
        <f t="shared" ref="A2:A10" si="0">LEFT(B2,8)</f>
        <v>GV.RM-05</v>
      </c>
      <c r="B2" s="35" t="s">
        <v>83</v>
      </c>
      <c r="C2" s="37" t="s">
        <v>165</v>
      </c>
      <c r="D2" s="33" t="s">
        <v>71</v>
      </c>
    </row>
    <row r="3" spans="1:4" ht="43.5" thickTop="1" thickBot="1" x14ac:dyDescent="0.4">
      <c r="A3" s="1" t="str">
        <f t="shared" si="0"/>
        <v>ID.RA-02</v>
      </c>
      <c r="B3" s="35" t="s">
        <v>136</v>
      </c>
      <c r="C3" s="37" t="s">
        <v>201</v>
      </c>
      <c r="D3" s="33" t="s">
        <v>70</v>
      </c>
    </row>
    <row r="4" spans="1:4" ht="35.25" thickTop="1" thickBot="1" x14ac:dyDescent="0.4">
      <c r="A4" s="1" t="str">
        <f t="shared" si="0"/>
        <v>DE.AE-03</v>
      </c>
      <c r="B4" s="35" t="s">
        <v>162</v>
      </c>
      <c r="C4" s="37" t="s">
        <v>232</v>
      </c>
      <c r="D4" s="33" t="s">
        <v>70</v>
      </c>
    </row>
    <row r="5" spans="1:4" ht="46.5" thickTop="1" thickBot="1" x14ac:dyDescent="0.4">
      <c r="A5" s="1" t="str">
        <f t="shared" si="0"/>
        <v>DE.AE-06</v>
      </c>
      <c r="B5" s="34" t="s">
        <v>163</v>
      </c>
      <c r="C5" s="37" t="s">
        <v>233</v>
      </c>
      <c r="D5" s="33" t="s">
        <v>73</v>
      </c>
    </row>
    <row r="6" spans="1:4" ht="43.5" thickTop="1" thickBot="1" x14ac:dyDescent="0.4">
      <c r="A6" s="1" t="str">
        <f t="shared" si="0"/>
        <v>DE.AE-07</v>
      </c>
      <c r="B6" s="34" t="s">
        <v>164</v>
      </c>
      <c r="C6" s="37" t="s">
        <v>234</v>
      </c>
      <c r="D6" s="33" t="s">
        <v>73</v>
      </c>
    </row>
    <row r="7" spans="1:4" ht="35.25" thickTop="1" thickBot="1" x14ac:dyDescent="0.4">
      <c r="A7" s="1" t="str">
        <f t="shared" si="0"/>
        <v>RS.CO-02</v>
      </c>
      <c r="B7" s="35" t="s">
        <v>117</v>
      </c>
      <c r="C7" s="37" t="s">
        <v>235</v>
      </c>
      <c r="D7" s="33" t="s">
        <v>72</v>
      </c>
    </row>
    <row r="8" spans="1:4" ht="69" thickTop="1" thickBot="1" x14ac:dyDescent="0.4">
      <c r="A8" s="1" t="str">
        <f t="shared" si="0"/>
        <v>RS.CO-03</v>
      </c>
      <c r="B8" s="34" t="s">
        <v>118</v>
      </c>
      <c r="C8" s="37" t="s">
        <v>236</v>
      </c>
      <c r="D8" s="33" t="s">
        <v>72</v>
      </c>
    </row>
    <row r="9" spans="1:4" ht="46.5" thickTop="1" thickBot="1" x14ac:dyDescent="0.4">
      <c r="A9" s="1" t="str">
        <f t="shared" si="0"/>
        <v>RC.CO-03</v>
      </c>
      <c r="B9" s="35" t="s">
        <v>126</v>
      </c>
      <c r="C9" s="37" t="s">
        <v>213</v>
      </c>
      <c r="D9" s="33" t="s">
        <v>72</v>
      </c>
    </row>
    <row r="10" spans="1:4" ht="43.5" thickTop="1" thickBot="1" x14ac:dyDescent="0.4">
      <c r="A10" s="1" t="str">
        <f t="shared" si="0"/>
        <v>RC.CO-04</v>
      </c>
      <c r="B10" s="35" t="s">
        <v>127</v>
      </c>
      <c r="C10" s="37" t="s">
        <v>237</v>
      </c>
      <c r="D10" s="33" t="s">
        <v>72</v>
      </c>
    </row>
    <row r="11" spans="1:4" ht="15.75" thickTop="1" x14ac:dyDescent="0.25"/>
  </sheetData>
  <autoFilter ref="A1:C10" xr:uid="{F53DF2B0-646F-4701-93C0-92CA37D8A4EB}"/>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9217" r:id="rId4" name="Drop Down 1">
              <controlPr defaultSize="0" autoLine="0" autoPict="0">
                <anchor moveWithCells="1">
                  <from>
                    <xdr:col>16</xdr:col>
                    <xdr:colOff>409575</xdr:colOff>
                    <xdr:row>1</xdr:row>
                    <xdr:rowOff>942975</xdr:rowOff>
                  </from>
                  <to>
                    <xdr:col>19</xdr:col>
                    <xdr:colOff>428625</xdr:colOff>
                    <xdr:row>2</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promptTitle="Select the current level" prompt="From 1 to 5" xr:uid="{213D0DA1-41D4-4648-B6CC-41431683042B}">
          <x14:formula1>
            <xm:f>_Input!$C$12:$C$16</xm:f>
          </x14:formula1>
          <xm:sqref>D2:D10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83128-1F9F-2F49-BE58-ECCABE7DB3E5}">
  <dimension ref="A2:O124"/>
  <sheetViews>
    <sheetView zoomScale="90" zoomScaleNormal="90" workbookViewId="0">
      <selection activeCell="J15" sqref="J15"/>
    </sheetView>
  </sheetViews>
  <sheetFormatPr defaultColWidth="8.875" defaultRowHeight="15" x14ac:dyDescent="0.25"/>
  <cols>
    <col min="1" max="1" width="37.5" style="1" bestFit="1" customWidth="1"/>
    <col min="2" max="2" width="6.25" style="1" bestFit="1" customWidth="1"/>
    <col min="3" max="3" width="38.125" style="1" bestFit="1" customWidth="1"/>
    <col min="4" max="4" width="12.625" style="1" bestFit="1" customWidth="1"/>
    <col min="5" max="5" width="13.375" style="1" bestFit="1" customWidth="1"/>
    <col min="6" max="16384" width="8.875" style="1"/>
  </cols>
  <sheetData>
    <row r="2" spans="1:15" x14ac:dyDescent="0.25">
      <c r="A2" s="103" t="s">
        <v>22</v>
      </c>
      <c r="B2" s="104"/>
      <c r="C2" s="105" t="s">
        <v>21</v>
      </c>
      <c r="D2" s="103" t="s">
        <v>20</v>
      </c>
      <c r="E2" s="106" t="s">
        <v>19</v>
      </c>
      <c r="K2" s="81"/>
      <c r="L2" s="81"/>
      <c r="M2" s="81"/>
      <c r="N2" s="81"/>
      <c r="O2" s="81"/>
    </row>
    <row r="3" spans="1:15" x14ac:dyDescent="0.25">
      <c r="A3" s="83" t="s">
        <v>17</v>
      </c>
      <c r="B3" s="84"/>
      <c r="C3" s="2"/>
      <c r="D3" s="85"/>
      <c r="E3" s="90"/>
    </row>
    <row r="4" spans="1:15" x14ac:dyDescent="0.25">
      <c r="A4" s="11"/>
      <c r="B4" s="9"/>
      <c r="C4" s="101" t="str">
        <f>'ICT Risk Management'!A2</f>
        <v>GV.OC-01</v>
      </c>
      <c r="D4" s="4">
        <f>_AuxResults!C3</f>
        <v>2</v>
      </c>
      <c r="E4" s="91">
        <f>'Organization Profile'!$G$27</f>
        <v>3</v>
      </c>
    </row>
    <row r="5" spans="1:15" x14ac:dyDescent="0.25">
      <c r="A5" s="11"/>
      <c r="B5" s="9"/>
      <c r="C5" s="101" t="str">
        <f>'ICT Risk Management'!A3</f>
        <v>GV.OC-02</v>
      </c>
      <c r="D5" s="4">
        <f>_AuxResults!C4</f>
        <v>3</v>
      </c>
      <c r="E5" s="92">
        <f>'Organization Profile'!$G$27</f>
        <v>3</v>
      </c>
    </row>
    <row r="6" spans="1:15" x14ac:dyDescent="0.25">
      <c r="A6" s="11"/>
      <c r="B6" s="9"/>
      <c r="C6" s="101" t="str">
        <f>'ICT Risk Management'!A4</f>
        <v>GV.OC-04</v>
      </c>
      <c r="D6" s="4">
        <f>_AuxResults!C5</f>
        <v>4</v>
      </c>
      <c r="E6" s="92">
        <f>'Organization Profile'!$G$27</f>
        <v>3</v>
      </c>
    </row>
    <row r="7" spans="1:15" x14ac:dyDescent="0.25">
      <c r="A7" s="11"/>
      <c r="B7" s="9"/>
      <c r="C7" s="101" t="str">
        <f>'ICT Risk Management'!A5</f>
        <v>GV.RM-01</v>
      </c>
      <c r="D7" s="4">
        <f>_AuxResults!C6</f>
        <v>4</v>
      </c>
      <c r="E7" s="92">
        <f>'Organization Profile'!$G$27</f>
        <v>3</v>
      </c>
    </row>
    <row r="8" spans="1:15" x14ac:dyDescent="0.25">
      <c r="A8" s="11"/>
      <c r="B8" s="9"/>
      <c r="C8" s="101" t="str">
        <f>'ICT Risk Management'!A6</f>
        <v>GV.RM-02</v>
      </c>
      <c r="D8" s="4">
        <f>_AuxResults!C7</f>
        <v>4</v>
      </c>
      <c r="E8" s="92">
        <f>'Organization Profile'!$G$27</f>
        <v>3</v>
      </c>
    </row>
    <row r="9" spans="1:15" x14ac:dyDescent="0.25">
      <c r="A9" s="11"/>
      <c r="B9" s="9"/>
      <c r="C9" s="101" t="str">
        <f>'ICT Risk Management'!A7</f>
        <v>GV.RM-03</v>
      </c>
      <c r="D9" s="4">
        <f>_AuxResults!C8</f>
        <v>4</v>
      </c>
      <c r="E9" s="92">
        <f>'Organization Profile'!$G$27</f>
        <v>3</v>
      </c>
    </row>
    <row r="10" spans="1:15" x14ac:dyDescent="0.25">
      <c r="A10" s="11"/>
      <c r="B10" s="9"/>
      <c r="C10" s="101" t="str">
        <f>'ICT Risk Management'!A8</f>
        <v>GV.RM-04</v>
      </c>
      <c r="D10" s="4">
        <f>_AuxResults!C9</f>
        <v>4</v>
      </c>
      <c r="E10" s="92">
        <f>'Organization Profile'!$G$27</f>
        <v>3</v>
      </c>
    </row>
    <row r="11" spans="1:15" x14ac:dyDescent="0.25">
      <c r="A11" s="11"/>
      <c r="B11" s="9"/>
      <c r="C11" s="101" t="str">
        <f>'ICT Risk Management'!A9</f>
        <v>GV.RM-05</v>
      </c>
      <c r="D11" s="4">
        <f>_AuxResults!C10</f>
        <v>4</v>
      </c>
      <c r="E11" s="92">
        <f>'Organization Profile'!$G$27</f>
        <v>3</v>
      </c>
    </row>
    <row r="12" spans="1:15" x14ac:dyDescent="0.25">
      <c r="A12" s="11"/>
      <c r="B12" s="9"/>
      <c r="C12" s="101" t="str">
        <f>'ICT Risk Management'!A10</f>
        <v>GV.RM-06</v>
      </c>
      <c r="D12" s="4">
        <f>_AuxResults!C11</f>
        <v>4</v>
      </c>
      <c r="E12" s="92">
        <f>'Organization Profile'!$G$27</f>
        <v>3</v>
      </c>
    </row>
    <row r="13" spans="1:15" x14ac:dyDescent="0.25">
      <c r="A13" s="11"/>
      <c r="B13" s="9"/>
      <c r="C13" s="101" t="str">
        <f>'ICT Risk Management'!A11</f>
        <v>GV.RM-07</v>
      </c>
      <c r="D13" s="4">
        <f>_AuxResults!C12</f>
        <v>4</v>
      </c>
      <c r="E13" s="92">
        <f>'Organization Profile'!$G$27</f>
        <v>3</v>
      </c>
    </row>
    <row r="14" spans="1:15" x14ac:dyDescent="0.25">
      <c r="A14" s="11"/>
      <c r="B14" s="9"/>
      <c r="C14" s="101" t="str">
        <f>'ICT Risk Management'!A12</f>
        <v>GV.RR-01</v>
      </c>
      <c r="D14" s="4">
        <f>_AuxResults!C13</f>
        <v>4</v>
      </c>
      <c r="E14" s="92">
        <f>'Organization Profile'!$G$27</f>
        <v>3</v>
      </c>
    </row>
    <row r="15" spans="1:15" x14ac:dyDescent="0.25">
      <c r="A15" s="11"/>
      <c r="B15" s="9"/>
      <c r="C15" s="101" t="str">
        <f>'ICT Risk Management'!A13</f>
        <v>GV.RR-02</v>
      </c>
      <c r="D15" s="4">
        <f>_AuxResults!C14</f>
        <v>4</v>
      </c>
      <c r="E15" s="92">
        <f>'Organization Profile'!$G$27</f>
        <v>3</v>
      </c>
    </row>
    <row r="16" spans="1:15" x14ac:dyDescent="0.25">
      <c r="A16" s="11"/>
      <c r="B16" s="9"/>
      <c r="C16" s="101" t="str">
        <f>'ICT Risk Management'!A14</f>
        <v>GV.RR-03</v>
      </c>
      <c r="D16" s="4">
        <f>_AuxResults!C15</f>
        <v>1</v>
      </c>
      <c r="E16" s="92">
        <f>'Organization Profile'!$G$27</f>
        <v>3</v>
      </c>
    </row>
    <row r="17" spans="1:15" x14ac:dyDescent="0.25">
      <c r="A17" s="11"/>
      <c r="B17" s="9"/>
      <c r="C17" s="101" t="str">
        <f>'ICT Risk Management'!A15</f>
        <v>GV.PO-01</v>
      </c>
      <c r="D17" s="4">
        <f>_AuxResults!C16</f>
        <v>1</v>
      </c>
      <c r="E17" s="92">
        <f>'Organization Profile'!$G$27</f>
        <v>3</v>
      </c>
    </row>
    <row r="18" spans="1:15" x14ac:dyDescent="0.25">
      <c r="A18" s="11"/>
      <c r="B18" s="9"/>
      <c r="C18" s="101" t="str">
        <f>'ICT Risk Management'!A16</f>
        <v>GV.PO-02</v>
      </c>
      <c r="D18" s="4">
        <f>_AuxResults!C17</f>
        <v>2</v>
      </c>
      <c r="E18" s="92">
        <f>'Organization Profile'!$G$27</f>
        <v>3</v>
      </c>
    </row>
    <row r="19" spans="1:15" x14ac:dyDescent="0.25">
      <c r="A19" s="11"/>
      <c r="B19" s="9"/>
      <c r="C19" s="101" t="str">
        <f>'ICT Risk Management'!A17</f>
        <v>GV.OV-01</v>
      </c>
      <c r="D19" s="4">
        <f>_AuxResults!C18</f>
        <v>2</v>
      </c>
      <c r="E19" s="92">
        <f>'Organization Profile'!$G$27</f>
        <v>3</v>
      </c>
    </row>
    <row r="20" spans="1:15" x14ac:dyDescent="0.25">
      <c r="A20" s="11"/>
      <c r="B20" s="9"/>
      <c r="C20" s="101" t="str">
        <f>'ICT Risk Management'!A18</f>
        <v>GV.OV-02</v>
      </c>
      <c r="D20" s="4">
        <f>_AuxResults!C19</f>
        <v>2</v>
      </c>
      <c r="E20" s="92">
        <f>'Organization Profile'!$G$27</f>
        <v>3</v>
      </c>
    </row>
    <row r="21" spans="1:15" x14ac:dyDescent="0.25">
      <c r="A21" s="11"/>
      <c r="B21" s="9"/>
      <c r="C21" s="101" t="str">
        <f>'ICT Risk Management'!A19</f>
        <v>GV.OV-03</v>
      </c>
      <c r="D21" s="4">
        <f>_AuxResults!C20</f>
        <v>2</v>
      </c>
      <c r="E21" s="92">
        <f>'Organization Profile'!$G$27</f>
        <v>3</v>
      </c>
    </row>
    <row r="22" spans="1:15" x14ac:dyDescent="0.25">
      <c r="A22" s="11"/>
      <c r="B22" s="9"/>
      <c r="C22" s="101" t="str">
        <f>'ICT Risk Management'!A20</f>
        <v>ID.RA-05</v>
      </c>
      <c r="D22" s="4">
        <f>_AuxResults!C21</f>
        <v>1</v>
      </c>
      <c r="E22" s="92">
        <f>'Organization Profile'!$G$27</f>
        <v>3</v>
      </c>
    </row>
    <row r="23" spans="1:15" x14ac:dyDescent="0.25">
      <c r="A23" s="11"/>
      <c r="B23" s="9"/>
      <c r="C23" s="101" t="str">
        <f>'ICT Risk Management'!A21</f>
        <v>ID.RA-06</v>
      </c>
      <c r="D23" s="4">
        <f>_AuxResults!C22</f>
        <v>2</v>
      </c>
      <c r="E23" s="92">
        <f>'Organization Profile'!$G$27</f>
        <v>3</v>
      </c>
    </row>
    <row r="24" spans="1:15" x14ac:dyDescent="0.25">
      <c r="A24" s="11"/>
      <c r="B24" s="9"/>
      <c r="C24" s="101" t="str">
        <f>'ICT Risk Management'!A22</f>
        <v>ID.RA-07</v>
      </c>
      <c r="D24" s="4">
        <f>_AuxResults!C23</f>
        <v>2</v>
      </c>
      <c r="E24" s="92">
        <f>'Organization Profile'!$G$27</f>
        <v>3</v>
      </c>
    </row>
    <row r="25" spans="1:15" x14ac:dyDescent="0.25">
      <c r="A25" s="11"/>
      <c r="B25" s="9"/>
      <c r="C25" s="101" t="str">
        <f>'ICT Risk Management'!A23</f>
        <v>PR.AA-06</v>
      </c>
      <c r="D25" s="4">
        <f>_AuxResults!C24</f>
        <v>5</v>
      </c>
      <c r="E25" s="92">
        <f>'Organization Profile'!$G$27</f>
        <v>3</v>
      </c>
    </row>
    <row r="26" spans="1:15" x14ac:dyDescent="0.25">
      <c r="A26" s="11"/>
      <c r="B26" s="9"/>
      <c r="C26" s="101" t="str">
        <f>'ICT Risk Management'!A24</f>
        <v>PR.AT-01</v>
      </c>
      <c r="D26" s="4">
        <f>_AuxResults!C25</f>
        <v>4</v>
      </c>
      <c r="E26" s="92">
        <f>'Organization Profile'!$G$27</f>
        <v>3</v>
      </c>
    </row>
    <row r="27" spans="1:15" x14ac:dyDescent="0.25">
      <c r="A27" s="11"/>
      <c r="B27" s="9"/>
      <c r="C27" s="101" t="str">
        <f>'ICT Risk Management'!A25</f>
        <v>PR.AT-02</v>
      </c>
      <c r="D27" s="4">
        <f>_AuxResults!C26</f>
        <v>5</v>
      </c>
      <c r="E27" s="92">
        <f>'Organization Profile'!$G$27</f>
        <v>3</v>
      </c>
    </row>
    <row r="28" spans="1:15" x14ac:dyDescent="0.25">
      <c r="A28" s="11"/>
      <c r="B28" s="9"/>
      <c r="C28" s="101" t="str">
        <f>'ICT Risk Management'!A26</f>
        <v>PR.PS-02</v>
      </c>
      <c r="D28" s="4">
        <f>_AuxResults!C27</f>
        <v>5</v>
      </c>
      <c r="E28" s="92">
        <f>'Organization Profile'!$G$27</f>
        <v>3</v>
      </c>
    </row>
    <row r="29" spans="1:15" x14ac:dyDescent="0.25">
      <c r="A29" s="11"/>
      <c r="B29" s="9"/>
      <c r="C29" s="101" t="str">
        <f>'ICT Risk Management'!A27</f>
        <v>PR.PS-03</v>
      </c>
      <c r="D29" s="4">
        <f>_AuxResults!C28</f>
        <v>4</v>
      </c>
      <c r="E29" s="92">
        <f>'Organization Profile'!$G$27</f>
        <v>3</v>
      </c>
    </row>
    <row r="30" spans="1:15" x14ac:dyDescent="0.25">
      <c r="A30" s="11"/>
      <c r="B30" s="9"/>
      <c r="C30" s="101" t="str">
        <f>'ICT Risk Management'!A28</f>
        <v>RC.RP-04</v>
      </c>
      <c r="D30" s="4">
        <f>_AuxResults!C29</f>
        <v>2</v>
      </c>
      <c r="E30" s="92">
        <f>'Organization Profile'!$G$27</f>
        <v>3</v>
      </c>
    </row>
    <row r="31" spans="1:15" x14ac:dyDescent="0.25">
      <c r="A31" s="7"/>
      <c r="B31" s="6"/>
      <c r="C31" s="102" t="s">
        <v>17</v>
      </c>
      <c r="D31" s="14">
        <f>ROUND(5*(_AuxResults!E30)/100,2)</f>
        <v>2.69</v>
      </c>
      <c r="E31" s="93">
        <f>'Organization Profile'!$G$27</f>
        <v>3</v>
      </c>
    </row>
    <row r="32" spans="1:15" x14ac:dyDescent="0.25">
      <c r="A32" s="86"/>
      <c r="B32" s="87"/>
      <c r="C32" s="88"/>
      <c r="D32" s="89"/>
      <c r="E32" s="90"/>
      <c r="K32" s="81"/>
      <c r="L32" s="81"/>
      <c r="M32" s="81"/>
      <c r="N32" s="81"/>
      <c r="O32" s="81"/>
    </row>
    <row r="33" spans="1:5" x14ac:dyDescent="0.25">
      <c r="A33" s="83" t="s">
        <v>18</v>
      </c>
      <c r="B33" s="84"/>
      <c r="C33" s="2"/>
      <c r="D33" s="85"/>
      <c r="E33" s="100"/>
    </row>
    <row r="34" spans="1:5" x14ac:dyDescent="0.25">
      <c r="A34" s="11"/>
      <c r="B34" s="9"/>
      <c r="C34" s="101" t="str">
        <f>'ICT Risk Incident Management'!$A2</f>
        <v>GV.SC-08</v>
      </c>
      <c r="D34" s="4">
        <f>_AuxResults!C32</f>
        <v>4</v>
      </c>
      <c r="E34" s="92">
        <f>'Organization Profile'!$G$28</f>
        <v>5</v>
      </c>
    </row>
    <row r="35" spans="1:5" x14ac:dyDescent="0.25">
      <c r="A35" s="11"/>
      <c r="B35" s="9"/>
      <c r="C35" s="101" t="str">
        <f>'ICT Risk Incident Management'!$A3</f>
        <v>GV.OC-03</v>
      </c>
      <c r="D35" s="4">
        <f>_AuxResults!C33</f>
        <v>4</v>
      </c>
      <c r="E35" s="92">
        <f>'Organization Profile'!$G$28</f>
        <v>5</v>
      </c>
    </row>
    <row r="36" spans="1:5" x14ac:dyDescent="0.25">
      <c r="A36" s="11"/>
      <c r="B36" s="9"/>
      <c r="C36" s="101" t="str">
        <f>'ICT Risk Incident Management'!$A4</f>
        <v>GV.PO-01</v>
      </c>
      <c r="D36" s="4">
        <f>_AuxResults!C34</f>
        <v>3</v>
      </c>
      <c r="E36" s="92">
        <v>3</v>
      </c>
    </row>
    <row r="37" spans="1:5" x14ac:dyDescent="0.25">
      <c r="A37" s="11"/>
      <c r="B37" s="9"/>
      <c r="C37" s="101" t="str">
        <f>'ICT Risk Incident Management'!$A5</f>
        <v>GV.PO-02</v>
      </c>
      <c r="D37" s="4">
        <f>_AuxResults!C35</f>
        <v>5</v>
      </c>
      <c r="E37" s="92">
        <f>'Organization Profile'!$G$28</f>
        <v>5</v>
      </c>
    </row>
    <row r="38" spans="1:5" x14ac:dyDescent="0.25">
      <c r="A38" s="11"/>
      <c r="B38" s="9"/>
      <c r="C38" s="101" t="str">
        <f>'ICT Risk Incident Management'!$A6</f>
        <v>ID.IM-04</v>
      </c>
      <c r="D38" s="4">
        <f>_AuxResults!C36</f>
        <v>4</v>
      </c>
      <c r="E38" s="92">
        <f>'Organization Profile'!$G$28</f>
        <v>5</v>
      </c>
    </row>
    <row r="39" spans="1:5" x14ac:dyDescent="0.25">
      <c r="A39" s="11"/>
      <c r="B39" s="9"/>
      <c r="C39" s="101" t="str">
        <f>'ICT Risk Incident Management'!$A7</f>
        <v>DE.AE-08</v>
      </c>
      <c r="D39" s="4">
        <f>_AuxResults!C37</f>
        <v>5</v>
      </c>
      <c r="E39" s="92">
        <f>'Organization Profile'!$G$28</f>
        <v>5</v>
      </c>
    </row>
    <row r="40" spans="1:5" x14ac:dyDescent="0.25">
      <c r="A40" s="11"/>
      <c r="B40" s="9"/>
      <c r="C40" s="101" t="str">
        <f>'ICT Risk Incident Management'!$A8</f>
        <v>RS.MA-01</v>
      </c>
      <c r="D40" s="4">
        <f>_AuxResults!C38</f>
        <v>3</v>
      </c>
      <c r="E40" s="92">
        <f>'Organization Profile'!$G$28</f>
        <v>5</v>
      </c>
    </row>
    <row r="41" spans="1:5" x14ac:dyDescent="0.25">
      <c r="A41" s="11"/>
      <c r="B41" s="9"/>
      <c r="C41" s="101" t="str">
        <f>'ICT Risk Incident Management'!$A9</f>
        <v>RS.MA-02</v>
      </c>
      <c r="D41" s="4">
        <f>_AuxResults!C39</f>
        <v>4</v>
      </c>
      <c r="E41" s="92">
        <f>'Organization Profile'!$G$28</f>
        <v>5</v>
      </c>
    </row>
    <row r="42" spans="1:5" x14ac:dyDescent="0.25">
      <c r="A42" s="11"/>
      <c r="B42" s="9"/>
      <c r="C42" s="101" t="str">
        <f>'ICT Risk Incident Management'!$A10</f>
        <v>RS.MA-03</v>
      </c>
      <c r="D42" s="4">
        <f>_AuxResults!C40</f>
        <v>3</v>
      </c>
      <c r="E42" s="92">
        <f>'Organization Profile'!$G$28</f>
        <v>5</v>
      </c>
    </row>
    <row r="43" spans="1:5" x14ac:dyDescent="0.25">
      <c r="A43" s="11"/>
      <c r="B43" s="9"/>
      <c r="C43" s="101" t="str">
        <f>'ICT Risk Incident Management'!$A11</f>
        <v>RS.MA-04</v>
      </c>
      <c r="D43" s="4">
        <f>_AuxResults!C41</f>
        <v>3</v>
      </c>
      <c r="E43" s="92">
        <f>'Organization Profile'!$G$28</f>
        <v>5</v>
      </c>
    </row>
    <row r="44" spans="1:5" x14ac:dyDescent="0.25">
      <c r="A44" s="11"/>
      <c r="B44" s="9"/>
      <c r="C44" s="101" t="str">
        <f>'ICT Risk Incident Management'!$A12</f>
        <v>RS.MA-05</v>
      </c>
      <c r="D44" s="4">
        <f>_AuxResults!C42</f>
        <v>3</v>
      </c>
      <c r="E44" s="92">
        <f>'Organization Profile'!$G$28</f>
        <v>5</v>
      </c>
    </row>
    <row r="45" spans="1:5" x14ac:dyDescent="0.25">
      <c r="A45" s="11"/>
      <c r="B45" s="9"/>
      <c r="C45" s="101" t="str">
        <f>'ICT Risk Incident Management'!$A13</f>
        <v>RS.AN-03</v>
      </c>
      <c r="D45" s="4">
        <f>_AuxResults!C43</f>
        <v>2</v>
      </c>
      <c r="E45" s="92">
        <f>'Organization Profile'!$G$28</f>
        <v>5</v>
      </c>
    </row>
    <row r="46" spans="1:5" x14ac:dyDescent="0.25">
      <c r="A46" s="11"/>
      <c r="B46" s="9"/>
      <c r="C46" s="101" t="str">
        <f>'ICT Risk Incident Management'!$A14</f>
        <v>RS.AN-07</v>
      </c>
      <c r="D46" s="4">
        <f>_AuxResults!C44</f>
        <v>3</v>
      </c>
      <c r="E46" s="92">
        <f>'Organization Profile'!$G$28</f>
        <v>5</v>
      </c>
    </row>
    <row r="47" spans="1:5" x14ac:dyDescent="0.25">
      <c r="A47" s="11"/>
      <c r="B47" s="9"/>
      <c r="C47" s="101" t="str">
        <f>'ICT Risk Incident Management'!$A15</f>
        <v>RS.AN-08</v>
      </c>
      <c r="D47" s="4">
        <f>_AuxResults!C45</f>
        <v>3</v>
      </c>
      <c r="E47" s="92">
        <f>'Organization Profile'!$G$28</f>
        <v>5</v>
      </c>
    </row>
    <row r="48" spans="1:5" x14ac:dyDescent="0.25">
      <c r="A48" s="11"/>
      <c r="B48" s="9"/>
      <c r="C48" s="101" t="str">
        <f>'ICT Risk Incident Management'!$A16</f>
        <v>RS.CO-02</v>
      </c>
      <c r="D48" s="4">
        <f>_AuxResults!C46</f>
        <v>5</v>
      </c>
      <c r="E48" s="92">
        <f>'Organization Profile'!$G$28</f>
        <v>5</v>
      </c>
    </row>
    <row r="49" spans="1:5" x14ac:dyDescent="0.25">
      <c r="A49" s="11"/>
      <c r="B49" s="9"/>
      <c r="C49" s="101" t="str">
        <f>'ICT Risk Incident Management'!$A17</f>
        <v>RS.CO-03</v>
      </c>
      <c r="D49" s="4">
        <f>_AuxResults!C47</f>
        <v>4</v>
      </c>
      <c r="E49" s="92">
        <f>'Organization Profile'!$G$28</f>
        <v>5</v>
      </c>
    </row>
    <row r="50" spans="1:5" x14ac:dyDescent="0.25">
      <c r="A50" s="11"/>
      <c r="B50" s="9"/>
      <c r="C50" s="101" t="str">
        <f>'ICT Risk Incident Management'!$A18</f>
        <v>RS.MI-01</v>
      </c>
      <c r="D50" s="4">
        <f>_AuxResults!C48</f>
        <v>3</v>
      </c>
      <c r="E50" s="92">
        <f>'Organization Profile'!$G$28</f>
        <v>5</v>
      </c>
    </row>
    <row r="51" spans="1:5" x14ac:dyDescent="0.25">
      <c r="A51" s="11"/>
      <c r="B51" s="9"/>
      <c r="C51" s="101" t="str">
        <f>'ICT Risk Incident Management'!$A19</f>
        <v>RS.MI-02</v>
      </c>
      <c r="D51" s="4">
        <f>_AuxResults!C49</f>
        <v>4</v>
      </c>
      <c r="E51" s="92">
        <f>'Organization Profile'!$G$28</f>
        <v>5</v>
      </c>
    </row>
    <row r="52" spans="1:5" x14ac:dyDescent="0.25">
      <c r="A52" s="11"/>
      <c r="B52" s="9"/>
      <c r="C52" s="101" t="str">
        <f>'ICT Risk Incident Management'!$A20</f>
        <v>RC.RP-01</v>
      </c>
      <c r="D52" s="4">
        <f>_AuxResults!C50</f>
        <v>3</v>
      </c>
      <c r="E52" s="92">
        <f>'Organization Profile'!$G$28</f>
        <v>5</v>
      </c>
    </row>
    <row r="53" spans="1:5" x14ac:dyDescent="0.25">
      <c r="A53" s="11"/>
      <c r="B53" s="9"/>
      <c r="C53" s="101" t="str">
        <f>'ICT Risk Incident Management'!$A21</f>
        <v>RC.RP-02</v>
      </c>
      <c r="D53" s="4">
        <f>_AuxResults!C51</f>
        <v>5</v>
      </c>
      <c r="E53" s="92">
        <f>'Organization Profile'!$G$28</f>
        <v>5</v>
      </c>
    </row>
    <row r="54" spans="1:5" x14ac:dyDescent="0.25">
      <c r="A54" s="11"/>
      <c r="B54" s="9"/>
      <c r="C54" s="101" t="str">
        <f>'ICT Risk Incident Management'!$A22</f>
        <v>RC.RP-03</v>
      </c>
      <c r="D54" s="4">
        <f>_AuxResults!C52</f>
        <v>4</v>
      </c>
      <c r="E54" s="92">
        <f>'Organization Profile'!$G$28</f>
        <v>5</v>
      </c>
    </row>
    <row r="55" spans="1:5" x14ac:dyDescent="0.25">
      <c r="A55" s="11"/>
      <c r="B55" s="9"/>
      <c r="C55" s="101" t="str">
        <f>'ICT Risk Incident Management'!$A23</f>
        <v>RC.RP-04</v>
      </c>
      <c r="D55" s="4">
        <f>_AuxResults!C53</f>
        <v>4</v>
      </c>
      <c r="E55" s="92">
        <f>'Organization Profile'!$G$28</f>
        <v>5</v>
      </c>
    </row>
    <row r="56" spans="1:5" x14ac:dyDescent="0.25">
      <c r="A56" s="11"/>
      <c r="B56" s="9"/>
      <c r="C56" s="101" t="str">
        <f>'ICT Risk Incident Management'!$A24</f>
        <v>RC.RP-05</v>
      </c>
      <c r="D56" s="4">
        <f>_AuxResults!C54</f>
        <v>5</v>
      </c>
      <c r="E56" s="92">
        <f>'Organization Profile'!$G$28</f>
        <v>5</v>
      </c>
    </row>
    <row r="57" spans="1:5" x14ac:dyDescent="0.25">
      <c r="A57" s="11"/>
      <c r="B57" s="9"/>
      <c r="C57" s="101" t="str">
        <f>'ICT Risk Incident Management'!$A25</f>
        <v>RC.RP-06</v>
      </c>
      <c r="D57" s="4">
        <f>_AuxResults!C55</f>
        <v>2</v>
      </c>
      <c r="E57" s="92">
        <f>'Organization Profile'!$G$28</f>
        <v>5</v>
      </c>
    </row>
    <row r="58" spans="1:5" x14ac:dyDescent="0.25">
      <c r="A58" s="11"/>
      <c r="B58" s="9"/>
      <c r="C58" s="101" t="str">
        <f>'ICT Risk Incident Management'!$A26</f>
        <v>RC.CO-03</v>
      </c>
      <c r="D58" s="4">
        <f>_AuxResults!C56</f>
        <v>5</v>
      </c>
      <c r="E58" s="92">
        <f>'Organization Profile'!$G$28</f>
        <v>5</v>
      </c>
    </row>
    <row r="59" spans="1:5" x14ac:dyDescent="0.25">
      <c r="A59" s="11"/>
      <c r="B59" s="9"/>
      <c r="C59" s="101" t="str">
        <f>'ICT Risk Incident Management'!$A27</f>
        <v>RC.CO-04</v>
      </c>
      <c r="D59" s="4">
        <f>_AuxResults!C57</f>
        <v>2</v>
      </c>
      <c r="E59" s="92">
        <f>'Organization Profile'!$G$28</f>
        <v>5</v>
      </c>
    </row>
    <row r="60" spans="1:5" x14ac:dyDescent="0.25">
      <c r="A60" s="7"/>
      <c r="B60" s="6"/>
      <c r="C60" s="102" t="s">
        <v>16</v>
      </c>
      <c r="D60" s="14">
        <f>ROUND(5*(_AuxResults!E58)/100,2)</f>
        <v>3.32</v>
      </c>
      <c r="E60" s="94">
        <f>SUM(E34:E59)/COUNT(E34:E59)</f>
        <v>4.9230769230769234</v>
      </c>
    </row>
    <row r="61" spans="1:5" x14ac:dyDescent="0.25">
      <c r="A61" s="86"/>
      <c r="B61" s="87"/>
      <c r="C61" s="88"/>
      <c r="D61" s="89"/>
      <c r="E61" s="97"/>
    </row>
    <row r="62" spans="1:5" x14ac:dyDescent="0.25">
      <c r="A62" s="83" t="s">
        <v>15</v>
      </c>
      <c r="B62" s="84"/>
      <c r="C62" s="2"/>
      <c r="D62" s="98"/>
      <c r="E62" s="99"/>
    </row>
    <row r="63" spans="1:5" x14ac:dyDescent="0.25">
      <c r="A63" s="11"/>
      <c r="B63" s="9"/>
      <c r="C63" s="101" t="str">
        <f>'Digital Ops Resilience Testing'!A2</f>
        <v>ID.AM-01</v>
      </c>
      <c r="D63" s="4">
        <f>_AuxResults!C61</f>
        <v>5</v>
      </c>
      <c r="E63" s="92">
        <f>'Organization Profile'!$G$29</f>
        <v>4</v>
      </c>
    </row>
    <row r="64" spans="1:5" x14ac:dyDescent="0.25">
      <c r="A64" s="11"/>
      <c r="B64" s="9"/>
      <c r="C64" s="101" t="str">
        <f>'Digital Ops Resilience Testing'!A3</f>
        <v>ID.AM-02</v>
      </c>
      <c r="D64" s="4">
        <f>_AuxResults!C62</f>
        <v>3</v>
      </c>
      <c r="E64" s="92">
        <f>'Organization Profile'!$G$29</f>
        <v>4</v>
      </c>
    </row>
    <row r="65" spans="1:5" x14ac:dyDescent="0.25">
      <c r="A65" s="11"/>
      <c r="B65" s="9"/>
      <c r="C65" s="101" t="str">
        <f>'Digital Ops Resilience Testing'!A4</f>
        <v>ID.AM-03</v>
      </c>
      <c r="D65" s="4">
        <f>_AuxResults!C63</f>
        <v>5</v>
      </c>
      <c r="E65" s="92">
        <f>'Organization Profile'!$G$29</f>
        <v>4</v>
      </c>
    </row>
    <row r="66" spans="1:5" x14ac:dyDescent="0.25">
      <c r="A66" s="11"/>
      <c r="B66" s="9"/>
      <c r="C66" s="101" t="str">
        <f>'Digital Ops Resilience Testing'!A5</f>
        <v>ID.AM-04</v>
      </c>
      <c r="D66" s="4">
        <f>_AuxResults!C64</f>
        <v>3</v>
      </c>
      <c r="E66" s="92">
        <f>'Organization Profile'!$G$29</f>
        <v>4</v>
      </c>
    </row>
    <row r="67" spans="1:5" x14ac:dyDescent="0.25">
      <c r="A67" s="11"/>
      <c r="B67" s="9"/>
      <c r="C67" s="101" t="str">
        <f>'Digital Ops Resilience Testing'!A6</f>
        <v>ID.AM-05</v>
      </c>
      <c r="D67" s="4">
        <f>_AuxResults!C65</f>
        <v>4</v>
      </c>
      <c r="E67" s="92">
        <f>'Organization Profile'!$G$29</f>
        <v>4</v>
      </c>
    </row>
    <row r="68" spans="1:5" x14ac:dyDescent="0.25">
      <c r="A68" s="11"/>
      <c r="B68" s="9"/>
      <c r="C68" s="101" t="str">
        <f>'Digital Ops Resilience Testing'!A7</f>
        <v>ID.AM-07</v>
      </c>
      <c r="D68" s="4">
        <f>_AuxResults!C66</f>
        <v>3</v>
      </c>
      <c r="E68" s="92">
        <f>'Organization Profile'!$G$29</f>
        <v>4</v>
      </c>
    </row>
    <row r="69" spans="1:5" x14ac:dyDescent="0.25">
      <c r="A69" s="11"/>
      <c r="B69" s="9"/>
      <c r="C69" s="101" t="str">
        <f>'Digital Ops Resilience Testing'!A8</f>
        <v>ID.AM-08</v>
      </c>
      <c r="D69" s="4">
        <f>_AuxResults!C67</f>
        <v>3</v>
      </c>
      <c r="E69" s="92">
        <f>'Organization Profile'!$G$29</f>
        <v>4</v>
      </c>
    </row>
    <row r="70" spans="1:5" x14ac:dyDescent="0.25">
      <c r="A70" s="11"/>
      <c r="B70" s="9"/>
      <c r="C70" s="101" t="str">
        <f>'Digital Ops Resilience Testing'!A9</f>
        <v>ID.RA-01</v>
      </c>
      <c r="D70" s="4">
        <f>_AuxResults!C68</f>
        <v>3</v>
      </c>
      <c r="E70" s="92">
        <f>'Organization Profile'!$G$29</f>
        <v>4</v>
      </c>
    </row>
    <row r="71" spans="1:5" x14ac:dyDescent="0.25">
      <c r="A71" s="11"/>
      <c r="B71" s="9"/>
      <c r="C71" s="101" t="str">
        <f>'Digital Ops Resilience Testing'!A10</f>
        <v>ID.RA-02</v>
      </c>
      <c r="D71" s="4">
        <f>_AuxResults!C69</f>
        <v>2</v>
      </c>
      <c r="E71" s="92">
        <f>'Organization Profile'!$G$29</f>
        <v>4</v>
      </c>
    </row>
    <row r="72" spans="1:5" x14ac:dyDescent="0.25">
      <c r="A72" s="11"/>
      <c r="B72" s="9"/>
      <c r="C72" s="101" t="str">
        <f>'Digital Ops Resilience Testing'!A11</f>
        <v>ID.RA-08</v>
      </c>
      <c r="D72" s="4">
        <f>_AuxResults!C70</f>
        <v>3</v>
      </c>
      <c r="E72" s="92">
        <f>'Organization Profile'!$G$29</f>
        <v>4</v>
      </c>
    </row>
    <row r="73" spans="1:5" x14ac:dyDescent="0.25">
      <c r="A73" s="11"/>
      <c r="B73" s="9"/>
      <c r="C73" s="101" t="str">
        <f>'Digital Ops Resilience Testing'!A12</f>
        <v>ID.RA-09</v>
      </c>
      <c r="D73" s="4">
        <f>_AuxResults!C71</f>
        <v>3</v>
      </c>
      <c r="E73" s="92">
        <f>'Organization Profile'!$G$29</f>
        <v>4</v>
      </c>
    </row>
    <row r="74" spans="1:5" x14ac:dyDescent="0.25">
      <c r="A74" s="11"/>
      <c r="B74" s="9"/>
      <c r="C74" s="101" t="str">
        <f>'Digital Ops Resilience Testing'!A13</f>
        <v>ID.IM-02</v>
      </c>
      <c r="D74" s="4">
        <f>_AuxResults!C72</f>
        <v>5</v>
      </c>
      <c r="E74" s="92">
        <f>'Organization Profile'!$G$29</f>
        <v>4</v>
      </c>
    </row>
    <row r="75" spans="1:5" x14ac:dyDescent="0.25">
      <c r="A75" s="11"/>
      <c r="B75" s="9"/>
      <c r="C75" s="101" t="str">
        <f>'Digital Ops Resilience Testing'!A14</f>
        <v>PR.DS-11</v>
      </c>
      <c r="D75" s="4">
        <f>_AuxResults!C73</f>
        <v>3</v>
      </c>
      <c r="E75" s="92">
        <f>'Organization Profile'!$G$29</f>
        <v>4</v>
      </c>
    </row>
    <row r="76" spans="1:5" x14ac:dyDescent="0.25">
      <c r="A76" s="11"/>
      <c r="B76" s="9"/>
      <c r="C76" s="101" t="str">
        <f>'Digital Ops Resilience Testing'!A15</f>
        <v>PR.IR-01</v>
      </c>
      <c r="D76" s="4">
        <f>_AuxResults!C74</f>
        <v>3</v>
      </c>
      <c r="E76" s="92">
        <f>'Organization Profile'!$G$29</f>
        <v>4</v>
      </c>
    </row>
    <row r="77" spans="1:5" x14ac:dyDescent="0.25">
      <c r="A77" s="11"/>
      <c r="B77" s="9"/>
      <c r="C77" s="101" t="str">
        <f>'Digital Ops Resilience Testing'!A16</f>
        <v>PR.IR-02</v>
      </c>
      <c r="D77" s="4">
        <f>_AuxResults!C75</f>
        <v>4</v>
      </c>
      <c r="E77" s="92">
        <f>'Organization Profile'!$G$29</f>
        <v>4</v>
      </c>
    </row>
    <row r="78" spans="1:5" x14ac:dyDescent="0.25">
      <c r="A78" s="11"/>
      <c r="B78" s="9"/>
      <c r="C78" s="101" t="str">
        <f>'Digital Ops Resilience Testing'!A17</f>
        <v>PR.IR-03</v>
      </c>
      <c r="D78" s="4">
        <f>_AuxResults!C76</f>
        <v>3</v>
      </c>
      <c r="E78" s="92">
        <f>'Organization Profile'!$G$29</f>
        <v>4</v>
      </c>
    </row>
    <row r="79" spans="1:5" x14ac:dyDescent="0.25">
      <c r="A79" s="11"/>
      <c r="B79" s="9"/>
      <c r="C79" s="101" t="str">
        <f>'Digital Ops Resilience Testing'!A18</f>
        <v>PR.IR-04</v>
      </c>
      <c r="D79" s="4">
        <f>_AuxResults!C77</f>
        <v>5</v>
      </c>
      <c r="E79" s="92">
        <f>'Organization Profile'!$G$29</f>
        <v>4</v>
      </c>
    </row>
    <row r="80" spans="1:5" x14ac:dyDescent="0.25">
      <c r="A80" s="11"/>
      <c r="B80" s="9"/>
      <c r="C80" s="101" t="str">
        <f>'Digital Ops Resilience Testing'!A19</f>
        <v>RS.AN-03</v>
      </c>
      <c r="D80" s="4">
        <f>_AuxResults!C78</f>
        <v>1</v>
      </c>
      <c r="E80" s="92">
        <f>'Organization Profile'!$G$29</f>
        <v>4</v>
      </c>
    </row>
    <row r="81" spans="1:5" x14ac:dyDescent="0.25">
      <c r="A81" s="11"/>
      <c r="B81" s="9"/>
      <c r="C81" s="101" t="str">
        <f>'Digital Ops Resilience Testing'!A20</f>
        <v>RS.AN-06</v>
      </c>
      <c r="D81" s="4">
        <f>_AuxResults!C79</f>
        <v>4</v>
      </c>
      <c r="E81" s="92">
        <f>'Organization Profile'!$G$29</f>
        <v>4</v>
      </c>
    </row>
    <row r="82" spans="1:5" x14ac:dyDescent="0.25">
      <c r="A82" s="11"/>
      <c r="B82" s="9"/>
      <c r="C82" s="101" t="str">
        <f>'Digital Ops Resilience Testing'!A21</f>
        <v>RS.AN-07</v>
      </c>
      <c r="D82" s="4">
        <f>_AuxResults!C80</f>
        <v>5</v>
      </c>
      <c r="E82" s="92">
        <f>'Organization Profile'!$G$29</f>
        <v>4</v>
      </c>
    </row>
    <row r="83" spans="1:5" x14ac:dyDescent="0.25">
      <c r="A83" s="11"/>
      <c r="B83" s="9"/>
      <c r="C83" s="101" t="str">
        <f>'Digital Ops Resilience Testing'!A22</f>
        <v>RC.CO-03</v>
      </c>
      <c r="D83" s="4">
        <f>_AuxResults!C81</f>
        <v>4</v>
      </c>
      <c r="E83" s="92">
        <f>'Organization Profile'!$G$29</f>
        <v>4</v>
      </c>
    </row>
    <row r="84" spans="1:5" x14ac:dyDescent="0.25">
      <c r="A84" s="12"/>
      <c r="B84" s="6"/>
      <c r="C84" s="102" t="s">
        <v>15</v>
      </c>
      <c r="D84" s="5">
        <f>ROUND(SUM(D63:D83)/(COUNT(D63:D83)),2)</f>
        <v>3.52</v>
      </c>
      <c r="E84" s="92">
        <f>'Organization Profile'!$G$29</f>
        <v>4</v>
      </c>
    </row>
    <row r="85" spans="1:5" x14ac:dyDescent="0.25">
      <c r="A85" s="98"/>
      <c r="B85" s="87"/>
      <c r="C85" s="88"/>
      <c r="D85" s="89"/>
      <c r="E85" s="90"/>
    </row>
    <row r="86" spans="1:5" x14ac:dyDescent="0.25">
      <c r="A86" s="83" t="s">
        <v>14</v>
      </c>
      <c r="B86" s="84"/>
      <c r="C86" s="2"/>
      <c r="D86" s="98"/>
      <c r="E86" s="99"/>
    </row>
    <row r="87" spans="1:5" x14ac:dyDescent="0.25">
      <c r="A87" s="11"/>
      <c r="B87" s="9"/>
      <c r="C87" s="101" t="str">
        <f>'3rd Party providers RM'!A2</f>
        <v>GV.RM-05</v>
      </c>
      <c r="D87" s="4">
        <f>_AuxResults!C85</f>
        <v>1</v>
      </c>
      <c r="E87" s="92">
        <f>'Organization Profile'!$G$30</f>
        <v>5</v>
      </c>
    </row>
    <row r="88" spans="1:5" x14ac:dyDescent="0.25">
      <c r="A88" s="11"/>
      <c r="B88" s="9"/>
      <c r="C88" s="101" t="str">
        <f>'3rd Party providers RM'!A3</f>
        <v>GV.SC-01</v>
      </c>
      <c r="D88" s="4">
        <f>_AuxResults!C86</f>
        <v>1</v>
      </c>
      <c r="E88" s="92">
        <f>'Organization Profile'!$G$30</f>
        <v>5</v>
      </c>
    </row>
    <row r="89" spans="1:5" x14ac:dyDescent="0.25">
      <c r="A89" s="11"/>
      <c r="B89" s="9"/>
      <c r="C89" s="101" t="str">
        <f>'3rd Party providers RM'!A4</f>
        <v>GV.SC-02</v>
      </c>
      <c r="D89" s="4">
        <f>_AuxResults!C87</f>
        <v>1</v>
      </c>
      <c r="E89" s="92">
        <f>'Organization Profile'!$G$30</f>
        <v>5</v>
      </c>
    </row>
    <row r="90" spans="1:5" x14ac:dyDescent="0.25">
      <c r="A90" s="11"/>
      <c r="B90" s="9"/>
      <c r="C90" s="101" t="str">
        <f>'3rd Party providers RM'!A5</f>
        <v>GV.SC-03</v>
      </c>
      <c r="D90" s="4">
        <f>_AuxResults!C88</f>
        <v>1</v>
      </c>
      <c r="E90" s="92">
        <f>'Organization Profile'!$G$30</f>
        <v>5</v>
      </c>
    </row>
    <row r="91" spans="1:5" x14ac:dyDescent="0.25">
      <c r="A91" s="11"/>
      <c r="B91" s="9"/>
      <c r="C91" s="101" t="str">
        <f>'3rd Party providers RM'!A6</f>
        <v>GV.SC-04</v>
      </c>
      <c r="D91" s="4">
        <f>_AuxResults!C89</f>
        <v>1</v>
      </c>
      <c r="E91" s="92">
        <f>'Organization Profile'!$G$30</f>
        <v>5</v>
      </c>
    </row>
    <row r="92" spans="1:5" x14ac:dyDescent="0.25">
      <c r="A92" s="11"/>
      <c r="B92" s="9"/>
      <c r="C92" s="101" t="str">
        <f>'3rd Party providers RM'!A7</f>
        <v>GV.SC-05</v>
      </c>
      <c r="D92" s="4">
        <f>_AuxResults!C90</f>
        <v>2</v>
      </c>
      <c r="E92" s="92">
        <f>'Organization Profile'!$G$30</f>
        <v>5</v>
      </c>
    </row>
    <row r="93" spans="1:5" x14ac:dyDescent="0.25">
      <c r="A93" s="11"/>
      <c r="B93" s="9"/>
      <c r="C93" s="101" t="str">
        <f>'3rd Party providers RM'!A8</f>
        <v>GV.SC-06</v>
      </c>
      <c r="D93" s="4">
        <f>_AuxResults!C91</f>
        <v>2</v>
      </c>
      <c r="E93" s="92">
        <f>'Organization Profile'!$G$30</f>
        <v>5</v>
      </c>
    </row>
    <row r="94" spans="1:5" x14ac:dyDescent="0.25">
      <c r="A94" s="11"/>
      <c r="B94" s="9"/>
      <c r="C94" s="101" t="str">
        <f>'3rd Party providers RM'!A9</f>
        <v>GV.SC-07</v>
      </c>
      <c r="D94" s="4">
        <f>_AuxResults!C92</f>
        <v>2</v>
      </c>
      <c r="E94" s="92">
        <f>'Organization Profile'!$G$30</f>
        <v>5</v>
      </c>
    </row>
    <row r="95" spans="1:5" x14ac:dyDescent="0.25">
      <c r="A95" s="11"/>
      <c r="B95" s="9"/>
      <c r="C95" s="101" t="str">
        <f>'3rd Party providers RM'!A10</f>
        <v>GV.SC-08</v>
      </c>
      <c r="D95" s="4">
        <f>_AuxResults!C93</f>
        <v>2</v>
      </c>
      <c r="E95" s="92">
        <f>'Organization Profile'!$G$30</f>
        <v>5</v>
      </c>
    </row>
    <row r="96" spans="1:5" x14ac:dyDescent="0.25">
      <c r="A96" s="11"/>
      <c r="B96" s="9"/>
      <c r="C96" s="101" t="str">
        <f>'3rd Party providers RM'!A11</f>
        <v>GV.SC-09</v>
      </c>
      <c r="D96" s="4">
        <f>_AuxResults!C94</f>
        <v>2</v>
      </c>
      <c r="E96" s="92">
        <f>'Organization Profile'!$G$30</f>
        <v>5</v>
      </c>
    </row>
    <row r="97" spans="1:5" x14ac:dyDescent="0.25">
      <c r="A97" s="11"/>
      <c r="B97" s="9"/>
      <c r="C97" s="101" t="str">
        <f>'3rd Party providers RM'!A12</f>
        <v>GV.SC-10</v>
      </c>
      <c r="D97" s="4">
        <f>_AuxResults!C95</f>
        <v>2</v>
      </c>
      <c r="E97" s="92">
        <f>'Organization Profile'!$G$30</f>
        <v>5</v>
      </c>
    </row>
    <row r="98" spans="1:5" x14ac:dyDescent="0.25">
      <c r="A98" s="11"/>
      <c r="B98" s="9"/>
      <c r="C98" s="101" t="str">
        <f>'3rd Party providers RM'!A13</f>
        <v>ID.AM-03</v>
      </c>
      <c r="D98" s="4">
        <f>_AuxResults!C96</f>
        <v>2</v>
      </c>
      <c r="E98" s="92">
        <f>'Organization Profile'!$G$30</f>
        <v>5</v>
      </c>
    </row>
    <row r="99" spans="1:5" x14ac:dyDescent="0.25">
      <c r="A99" s="11"/>
      <c r="B99" s="9"/>
      <c r="C99" s="101" t="str">
        <f>'3rd Party providers RM'!A14</f>
        <v>ID.AM-04</v>
      </c>
      <c r="D99" s="4">
        <f>_AuxResults!C97</f>
        <v>3</v>
      </c>
      <c r="E99" s="92">
        <f>'Organization Profile'!$G$30</f>
        <v>5</v>
      </c>
    </row>
    <row r="100" spans="1:5" x14ac:dyDescent="0.25">
      <c r="A100" s="11"/>
      <c r="B100" s="9"/>
      <c r="C100" s="101" t="str">
        <f>'3rd Party providers RM'!A15</f>
        <v>ID.AM-05</v>
      </c>
      <c r="D100" s="4">
        <f>_AuxResults!C98</f>
        <v>3</v>
      </c>
      <c r="E100" s="92">
        <f>'Organization Profile'!$G$30</f>
        <v>5</v>
      </c>
    </row>
    <row r="101" spans="1:5" x14ac:dyDescent="0.25">
      <c r="A101" s="11"/>
      <c r="B101" s="9"/>
      <c r="C101" s="101" t="str">
        <f>'3rd Party providers RM'!A16</f>
        <v>ID.RA-03</v>
      </c>
      <c r="D101" s="4">
        <f>_AuxResults!C99</f>
        <v>3</v>
      </c>
      <c r="E101" s="92">
        <f>'Organization Profile'!$G$30</f>
        <v>5</v>
      </c>
    </row>
    <row r="102" spans="1:5" x14ac:dyDescent="0.25">
      <c r="A102" s="11"/>
      <c r="B102" s="9"/>
      <c r="C102" s="101" t="str">
        <f>'3rd Party providers RM'!A17</f>
        <v>ID.RA-09</v>
      </c>
      <c r="D102" s="4">
        <f>_AuxResults!C100</f>
        <v>3</v>
      </c>
      <c r="E102" s="92">
        <f>'Organization Profile'!$G$30</f>
        <v>5</v>
      </c>
    </row>
    <row r="103" spans="1:5" x14ac:dyDescent="0.25">
      <c r="A103" s="11"/>
      <c r="B103" s="9"/>
      <c r="C103" s="101" t="str">
        <f>'3rd Party providers RM'!A18</f>
        <v>ID.RA-10</v>
      </c>
      <c r="D103" s="4">
        <f>_AuxResults!C101</f>
        <v>3</v>
      </c>
      <c r="E103" s="92">
        <f>'Organization Profile'!$G$30</f>
        <v>5</v>
      </c>
    </row>
    <row r="104" spans="1:5" x14ac:dyDescent="0.25">
      <c r="A104" s="11"/>
      <c r="B104" s="9"/>
      <c r="C104" s="101" t="str">
        <f>'3rd Party providers RM'!A19</f>
        <v>ID.IM-02</v>
      </c>
      <c r="D104" s="4">
        <f>_AuxResults!C102</f>
        <v>4</v>
      </c>
      <c r="E104" s="92">
        <f>'Organization Profile'!$G$30</f>
        <v>5</v>
      </c>
    </row>
    <row r="105" spans="1:5" x14ac:dyDescent="0.25">
      <c r="A105" s="11"/>
      <c r="B105" s="9"/>
      <c r="C105" s="101" t="str">
        <f>'3rd Party providers RM'!A20</f>
        <v>PR.AA-01</v>
      </c>
      <c r="D105" s="4">
        <f>_AuxResults!C103</f>
        <v>4</v>
      </c>
      <c r="E105" s="92">
        <f>'Organization Profile'!$G$30</f>
        <v>5</v>
      </c>
    </row>
    <row r="106" spans="1:5" x14ac:dyDescent="0.25">
      <c r="A106" s="11"/>
      <c r="B106" s="9"/>
      <c r="C106" s="101" t="str">
        <f>'3rd Party providers RM'!A21</f>
        <v>PR.AA-02</v>
      </c>
      <c r="D106" s="4">
        <f>_AuxResults!C104</f>
        <v>4</v>
      </c>
      <c r="E106" s="92">
        <f>'Organization Profile'!$G$30</f>
        <v>5</v>
      </c>
    </row>
    <row r="107" spans="1:5" x14ac:dyDescent="0.25">
      <c r="A107" s="11"/>
      <c r="B107" s="9"/>
      <c r="C107" s="101" t="str">
        <f>'3rd Party providers RM'!A22</f>
        <v>PR.AA-03</v>
      </c>
      <c r="D107" s="4">
        <f>_AuxResults!C105</f>
        <v>4</v>
      </c>
      <c r="E107" s="92">
        <f>'Organization Profile'!$G$30</f>
        <v>5</v>
      </c>
    </row>
    <row r="108" spans="1:5" x14ac:dyDescent="0.25">
      <c r="A108" s="4"/>
      <c r="B108" s="9"/>
      <c r="C108" s="101" t="str">
        <f>'3rd Party providers RM'!A23</f>
        <v>PR.AA-05</v>
      </c>
      <c r="D108" s="4">
        <f>_AuxResults!C106</f>
        <v>5</v>
      </c>
      <c r="E108" s="92">
        <f>'Organization Profile'!$G$30</f>
        <v>5</v>
      </c>
    </row>
    <row r="109" spans="1:5" x14ac:dyDescent="0.25">
      <c r="A109" s="4"/>
      <c r="B109" s="9"/>
      <c r="C109" s="101" t="str">
        <f>'3rd Party providers RM'!A24</f>
        <v>PR.AA-06</v>
      </c>
      <c r="D109" s="4">
        <f>_AuxResults!C107</f>
        <v>5</v>
      </c>
      <c r="E109" s="92">
        <f>'Organization Profile'!$G$30</f>
        <v>5</v>
      </c>
    </row>
    <row r="110" spans="1:5" x14ac:dyDescent="0.25">
      <c r="A110" s="4"/>
      <c r="B110" s="9"/>
      <c r="C110" s="101" t="str">
        <f>'3rd Party providers RM'!A25</f>
        <v>DE.CM-06</v>
      </c>
      <c r="D110" s="4">
        <f>_AuxResults!C108</f>
        <v>5</v>
      </c>
      <c r="E110" s="92">
        <f>'Organization Profile'!$G$30</f>
        <v>5</v>
      </c>
    </row>
    <row r="111" spans="1:5" x14ac:dyDescent="0.25">
      <c r="A111" s="4"/>
      <c r="B111" s="13"/>
      <c r="C111" s="101" t="str">
        <f>'3rd Party providers RM'!A26</f>
        <v>RS.MA-01</v>
      </c>
      <c r="D111" s="4">
        <f>_AuxResults!C109</f>
        <v>5</v>
      </c>
      <c r="E111" s="92">
        <f>'Organization Profile'!$G$30</f>
        <v>5</v>
      </c>
    </row>
    <row r="112" spans="1:5" x14ac:dyDescent="0.25">
      <c r="A112" s="12"/>
      <c r="B112" s="6"/>
      <c r="C112" s="102" t="s">
        <v>14</v>
      </c>
      <c r="D112" s="5">
        <f>ROUND(SUM(D86:D111)/(COUNT(D86:D111)),2)</f>
        <v>2.8</v>
      </c>
      <c r="E112" s="92">
        <f>'Organization Profile'!$G$30</f>
        <v>5</v>
      </c>
    </row>
    <row r="113" spans="1:5" x14ac:dyDescent="0.25">
      <c r="A113" s="98"/>
      <c r="B113" s="87"/>
      <c r="C113" s="88"/>
      <c r="D113" s="89"/>
      <c r="E113" s="90"/>
    </row>
    <row r="114" spans="1:5" x14ac:dyDescent="0.25">
      <c r="A114" s="83" t="s">
        <v>0</v>
      </c>
      <c r="B114" s="87"/>
      <c r="C114" s="88"/>
      <c r="D114" s="89"/>
      <c r="E114" s="90"/>
    </row>
    <row r="115" spans="1:5" x14ac:dyDescent="0.25">
      <c r="A115" s="11"/>
      <c r="B115" s="9"/>
      <c r="C115" s="101" t="str">
        <f>'Info &amp; Intelligence Sharing'!A2</f>
        <v>GV.RM-05</v>
      </c>
      <c r="D115" s="4">
        <f>_AuxResults!C113</f>
        <v>3</v>
      </c>
      <c r="E115" s="95">
        <f>'Organization Profile'!$G$31</f>
        <v>5</v>
      </c>
    </row>
    <row r="116" spans="1:5" x14ac:dyDescent="0.25">
      <c r="A116" s="4"/>
      <c r="B116" s="9"/>
      <c r="C116" s="101" t="str">
        <f>'Info &amp; Intelligence Sharing'!A3</f>
        <v>ID.RA-02</v>
      </c>
      <c r="D116" s="4">
        <f>_AuxResults!C114</f>
        <v>4</v>
      </c>
      <c r="E116" s="95">
        <f>'Organization Profile'!$G$31</f>
        <v>5</v>
      </c>
    </row>
    <row r="117" spans="1:5" x14ac:dyDescent="0.25">
      <c r="A117" s="4"/>
      <c r="B117" s="9"/>
      <c r="C117" s="101" t="str">
        <f>'Info &amp; Intelligence Sharing'!A4</f>
        <v>DE.AE-03</v>
      </c>
      <c r="D117" s="4">
        <f>_AuxResults!C115</f>
        <v>4</v>
      </c>
      <c r="E117" s="95">
        <f>'Organization Profile'!$G$31</f>
        <v>5</v>
      </c>
    </row>
    <row r="118" spans="1:5" x14ac:dyDescent="0.25">
      <c r="A118" s="4"/>
      <c r="B118" s="9"/>
      <c r="C118" s="101" t="str">
        <f>'Info &amp; Intelligence Sharing'!A5</f>
        <v>DE.AE-06</v>
      </c>
      <c r="D118" s="4">
        <f>_AuxResults!C116</f>
        <v>1</v>
      </c>
      <c r="E118" s="95">
        <f>'Organization Profile'!$G$31</f>
        <v>5</v>
      </c>
    </row>
    <row r="119" spans="1:5" x14ac:dyDescent="0.25">
      <c r="A119" s="10"/>
      <c r="B119" s="9"/>
      <c r="C119" s="101" t="str">
        <f>'Info &amp; Intelligence Sharing'!A6</f>
        <v>DE.AE-07</v>
      </c>
      <c r="D119" s="4">
        <f>_AuxResults!C117</f>
        <v>1</v>
      </c>
      <c r="E119" s="95">
        <f>'Organization Profile'!$G$31</f>
        <v>5</v>
      </c>
    </row>
    <row r="120" spans="1:5" x14ac:dyDescent="0.25">
      <c r="A120" s="4"/>
      <c r="B120" s="8"/>
      <c r="C120" s="101" t="str">
        <f>'Info &amp; Intelligence Sharing'!A7</f>
        <v>RS.CO-02</v>
      </c>
      <c r="D120" s="4">
        <f>_AuxResults!C118</f>
        <v>2</v>
      </c>
      <c r="E120" s="95">
        <f>'Organization Profile'!$G$31</f>
        <v>5</v>
      </c>
    </row>
    <row r="121" spans="1:5" x14ac:dyDescent="0.25">
      <c r="A121" s="4"/>
      <c r="B121" s="8"/>
      <c r="C121" s="101" t="str">
        <f>'Info &amp; Intelligence Sharing'!A8</f>
        <v>RS.CO-03</v>
      </c>
      <c r="D121" s="4">
        <f>_AuxResults!C119</f>
        <v>2</v>
      </c>
      <c r="E121" s="95">
        <f>'Organization Profile'!$G$31</f>
        <v>5</v>
      </c>
    </row>
    <row r="122" spans="1:5" x14ac:dyDescent="0.25">
      <c r="A122" s="4"/>
      <c r="B122" s="8"/>
      <c r="C122" s="101" t="str">
        <f>'Info &amp; Intelligence Sharing'!A9</f>
        <v>RC.CO-03</v>
      </c>
      <c r="D122" s="4">
        <f>_AuxResults!C120</f>
        <v>2</v>
      </c>
      <c r="E122" s="95">
        <f>'Organization Profile'!$G$31</f>
        <v>5</v>
      </c>
    </row>
    <row r="123" spans="1:5" ht="14.1" customHeight="1" x14ac:dyDescent="0.25">
      <c r="A123" s="4"/>
      <c r="B123" s="8"/>
      <c r="C123" s="101" t="str">
        <f>'Info &amp; Intelligence Sharing'!A10</f>
        <v>RC.CO-04</v>
      </c>
      <c r="D123" s="4">
        <f>_AuxResults!C121</f>
        <v>2</v>
      </c>
      <c r="E123" s="95">
        <f>'Organization Profile'!$G$31</f>
        <v>5</v>
      </c>
    </row>
    <row r="124" spans="1:5" x14ac:dyDescent="0.25">
      <c r="A124" s="7"/>
      <c r="B124" s="6"/>
      <c r="C124" s="102" t="s">
        <v>0</v>
      </c>
      <c r="D124" s="5">
        <f>IFERROR(ROUND(SUMIF(H49:H55, "&lt;&gt;No",D115:D123)/COUNTIF(H49:H55, "&lt;&gt;No"),2),0)</f>
        <v>2.4300000000000002</v>
      </c>
      <c r="E124" s="96">
        <f>'Organization Profile'!$G$31</f>
        <v>5</v>
      </c>
    </row>
  </sheetData>
  <mergeCells count="2">
    <mergeCell ref="K32:O32"/>
    <mergeCell ref="K2:O2"/>
  </mergeCells>
  <conditionalFormatting sqref="E4:E31 E34:E60 E63:E84 E87:E112 E115:E124">
    <cfRule type="dataBar" priority="2">
      <dataBar>
        <cfvo type="num" val="0"/>
        <cfvo type="num" val="5"/>
        <color theme="7" tint="0.39997558519241921"/>
      </dataBar>
      <extLst>
        <ext xmlns:x14="http://schemas.microsoft.com/office/spreadsheetml/2009/9/main" uri="{B025F937-C7B1-47D3-B67F-A62EFF666E3E}">
          <x14:id>{38E6FD0D-DA11-5C43-B203-9DDCFDB75AF6}</x14:id>
        </ext>
      </extLst>
    </cfRule>
  </conditionalFormatting>
  <conditionalFormatting sqref="D4:D31 D34:D60 D63:D84 D87:D112 D115:D124">
    <cfRule type="dataBar" priority="1">
      <dataBar>
        <cfvo type="num" val="0"/>
        <cfvo type="num" val="5"/>
        <color rgb="FF638EC6"/>
      </dataBar>
      <extLst>
        <ext xmlns:x14="http://schemas.microsoft.com/office/spreadsheetml/2009/9/main" uri="{B025F937-C7B1-47D3-B67F-A62EFF666E3E}">
          <x14:id>{8A37AC3C-2809-0E48-BF0D-698E718529CE}</x14:id>
        </ext>
      </extLst>
    </cfRule>
    <cfRule type="expression" dxfId="1" priority="3">
      <formula>D4&gt;=E4</formula>
    </cfRule>
    <cfRule type="expression" dxfId="0" priority="4">
      <formula>$D$4&lt;$E$4</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38E6FD0D-DA11-5C43-B203-9DDCFDB75AF6}">
            <x14:dataBar minLength="0" maxLength="100" border="1" gradient="0">
              <x14:cfvo type="num">
                <xm:f>0</xm:f>
              </x14:cfvo>
              <x14:cfvo type="num">
                <xm:f>5</xm:f>
              </x14:cfvo>
              <x14:borderColor theme="3"/>
              <x14:negativeFillColor rgb="FFFF0000"/>
              <x14:axisColor rgb="FF000000"/>
            </x14:dataBar>
          </x14:cfRule>
          <xm:sqref>E4:E31 E34:E60 E63:E84 E87:E112 E115:E124</xm:sqref>
        </x14:conditionalFormatting>
        <x14:conditionalFormatting xmlns:xm="http://schemas.microsoft.com/office/excel/2006/main">
          <x14:cfRule type="dataBar" id="{8A37AC3C-2809-0E48-BF0D-698E718529CE}">
            <x14:dataBar minLength="0" maxLength="100" border="1" gradient="0">
              <x14:cfvo type="num">
                <xm:f>0</xm:f>
              </x14:cfvo>
              <x14:cfvo type="num">
                <xm:f>5</xm:f>
              </x14:cfvo>
              <x14:borderColor theme="3"/>
              <x14:negativeFillColor rgb="FFFF0000"/>
              <x14:axisColor rgb="FF000000"/>
            </x14:dataBar>
          </x14:cfRule>
          <xm:sqref>D4:D31 D34:D60 D63:D84 D87:D112 D115:D124</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419CD-E47C-504E-A14C-C05F0A5C4B7B}">
  <dimension ref="A1:BE139"/>
  <sheetViews>
    <sheetView topLeftCell="A28" zoomScale="107" zoomScaleNormal="107" workbookViewId="0">
      <selection activeCell="V46" sqref="V46"/>
    </sheetView>
  </sheetViews>
  <sheetFormatPr defaultColWidth="8.875" defaultRowHeight="15" x14ac:dyDescent="0.25"/>
  <cols>
    <col min="1" max="16384" width="8.875" style="1"/>
  </cols>
  <sheetData>
    <row r="1" spans="1:14" x14ac:dyDescent="0.25">
      <c r="A1" s="2"/>
      <c r="B1" s="2"/>
      <c r="C1" s="2"/>
      <c r="D1" s="2"/>
      <c r="E1" s="2"/>
      <c r="F1" s="2"/>
      <c r="G1" s="2"/>
      <c r="H1" s="2"/>
      <c r="I1" s="2"/>
      <c r="J1" s="2"/>
      <c r="K1" s="2"/>
      <c r="L1" s="2"/>
      <c r="M1" s="2"/>
      <c r="N1" s="2"/>
    </row>
    <row r="2" spans="1:14" x14ac:dyDescent="0.25">
      <c r="A2" s="2"/>
      <c r="B2" s="2"/>
      <c r="C2" s="2"/>
      <c r="D2" s="2"/>
      <c r="E2" s="2"/>
      <c r="F2" s="2"/>
      <c r="G2" s="2"/>
      <c r="H2" s="2"/>
      <c r="I2" s="2"/>
      <c r="J2" s="2"/>
      <c r="K2" s="2"/>
      <c r="L2" s="2"/>
      <c r="M2" s="2"/>
      <c r="N2" s="2"/>
    </row>
    <row r="3" spans="1:14" x14ac:dyDescent="0.25">
      <c r="A3" s="2"/>
      <c r="B3" s="2"/>
      <c r="C3" s="2"/>
      <c r="D3" s="2"/>
      <c r="E3" s="2"/>
      <c r="F3" s="2"/>
      <c r="G3" s="2"/>
      <c r="H3" s="2"/>
      <c r="I3" s="2"/>
      <c r="J3" s="2"/>
      <c r="K3" s="2"/>
      <c r="L3" s="2"/>
      <c r="M3" s="2"/>
      <c r="N3" s="2"/>
    </row>
    <row r="4" spans="1:14" x14ac:dyDescent="0.25">
      <c r="A4" s="2"/>
      <c r="B4" s="2"/>
      <c r="C4" s="2"/>
      <c r="D4" s="2"/>
      <c r="E4" s="2"/>
      <c r="F4" s="2"/>
      <c r="G4" s="2"/>
      <c r="H4" s="2"/>
      <c r="I4" s="2"/>
      <c r="J4" s="2"/>
      <c r="K4" s="2"/>
      <c r="L4" s="2"/>
      <c r="M4" s="2"/>
      <c r="N4" s="2"/>
    </row>
    <row r="5" spans="1:14" x14ac:dyDescent="0.25">
      <c r="A5" s="2"/>
      <c r="B5" s="2"/>
      <c r="C5" s="2"/>
      <c r="D5" s="2"/>
      <c r="E5" s="2"/>
      <c r="F5" s="2"/>
      <c r="G5" s="2"/>
      <c r="H5" s="2"/>
      <c r="I5" s="2"/>
      <c r="J5" s="2"/>
      <c r="K5" s="2"/>
      <c r="L5" s="2"/>
      <c r="M5" s="2"/>
      <c r="N5" s="2"/>
    </row>
    <row r="6" spans="1:14" x14ac:dyDescent="0.25">
      <c r="A6" s="2"/>
      <c r="B6" s="2"/>
      <c r="C6" s="2"/>
      <c r="D6" s="2"/>
      <c r="E6" s="2"/>
      <c r="F6" s="2"/>
      <c r="G6" s="2"/>
      <c r="H6" s="2"/>
      <c r="I6" s="2"/>
      <c r="J6" s="2"/>
      <c r="K6" s="2"/>
      <c r="L6" s="2"/>
      <c r="M6" s="2"/>
      <c r="N6" s="2"/>
    </row>
    <row r="7" spans="1:14" x14ac:dyDescent="0.25">
      <c r="A7" s="2"/>
      <c r="B7" s="2"/>
      <c r="C7" s="2"/>
      <c r="D7" s="2"/>
      <c r="E7" s="2"/>
      <c r="F7" s="2"/>
      <c r="G7" s="2"/>
      <c r="H7" s="2"/>
      <c r="I7" s="2"/>
      <c r="J7" s="2"/>
      <c r="K7" s="2"/>
      <c r="L7" s="2"/>
      <c r="M7" s="2"/>
      <c r="N7" s="2"/>
    </row>
    <row r="8" spans="1:14" x14ac:dyDescent="0.25">
      <c r="A8" s="2"/>
      <c r="B8" s="2"/>
      <c r="C8" s="2"/>
      <c r="D8" s="2"/>
      <c r="E8" s="2"/>
      <c r="F8" s="2"/>
      <c r="G8" s="2"/>
      <c r="H8" s="2"/>
      <c r="I8" s="2"/>
      <c r="J8" s="2"/>
      <c r="K8" s="2"/>
      <c r="L8" s="2"/>
      <c r="M8" s="2"/>
      <c r="N8" s="2"/>
    </row>
    <row r="9" spans="1:14" x14ac:dyDescent="0.25">
      <c r="A9" s="2"/>
      <c r="B9" s="2"/>
      <c r="C9" s="2"/>
      <c r="D9" s="2"/>
      <c r="E9" s="2"/>
      <c r="F9" s="2"/>
      <c r="G9" s="2"/>
      <c r="H9" s="2"/>
      <c r="I9" s="2"/>
      <c r="J9" s="2"/>
      <c r="K9" s="2"/>
      <c r="L9" s="2"/>
      <c r="M9" s="2"/>
      <c r="N9" s="2"/>
    </row>
    <row r="10" spans="1:14" x14ac:dyDescent="0.25">
      <c r="A10" s="2"/>
      <c r="B10" s="2"/>
      <c r="C10" s="2"/>
      <c r="D10" s="2"/>
      <c r="E10" s="2"/>
      <c r="F10" s="2"/>
      <c r="G10" s="2"/>
      <c r="H10" s="2"/>
      <c r="I10" s="2"/>
      <c r="J10" s="2"/>
      <c r="K10" s="2"/>
      <c r="L10" s="2"/>
      <c r="M10" s="2"/>
      <c r="N10" s="2"/>
    </row>
    <row r="11" spans="1:14" x14ac:dyDescent="0.25">
      <c r="A11" s="2"/>
      <c r="B11" s="2"/>
      <c r="C11" s="2"/>
      <c r="D11" s="2"/>
      <c r="E11" s="2"/>
      <c r="F11" s="2"/>
      <c r="G11" s="2"/>
      <c r="H11" s="2"/>
      <c r="I11" s="2"/>
      <c r="J11" s="2"/>
      <c r="K11" s="2"/>
      <c r="L11" s="2"/>
      <c r="M11" s="2"/>
      <c r="N11" s="2"/>
    </row>
    <row r="12" spans="1:14" x14ac:dyDescent="0.25">
      <c r="A12" s="2"/>
      <c r="B12" s="2"/>
      <c r="C12" s="2"/>
      <c r="D12" s="2"/>
      <c r="E12" s="2"/>
      <c r="F12" s="2"/>
      <c r="G12" s="2"/>
      <c r="H12" s="2"/>
      <c r="I12" s="2"/>
      <c r="J12" s="2"/>
      <c r="K12" s="2"/>
      <c r="L12" s="2"/>
      <c r="M12" s="2"/>
      <c r="N12" s="2"/>
    </row>
    <row r="13" spans="1:14" x14ac:dyDescent="0.25">
      <c r="A13" s="2"/>
      <c r="B13" s="2"/>
      <c r="C13" s="2"/>
      <c r="D13" s="2"/>
      <c r="E13" s="2"/>
      <c r="F13" s="2"/>
      <c r="G13" s="2"/>
      <c r="H13" s="2"/>
      <c r="I13" s="2"/>
      <c r="J13" s="2"/>
      <c r="K13" s="2"/>
      <c r="L13" s="2"/>
      <c r="M13" s="2"/>
      <c r="N13" s="2"/>
    </row>
    <row r="14" spans="1:14" x14ac:dyDescent="0.25">
      <c r="A14" s="2"/>
      <c r="B14" s="2"/>
      <c r="C14" s="2"/>
      <c r="D14" s="2"/>
      <c r="E14" s="2"/>
      <c r="F14" s="2"/>
      <c r="G14" s="2"/>
      <c r="H14" s="2"/>
      <c r="I14" s="2"/>
      <c r="J14" s="2"/>
      <c r="K14" s="2"/>
      <c r="L14" s="2"/>
      <c r="M14" s="2"/>
      <c r="N14" s="2"/>
    </row>
    <row r="15" spans="1:14" x14ac:dyDescent="0.25">
      <c r="A15" s="2"/>
      <c r="B15" s="2"/>
      <c r="C15" s="2"/>
      <c r="D15" s="2"/>
      <c r="E15" s="2"/>
      <c r="F15" s="2"/>
      <c r="G15" s="2"/>
      <c r="H15" s="2"/>
      <c r="I15" s="2"/>
      <c r="J15" s="2"/>
      <c r="K15" s="2"/>
      <c r="L15" s="2"/>
      <c r="M15" s="2"/>
      <c r="N15" s="2"/>
    </row>
    <row r="16" spans="1:14" x14ac:dyDescent="0.25">
      <c r="A16" s="2"/>
      <c r="B16" s="2"/>
      <c r="C16" s="2"/>
      <c r="D16" s="2"/>
      <c r="E16" s="2"/>
      <c r="F16" s="2"/>
      <c r="G16" s="2"/>
      <c r="H16" s="2"/>
      <c r="I16" s="2"/>
      <c r="J16" s="2"/>
      <c r="K16" s="2"/>
      <c r="L16" s="2"/>
      <c r="M16" s="2"/>
      <c r="N16" s="2"/>
    </row>
    <row r="17" spans="1:57" x14ac:dyDescent="0.25">
      <c r="A17" s="2"/>
      <c r="B17" s="2"/>
      <c r="C17" s="2"/>
      <c r="D17" s="2"/>
      <c r="E17" s="2"/>
      <c r="F17" s="2"/>
      <c r="G17" s="2"/>
      <c r="H17" s="2"/>
      <c r="I17" s="2"/>
      <c r="J17" s="2"/>
      <c r="K17" s="2"/>
      <c r="L17" s="2"/>
      <c r="M17" s="2"/>
      <c r="N17" s="2"/>
    </row>
    <row r="18" spans="1:57" x14ac:dyDescent="0.25">
      <c r="A18" s="2"/>
      <c r="B18" s="2"/>
      <c r="C18" s="2"/>
      <c r="D18" s="2"/>
      <c r="E18" s="2"/>
      <c r="F18" s="2"/>
      <c r="G18" s="2"/>
      <c r="H18" s="2"/>
      <c r="I18" s="2"/>
      <c r="J18" s="2"/>
      <c r="K18" s="2"/>
      <c r="L18" s="2"/>
      <c r="M18" s="2"/>
      <c r="N18" s="2"/>
    </row>
    <row r="19" spans="1:57" x14ac:dyDescent="0.25">
      <c r="A19" s="2"/>
      <c r="B19" s="2"/>
      <c r="C19" s="2"/>
      <c r="D19" s="2"/>
      <c r="E19" s="2"/>
      <c r="F19" s="2"/>
      <c r="G19" s="2"/>
      <c r="H19" s="2"/>
      <c r="I19" s="2"/>
      <c r="J19" s="2"/>
      <c r="K19" s="2"/>
      <c r="L19" s="2"/>
      <c r="M19" s="2"/>
      <c r="N19" s="2"/>
    </row>
    <row r="20" spans="1:57" x14ac:dyDescent="0.25">
      <c r="A20" s="2"/>
      <c r="B20" s="2"/>
      <c r="C20" s="2"/>
      <c r="D20" s="2"/>
      <c r="E20" s="2"/>
      <c r="F20" s="2"/>
      <c r="G20" s="2"/>
      <c r="H20" s="2"/>
      <c r="I20" s="2"/>
      <c r="J20" s="2"/>
      <c r="K20" s="2"/>
      <c r="L20" s="2"/>
      <c r="M20" s="2"/>
      <c r="N20" s="2"/>
    </row>
    <row r="21" spans="1:57" x14ac:dyDescent="0.25">
      <c r="A21" s="2"/>
      <c r="B21" s="2"/>
      <c r="C21" s="2"/>
      <c r="D21" s="2"/>
      <c r="E21" s="2"/>
      <c r="F21" s="2"/>
      <c r="G21" s="2"/>
      <c r="H21" s="2"/>
      <c r="I21" s="2"/>
      <c r="J21" s="2"/>
      <c r="K21" s="2"/>
      <c r="L21" s="2"/>
      <c r="M21" s="2"/>
      <c r="N21" s="2"/>
    </row>
    <row r="22" spans="1:57" x14ac:dyDescent="0.25">
      <c r="A22" s="2"/>
      <c r="B22" s="2"/>
      <c r="C22" s="2"/>
      <c r="D22" s="2"/>
      <c r="E22" s="2"/>
      <c r="F22" s="2"/>
      <c r="G22" s="2"/>
      <c r="H22" s="2"/>
      <c r="I22" s="2"/>
      <c r="J22" s="2"/>
      <c r="K22" s="2"/>
      <c r="L22" s="2"/>
      <c r="M22" s="2"/>
      <c r="N22" s="2"/>
    </row>
    <row r="23" spans="1:57" x14ac:dyDescent="0.25">
      <c r="A23" s="2"/>
      <c r="B23" s="2"/>
      <c r="C23" s="2"/>
      <c r="D23" s="2"/>
      <c r="E23" s="2"/>
      <c r="F23" s="2"/>
      <c r="G23" s="2"/>
      <c r="H23" s="2"/>
      <c r="I23" s="2"/>
      <c r="J23" s="2"/>
      <c r="K23" s="2"/>
      <c r="L23" s="2"/>
      <c r="M23" s="2"/>
      <c r="N23" s="2"/>
    </row>
    <row r="24" spans="1:57" x14ac:dyDescent="0.25">
      <c r="A24" s="2"/>
      <c r="B24" s="2"/>
      <c r="C24" s="2"/>
      <c r="D24" s="2"/>
      <c r="E24" s="2"/>
      <c r="F24" s="2"/>
      <c r="G24" s="2"/>
      <c r="H24" s="2"/>
      <c r="I24" s="2"/>
      <c r="J24" s="2"/>
      <c r="K24" s="2"/>
      <c r="L24" s="2"/>
      <c r="M24" s="2"/>
      <c r="N24" s="2"/>
    </row>
    <row r="25" spans="1:57" x14ac:dyDescent="0.25">
      <c r="A25" s="2"/>
      <c r="B25" s="2"/>
      <c r="C25" s="2"/>
      <c r="D25" s="2"/>
      <c r="E25" s="2"/>
      <c r="F25" s="2"/>
      <c r="G25" s="2"/>
      <c r="H25" s="2"/>
      <c r="I25" s="2"/>
      <c r="J25" s="2"/>
      <c r="K25" s="2"/>
      <c r="L25" s="2"/>
      <c r="M25" s="2"/>
      <c r="N25" s="2"/>
    </row>
    <row r="26" spans="1:57" x14ac:dyDescent="0.25">
      <c r="A26" s="2"/>
      <c r="B26" s="2"/>
      <c r="C26" s="2"/>
      <c r="D26" s="2"/>
      <c r="E26" s="2"/>
      <c r="F26" s="2"/>
      <c r="G26" s="2"/>
      <c r="H26" s="2"/>
      <c r="I26" s="2"/>
      <c r="J26" s="2"/>
      <c r="K26" s="2"/>
      <c r="L26" s="2"/>
      <c r="M26" s="2"/>
      <c r="N26" s="2"/>
    </row>
    <row r="27" spans="1:57" x14ac:dyDescent="0.25">
      <c r="A27" s="2"/>
      <c r="B27" s="2"/>
      <c r="C27" s="2"/>
      <c r="D27" s="2"/>
      <c r="E27" s="2"/>
      <c r="F27" s="2"/>
      <c r="G27" s="2"/>
      <c r="H27" s="2"/>
      <c r="I27" s="2"/>
      <c r="J27" s="2"/>
      <c r="K27" s="2"/>
      <c r="L27" s="2"/>
      <c r="M27" s="2"/>
      <c r="N27" s="2"/>
      <c r="AS27" s="3"/>
      <c r="BE27" s="3"/>
    </row>
    <row r="28" spans="1:57" x14ac:dyDescent="0.25">
      <c r="A28" s="2"/>
      <c r="B28" s="2"/>
      <c r="C28" s="2"/>
      <c r="D28" s="80" t="s">
        <v>17</v>
      </c>
      <c r="E28" s="80"/>
      <c r="F28" s="80"/>
      <c r="G28" s="80"/>
      <c r="H28" s="80"/>
      <c r="I28" s="2"/>
      <c r="J28" s="2"/>
      <c r="K28" s="2"/>
      <c r="L28" s="2"/>
      <c r="M28" s="2"/>
      <c r="N28" s="2"/>
    </row>
    <row r="29" spans="1:57" x14ac:dyDescent="0.25">
      <c r="A29" s="2"/>
      <c r="B29" s="2"/>
      <c r="C29" s="2"/>
      <c r="D29" s="2"/>
      <c r="E29" s="2"/>
      <c r="F29" s="2"/>
      <c r="G29" s="2"/>
      <c r="H29" s="2"/>
      <c r="I29" s="2"/>
      <c r="J29" s="2"/>
      <c r="K29" s="2"/>
      <c r="L29" s="2"/>
      <c r="M29" s="2"/>
      <c r="N29" s="2"/>
    </row>
    <row r="30" spans="1:57" x14ac:dyDescent="0.25">
      <c r="A30" s="2"/>
      <c r="B30" s="2"/>
      <c r="C30" s="2"/>
      <c r="D30" s="2"/>
      <c r="E30" s="2"/>
      <c r="F30" s="2"/>
      <c r="G30" s="2"/>
      <c r="H30" s="2"/>
      <c r="I30" s="2"/>
      <c r="J30" s="2"/>
      <c r="K30" s="2"/>
      <c r="L30" s="2"/>
      <c r="M30" s="2"/>
      <c r="N30" s="2"/>
    </row>
    <row r="31" spans="1:57" x14ac:dyDescent="0.25">
      <c r="A31" s="2"/>
      <c r="B31" s="2"/>
      <c r="C31" s="2"/>
      <c r="D31" s="2"/>
      <c r="E31" s="2"/>
      <c r="F31" s="2"/>
      <c r="G31" s="2"/>
      <c r="H31" s="2"/>
      <c r="I31" s="2"/>
      <c r="J31" s="2"/>
      <c r="K31" s="2"/>
      <c r="L31" s="2"/>
      <c r="M31" s="2"/>
      <c r="N31" s="2"/>
    </row>
    <row r="32" spans="1:57" x14ac:dyDescent="0.25">
      <c r="A32" s="2"/>
      <c r="B32" s="2"/>
      <c r="C32" s="2"/>
      <c r="D32" s="2"/>
      <c r="E32" s="2"/>
      <c r="F32" s="2"/>
      <c r="G32" s="2"/>
      <c r="H32" s="2"/>
      <c r="I32" s="2"/>
      <c r="J32" s="2"/>
      <c r="K32" s="2"/>
      <c r="L32" s="2"/>
      <c r="M32" s="2"/>
      <c r="N32" s="2"/>
    </row>
    <row r="33" spans="1:14" x14ac:dyDescent="0.25">
      <c r="A33" s="2"/>
      <c r="B33" s="2"/>
      <c r="C33" s="2"/>
      <c r="D33" s="2"/>
      <c r="E33" s="2"/>
      <c r="F33" s="2"/>
      <c r="G33" s="2"/>
      <c r="H33" s="2"/>
      <c r="I33" s="2"/>
      <c r="J33" s="2"/>
      <c r="K33" s="2"/>
      <c r="L33" s="2"/>
      <c r="M33" s="2"/>
      <c r="N33" s="2"/>
    </row>
    <row r="34" spans="1:14" x14ac:dyDescent="0.25">
      <c r="A34" s="2"/>
      <c r="B34" s="2"/>
      <c r="C34" s="2"/>
      <c r="D34" s="2"/>
      <c r="E34" s="2"/>
      <c r="F34" s="2"/>
      <c r="G34" s="2"/>
      <c r="H34" s="2"/>
      <c r="I34" s="2"/>
      <c r="J34" s="2"/>
      <c r="K34" s="2"/>
      <c r="L34" s="2"/>
      <c r="M34" s="2"/>
      <c r="N34" s="2"/>
    </row>
    <row r="35" spans="1:14" x14ac:dyDescent="0.25">
      <c r="A35" s="2"/>
      <c r="B35" s="2"/>
      <c r="C35" s="2"/>
      <c r="D35" s="2"/>
      <c r="E35" s="2"/>
      <c r="F35" s="2"/>
      <c r="G35" s="2"/>
      <c r="H35" s="2"/>
      <c r="I35" s="2"/>
      <c r="J35" s="2"/>
      <c r="K35" s="2"/>
      <c r="L35" s="2"/>
      <c r="M35" s="2"/>
      <c r="N35" s="2"/>
    </row>
    <row r="36" spans="1:14" x14ac:dyDescent="0.25">
      <c r="A36" s="2"/>
      <c r="B36" s="2"/>
      <c r="C36" s="2"/>
      <c r="D36" s="2"/>
      <c r="E36" s="2"/>
      <c r="F36" s="2"/>
      <c r="G36" s="2"/>
      <c r="H36" s="2"/>
      <c r="I36" s="2"/>
      <c r="J36" s="2"/>
      <c r="K36" s="2"/>
      <c r="L36" s="2"/>
      <c r="M36" s="2"/>
      <c r="N36" s="2"/>
    </row>
    <row r="37" spans="1:14" x14ac:dyDescent="0.25">
      <c r="A37" s="2"/>
      <c r="B37" s="2"/>
      <c r="C37" s="2"/>
      <c r="D37" s="2"/>
      <c r="E37" s="2"/>
      <c r="F37" s="2"/>
      <c r="G37" s="2"/>
      <c r="H37" s="2"/>
      <c r="I37" s="2"/>
      <c r="J37" s="2"/>
      <c r="K37" s="2"/>
      <c r="L37" s="2"/>
      <c r="M37" s="2"/>
      <c r="N37" s="2"/>
    </row>
    <row r="38" spans="1:14" x14ac:dyDescent="0.25">
      <c r="A38" s="2"/>
      <c r="B38" s="2"/>
      <c r="C38" s="2"/>
      <c r="D38" s="2"/>
      <c r="E38" s="2"/>
      <c r="F38" s="2"/>
      <c r="G38" s="2"/>
      <c r="H38" s="2"/>
      <c r="I38" s="2"/>
      <c r="J38" s="2"/>
      <c r="K38" s="2"/>
      <c r="L38" s="2"/>
      <c r="M38" s="2"/>
      <c r="N38" s="2"/>
    </row>
    <row r="39" spans="1:14" x14ac:dyDescent="0.25">
      <c r="A39" s="2"/>
      <c r="B39" s="2"/>
      <c r="C39" s="2"/>
      <c r="D39" s="2"/>
      <c r="E39" s="2"/>
      <c r="F39" s="2"/>
      <c r="G39" s="2"/>
      <c r="H39" s="2"/>
      <c r="I39" s="2"/>
      <c r="J39" s="2"/>
      <c r="K39" s="2"/>
      <c r="L39" s="2"/>
      <c r="M39" s="2"/>
      <c r="N39" s="2"/>
    </row>
    <row r="40" spans="1:14" x14ac:dyDescent="0.25">
      <c r="A40" s="2"/>
      <c r="B40" s="2"/>
      <c r="C40" s="2"/>
      <c r="D40" s="2"/>
      <c r="E40" s="2"/>
      <c r="F40" s="2"/>
      <c r="G40" s="2"/>
      <c r="H40" s="2"/>
      <c r="I40" s="2"/>
      <c r="J40" s="2"/>
      <c r="K40" s="2"/>
      <c r="L40" s="2"/>
      <c r="M40" s="2"/>
      <c r="N40" s="2"/>
    </row>
    <row r="41" spans="1:14" x14ac:dyDescent="0.25">
      <c r="A41" s="2"/>
      <c r="B41" s="2"/>
      <c r="C41" s="2"/>
      <c r="D41" s="2"/>
      <c r="E41" s="2"/>
      <c r="F41" s="2"/>
      <c r="G41" s="2"/>
      <c r="H41" s="2"/>
      <c r="I41" s="2"/>
      <c r="J41" s="2"/>
      <c r="K41" s="2"/>
      <c r="L41" s="2"/>
      <c r="M41" s="2"/>
      <c r="N41" s="2"/>
    </row>
    <row r="42" spans="1:14" x14ac:dyDescent="0.25">
      <c r="A42" s="2"/>
      <c r="B42" s="2"/>
      <c r="C42" s="2"/>
      <c r="D42" s="2"/>
      <c r="E42" s="2"/>
      <c r="F42" s="2"/>
      <c r="G42" s="2"/>
      <c r="H42" s="2"/>
      <c r="I42" s="2"/>
      <c r="J42" s="2"/>
      <c r="K42" s="2"/>
      <c r="L42" s="2"/>
      <c r="M42" s="2"/>
      <c r="N42" s="2"/>
    </row>
    <row r="43" spans="1:14" x14ac:dyDescent="0.25">
      <c r="A43" s="2"/>
      <c r="B43" s="2"/>
      <c r="C43" s="2"/>
      <c r="D43" s="2"/>
      <c r="E43" s="2"/>
      <c r="F43" s="2"/>
      <c r="G43" s="2"/>
      <c r="H43" s="2"/>
      <c r="I43" s="2"/>
      <c r="J43" s="2"/>
      <c r="K43" s="2"/>
      <c r="L43" s="2"/>
      <c r="M43" s="2"/>
      <c r="N43" s="2"/>
    </row>
    <row r="44" spans="1:14" x14ac:dyDescent="0.25">
      <c r="A44" s="2"/>
      <c r="B44" s="2"/>
      <c r="C44" s="2"/>
      <c r="D44" s="2"/>
      <c r="E44" s="2"/>
      <c r="F44" s="2"/>
      <c r="G44" s="2"/>
      <c r="H44" s="2"/>
      <c r="I44" s="2"/>
      <c r="J44" s="2"/>
      <c r="K44" s="2"/>
      <c r="L44" s="2"/>
      <c r="M44" s="2"/>
      <c r="N44" s="2"/>
    </row>
    <row r="45" spans="1:14" x14ac:dyDescent="0.25">
      <c r="A45" s="2"/>
      <c r="B45" s="2"/>
      <c r="C45" s="2"/>
      <c r="D45" s="2"/>
      <c r="E45" s="2"/>
      <c r="F45" s="2"/>
      <c r="G45" s="2"/>
      <c r="H45" s="2"/>
      <c r="I45" s="2"/>
      <c r="J45" s="2"/>
      <c r="K45" s="2"/>
      <c r="L45" s="2"/>
      <c r="M45" s="2"/>
      <c r="N45" s="2"/>
    </row>
    <row r="46" spans="1:14" x14ac:dyDescent="0.25">
      <c r="A46" s="2"/>
      <c r="B46" s="2"/>
      <c r="C46" s="2"/>
      <c r="D46" s="2"/>
      <c r="E46" s="2"/>
      <c r="F46" s="2"/>
      <c r="G46" s="2"/>
      <c r="H46" s="2"/>
      <c r="I46" s="2"/>
      <c r="J46" s="2"/>
      <c r="K46" s="2"/>
      <c r="L46" s="2"/>
      <c r="M46" s="2"/>
      <c r="N46" s="2"/>
    </row>
    <row r="47" spans="1:14" x14ac:dyDescent="0.25">
      <c r="A47" s="2"/>
      <c r="B47" s="2"/>
      <c r="C47" s="2"/>
      <c r="D47" s="2"/>
      <c r="E47" s="2"/>
      <c r="F47" s="2"/>
      <c r="G47" s="2"/>
      <c r="H47" s="2"/>
      <c r="I47" s="2"/>
      <c r="J47" s="2"/>
      <c r="K47" s="2"/>
      <c r="L47" s="2"/>
      <c r="M47" s="2"/>
      <c r="N47" s="2"/>
    </row>
    <row r="48" spans="1:14" x14ac:dyDescent="0.25">
      <c r="A48" s="2"/>
      <c r="B48" s="2"/>
      <c r="C48" s="2"/>
      <c r="D48" s="2"/>
      <c r="E48" s="2"/>
      <c r="F48" s="2"/>
      <c r="G48" s="2"/>
      <c r="H48" s="2"/>
      <c r="I48" s="2"/>
      <c r="J48" s="2"/>
      <c r="K48" s="2"/>
      <c r="L48" s="2"/>
      <c r="M48" s="2"/>
      <c r="N48" s="2"/>
    </row>
    <row r="49" spans="1:14" x14ac:dyDescent="0.25">
      <c r="A49" s="2"/>
      <c r="B49" s="2"/>
      <c r="C49" s="2"/>
      <c r="D49" s="2"/>
      <c r="E49" s="2"/>
      <c r="F49" s="2"/>
      <c r="G49" s="2"/>
      <c r="H49" s="2"/>
      <c r="I49" s="2"/>
      <c r="J49" s="2"/>
      <c r="K49" s="2"/>
      <c r="L49" s="2"/>
      <c r="M49" s="2"/>
      <c r="N49" s="2"/>
    </row>
    <row r="50" spans="1:14" x14ac:dyDescent="0.25">
      <c r="A50" s="2"/>
      <c r="B50" s="2"/>
      <c r="C50" s="2"/>
      <c r="D50" s="2"/>
      <c r="E50" s="2"/>
      <c r="F50" s="2"/>
      <c r="G50" s="2"/>
      <c r="H50" s="2"/>
      <c r="I50" s="2"/>
      <c r="J50" s="2"/>
      <c r="K50" s="2"/>
      <c r="L50" s="2"/>
      <c r="M50" s="2"/>
      <c r="N50" s="2"/>
    </row>
    <row r="51" spans="1:14" x14ac:dyDescent="0.25">
      <c r="A51" s="2"/>
      <c r="B51" s="2"/>
      <c r="C51" s="2"/>
      <c r="D51" s="2"/>
      <c r="E51" s="2"/>
      <c r="F51" s="2"/>
      <c r="G51" s="2"/>
      <c r="H51" s="2"/>
      <c r="I51" s="2"/>
      <c r="J51" s="2"/>
      <c r="K51" s="2"/>
      <c r="L51" s="2"/>
      <c r="M51" s="2"/>
      <c r="N51" s="2"/>
    </row>
    <row r="52" spans="1:14" x14ac:dyDescent="0.25">
      <c r="A52" s="2"/>
      <c r="B52" s="2"/>
      <c r="C52" s="2"/>
      <c r="D52" s="2"/>
      <c r="E52" s="2"/>
      <c r="F52" s="2"/>
      <c r="G52" s="2"/>
      <c r="H52" s="2"/>
      <c r="I52" s="2"/>
      <c r="J52" s="2"/>
      <c r="K52" s="2"/>
      <c r="L52" s="2"/>
      <c r="M52" s="2"/>
      <c r="N52" s="2"/>
    </row>
    <row r="53" spans="1:14" x14ac:dyDescent="0.25">
      <c r="A53" s="2"/>
      <c r="B53" s="2"/>
      <c r="C53" s="2"/>
      <c r="D53" s="2"/>
      <c r="E53" s="2"/>
      <c r="F53" s="2"/>
      <c r="G53" s="2"/>
      <c r="H53" s="2"/>
      <c r="I53" s="2"/>
      <c r="J53" s="2"/>
      <c r="K53" s="2"/>
      <c r="L53" s="2"/>
      <c r="M53" s="2"/>
      <c r="N53" s="2"/>
    </row>
    <row r="54" spans="1:14" x14ac:dyDescent="0.25">
      <c r="A54" s="2"/>
      <c r="B54" s="2"/>
      <c r="C54" s="2"/>
      <c r="D54" s="2"/>
      <c r="E54" s="2"/>
      <c r="F54" s="2"/>
      <c r="G54" s="2"/>
      <c r="H54" s="2"/>
      <c r="I54" s="2"/>
      <c r="J54" s="2"/>
      <c r="K54" s="2"/>
      <c r="L54" s="2"/>
      <c r="M54" s="2"/>
      <c r="N54" s="2"/>
    </row>
    <row r="55" spans="1:14" x14ac:dyDescent="0.25">
      <c r="A55" s="2"/>
      <c r="B55" s="2"/>
      <c r="C55" s="2"/>
      <c r="D55" s="2"/>
      <c r="E55" s="2"/>
      <c r="F55" s="2"/>
      <c r="G55" s="2"/>
      <c r="H55" s="2"/>
      <c r="I55" s="2"/>
      <c r="J55" s="2"/>
      <c r="K55" s="2"/>
      <c r="L55" s="2"/>
      <c r="M55" s="2"/>
      <c r="N55" s="2"/>
    </row>
    <row r="56" spans="1:14" x14ac:dyDescent="0.25">
      <c r="A56" s="2"/>
      <c r="B56" s="2"/>
      <c r="C56" s="2"/>
      <c r="D56" s="80" t="s">
        <v>16</v>
      </c>
      <c r="E56" s="80"/>
      <c r="F56" s="80"/>
      <c r="G56" s="80"/>
      <c r="H56" s="80"/>
      <c r="I56" s="2"/>
      <c r="J56" s="2"/>
      <c r="K56" s="2"/>
      <c r="L56" s="2"/>
      <c r="M56" s="2"/>
      <c r="N56" s="2"/>
    </row>
    <row r="57" spans="1:14" x14ac:dyDescent="0.25">
      <c r="A57" s="2"/>
      <c r="B57" s="2"/>
      <c r="C57" s="2"/>
      <c r="D57" s="2"/>
      <c r="E57" s="2"/>
      <c r="F57" s="2"/>
      <c r="G57" s="2"/>
      <c r="H57" s="2"/>
      <c r="I57" s="2"/>
      <c r="J57" s="2"/>
      <c r="K57" s="2"/>
      <c r="L57" s="2"/>
      <c r="M57" s="2"/>
      <c r="N57" s="2"/>
    </row>
    <row r="58" spans="1:14" x14ac:dyDescent="0.25">
      <c r="A58" s="2"/>
      <c r="B58" s="2"/>
      <c r="C58" s="2"/>
      <c r="D58" s="2"/>
      <c r="E58" s="2"/>
      <c r="F58" s="2"/>
      <c r="G58" s="2"/>
      <c r="H58" s="2"/>
      <c r="I58" s="2"/>
      <c r="J58" s="2"/>
      <c r="K58" s="2"/>
      <c r="L58" s="2"/>
      <c r="M58" s="2"/>
      <c r="N58" s="2"/>
    </row>
    <row r="59" spans="1:14" x14ac:dyDescent="0.25">
      <c r="A59" s="2"/>
      <c r="B59" s="2"/>
      <c r="C59" s="2"/>
      <c r="D59" s="2"/>
      <c r="E59" s="2"/>
      <c r="F59" s="2"/>
      <c r="G59" s="2"/>
      <c r="H59" s="2"/>
      <c r="I59" s="2"/>
      <c r="J59" s="2"/>
      <c r="K59" s="2"/>
      <c r="L59" s="2"/>
      <c r="M59" s="2"/>
      <c r="N59" s="2"/>
    </row>
    <row r="60" spans="1:14" x14ac:dyDescent="0.25">
      <c r="A60" s="2"/>
      <c r="B60" s="2"/>
      <c r="C60" s="2"/>
      <c r="D60" s="2"/>
      <c r="E60" s="2"/>
      <c r="F60" s="2"/>
      <c r="G60" s="2"/>
      <c r="H60" s="2"/>
      <c r="I60" s="2"/>
      <c r="J60" s="2"/>
      <c r="K60" s="2"/>
      <c r="L60" s="2"/>
      <c r="M60" s="2"/>
      <c r="N60" s="2"/>
    </row>
    <row r="61" spans="1:14" x14ac:dyDescent="0.25">
      <c r="A61" s="2"/>
      <c r="B61" s="2"/>
      <c r="C61" s="2"/>
      <c r="D61" s="2"/>
      <c r="E61" s="2"/>
      <c r="F61" s="2"/>
      <c r="G61" s="2"/>
      <c r="H61" s="2"/>
      <c r="I61" s="2"/>
      <c r="J61" s="2"/>
      <c r="K61" s="2"/>
      <c r="L61" s="2"/>
      <c r="M61" s="2"/>
      <c r="N61" s="2"/>
    </row>
    <row r="62" spans="1:14" x14ac:dyDescent="0.25">
      <c r="A62" s="2"/>
      <c r="B62" s="2"/>
      <c r="C62" s="2"/>
      <c r="D62" s="2"/>
      <c r="E62" s="2"/>
      <c r="F62" s="2"/>
      <c r="G62" s="2"/>
      <c r="H62" s="2"/>
      <c r="I62" s="2"/>
      <c r="J62" s="2"/>
      <c r="K62" s="2"/>
      <c r="L62" s="2"/>
      <c r="M62" s="2"/>
      <c r="N62" s="2"/>
    </row>
    <row r="63" spans="1:14" x14ac:dyDescent="0.25">
      <c r="A63" s="2"/>
      <c r="B63" s="2"/>
      <c r="C63" s="2"/>
      <c r="D63" s="2"/>
      <c r="E63" s="2"/>
      <c r="F63" s="2"/>
      <c r="G63" s="2"/>
      <c r="H63" s="2"/>
      <c r="I63" s="2"/>
      <c r="J63" s="2"/>
      <c r="K63" s="2"/>
      <c r="L63" s="2"/>
      <c r="M63" s="2"/>
      <c r="N63" s="2"/>
    </row>
    <row r="64" spans="1:14" x14ac:dyDescent="0.25">
      <c r="A64" s="2"/>
      <c r="B64" s="2"/>
      <c r="C64" s="2"/>
      <c r="D64" s="2"/>
      <c r="E64" s="2"/>
      <c r="F64" s="2"/>
      <c r="G64" s="2"/>
      <c r="H64" s="2"/>
      <c r="I64" s="2"/>
      <c r="J64" s="2"/>
      <c r="K64" s="2"/>
      <c r="L64" s="2"/>
      <c r="M64" s="2"/>
      <c r="N64" s="2"/>
    </row>
    <row r="65" spans="1:14" x14ac:dyDescent="0.25">
      <c r="A65" s="2"/>
      <c r="B65" s="2"/>
      <c r="C65" s="2"/>
      <c r="D65" s="2"/>
      <c r="E65" s="2"/>
      <c r="F65" s="2"/>
      <c r="G65" s="2"/>
      <c r="H65" s="2"/>
      <c r="I65" s="2"/>
      <c r="J65" s="2"/>
      <c r="K65" s="2"/>
      <c r="L65" s="2"/>
      <c r="M65" s="2"/>
      <c r="N65" s="2"/>
    </row>
    <row r="66" spans="1:14" x14ac:dyDescent="0.25">
      <c r="A66" s="2"/>
      <c r="B66" s="2"/>
      <c r="C66" s="2"/>
      <c r="D66" s="2"/>
      <c r="E66" s="2"/>
      <c r="F66" s="2"/>
      <c r="G66" s="2"/>
      <c r="H66" s="2"/>
      <c r="I66" s="2"/>
      <c r="J66" s="2"/>
      <c r="K66" s="2"/>
      <c r="L66" s="2"/>
      <c r="M66" s="2"/>
      <c r="N66" s="2"/>
    </row>
    <row r="67" spans="1:14" x14ac:dyDescent="0.25">
      <c r="A67" s="2"/>
      <c r="B67" s="2"/>
      <c r="C67" s="2"/>
      <c r="D67" s="2"/>
      <c r="E67" s="2"/>
      <c r="F67" s="2"/>
      <c r="G67" s="2"/>
      <c r="H67" s="2"/>
      <c r="I67" s="2"/>
      <c r="J67" s="2"/>
      <c r="K67" s="2"/>
      <c r="L67" s="2"/>
      <c r="M67" s="2"/>
      <c r="N67" s="2"/>
    </row>
    <row r="68" spans="1:14" x14ac:dyDescent="0.25">
      <c r="A68" s="2"/>
      <c r="B68" s="2"/>
      <c r="C68" s="2"/>
      <c r="D68" s="2"/>
      <c r="E68" s="2"/>
      <c r="F68" s="2"/>
      <c r="G68" s="2"/>
      <c r="H68" s="2"/>
      <c r="I68" s="2"/>
      <c r="J68" s="2"/>
      <c r="K68" s="2"/>
      <c r="L68" s="2"/>
      <c r="M68" s="2"/>
      <c r="N68" s="2"/>
    </row>
    <row r="69" spans="1:14" x14ac:dyDescent="0.25">
      <c r="A69" s="2"/>
      <c r="B69" s="2"/>
      <c r="C69" s="2"/>
      <c r="D69" s="2"/>
      <c r="E69" s="2"/>
      <c r="F69" s="2"/>
      <c r="G69" s="2"/>
      <c r="H69" s="2"/>
      <c r="I69" s="2"/>
      <c r="J69" s="2"/>
      <c r="K69" s="2"/>
      <c r="L69" s="2"/>
      <c r="M69" s="2"/>
      <c r="N69" s="2"/>
    </row>
    <row r="70" spans="1:14" x14ac:dyDescent="0.25">
      <c r="A70" s="2"/>
      <c r="B70" s="2"/>
      <c r="C70" s="2"/>
      <c r="D70" s="2"/>
      <c r="E70" s="2"/>
      <c r="F70" s="2"/>
      <c r="G70" s="2"/>
      <c r="H70" s="2"/>
      <c r="I70" s="2"/>
      <c r="J70" s="2"/>
      <c r="K70" s="2"/>
      <c r="L70" s="2"/>
      <c r="M70" s="2"/>
      <c r="N70" s="2"/>
    </row>
    <row r="71" spans="1:14" x14ac:dyDescent="0.25">
      <c r="A71" s="2"/>
      <c r="B71" s="2"/>
      <c r="C71" s="2"/>
      <c r="D71" s="2"/>
      <c r="E71" s="2"/>
      <c r="F71" s="2"/>
      <c r="G71" s="2"/>
      <c r="H71" s="2"/>
      <c r="I71" s="2"/>
      <c r="J71" s="2"/>
      <c r="K71" s="2"/>
      <c r="L71" s="2"/>
      <c r="M71" s="2"/>
      <c r="N71" s="2"/>
    </row>
    <row r="72" spans="1:14" x14ac:dyDescent="0.25">
      <c r="A72" s="2"/>
      <c r="B72" s="2"/>
      <c r="C72" s="2"/>
      <c r="D72" s="2"/>
      <c r="E72" s="2"/>
      <c r="F72" s="2"/>
      <c r="G72" s="2"/>
      <c r="H72" s="2"/>
      <c r="I72" s="2"/>
      <c r="J72" s="2"/>
      <c r="K72" s="2"/>
      <c r="L72" s="2"/>
      <c r="M72" s="2"/>
      <c r="N72" s="2"/>
    </row>
    <row r="73" spans="1:14" x14ac:dyDescent="0.25">
      <c r="A73" s="2"/>
      <c r="B73" s="2"/>
      <c r="C73" s="2"/>
      <c r="D73" s="2"/>
      <c r="E73" s="2"/>
      <c r="F73" s="2"/>
      <c r="G73" s="2"/>
      <c r="H73" s="2"/>
      <c r="I73" s="2"/>
      <c r="J73" s="2"/>
      <c r="K73" s="2"/>
      <c r="L73" s="2"/>
      <c r="M73" s="2"/>
      <c r="N73" s="2"/>
    </row>
    <row r="74" spans="1:14" x14ac:dyDescent="0.25">
      <c r="A74" s="2"/>
      <c r="B74" s="2"/>
      <c r="C74" s="2"/>
      <c r="D74" s="2"/>
      <c r="E74" s="2"/>
      <c r="F74" s="2"/>
      <c r="G74" s="2"/>
      <c r="H74" s="2"/>
      <c r="I74" s="2"/>
      <c r="J74" s="2"/>
      <c r="K74" s="2"/>
      <c r="L74" s="2"/>
      <c r="M74" s="2"/>
      <c r="N74" s="2"/>
    </row>
    <row r="75" spans="1:14" x14ac:dyDescent="0.25">
      <c r="A75" s="2"/>
      <c r="B75" s="2"/>
      <c r="C75" s="2"/>
      <c r="D75" s="2"/>
      <c r="E75" s="2"/>
      <c r="F75" s="2"/>
      <c r="G75" s="2"/>
      <c r="H75" s="2"/>
      <c r="I75" s="2"/>
      <c r="J75" s="2"/>
      <c r="K75" s="2"/>
      <c r="L75" s="2"/>
      <c r="M75" s="2"/>
      <c r="N75" s="2"/>
    </row>
    <row r="76" spans="1:14" x14ac:dyDescent="0.25">
      <c r="A76" s="2"/>
      <c r="B76" s="2"/>
      <c r="C76" s="2"/>
      <c r="D76" s="2"/>
      <c r="E76" s="2"/>
      <c r="F76" s="2"/>
      <c r="G76" s="2"/>
      <c r="H76" s="2"/>
      <c r="I76" s="2"/>
      <c r="J76" s="2"/>
      <c r="K76" s="2"/>
      <c r="L76" s="2"/>
      <c r="M76" s="2"/>
      <c r="N76" s="2"/>
    </row>
    <row r="77" spans="1:14" x14ac:dyDescent="0.25">
      <c r="A77" s="2"/>
      <c r="B77" s="2"/>
      <c r="C77" s="2"/>
      <c r="D77" s="2"/>
      <c r="E77" s="2"/>
      <c r="F77" s="2"/>
      <c r="G77" s="2"/>
      <c r="H77" s="2"/>
      <c r="I77" s="2"/>
      <c r="J77" s="2"/>
      <c r="K77" s="2"/>
      <c r="L77" s="2"/>
      <c r="M77" s="2"/>
      <c r="N77" s="2"/>
    </row>
    <row r="78" spans="1:14" x14ac:dyDescent="0.25">
      <c r="A78" s="2"/>
      <c r="B78" s="2"/>
      <c r="C78" s="2"/>
      <c r="D78" s="2"/>
      <c r="E78" s="2"/>
      <c r="F78" s="2"/>
      <c r="G78" s="2"/>
      <c r="H78" s="2"/>
      <c r="I78" s="2"/>
      <c r="J78" s="2"/>
      <c r="K78" s="2"/>
      <c r="L78" s="2"/>
      <c r="M78" s="2"/>
      <c r="N78" s="2"/>
    </row>
    <row r="79" spans="1:14" x14ac:dyDescent="0.25">
      <c r="A79" s="2"/>
      <c r="B79" s="2"/>
      <c r="C79" s="2"/>
      <c r="D79" s="2"/>
      <c r="E79" s="2"/>
      <c r="F79" s="2"/>
      <c r="G79" s="2"/>
      <c r="H79" s="2"/>
      <c r="I79" s="2"/>
      <c r="J79" s="2"/>
      <c r="K79" s="2"/>
      <c r="L79" s="2"/>
      <c r="M79" s="2"/>
      <c r="N79" s="2"/>
    </row>
    <row r="80" spans="1:14" x14ac:dyDescent="0.25">
      <c r="A80" s="2"/>
      <c r="B80" s="2"/>
      <c r="C80" s="2"/>
      <c r="D80" s="2"/>
      <c r="E80" s="2"/>
      <c r="F80" s="2"/>
      <c r="G80" s="2"/>
      <c r="H80" s="2"/>
      <c r="I80" s="2"/>
      <c r="J80" s="2"/>
      <c r="K80" s="2"/>
      <c r="L80" s="2"/>
      <c r="M80" s="2"/>
      <c r="N80" s="2"/>
    </row>
    <row r="81" spans="1:14" x14ac:dyDescent="0.25">
      <c r="A81" s="2"/>
      <c r="B81" s="2"/>
      <c r="C81" s="2"/>
      <c r="D81" s="2"/>
      <c r="E81" s="2"/>
      <c r="F81" s="2"/>
      <c r="G81" s="2"/>
      <c r="H81" s="2"/>
      <c r="I81" s="2"/>
      <c r="J81" s="2"/>
      <c r="K81" s="2"/>
      <c r="L81" s="2"/>
      <c r="M81" s="2"/>
      <c r="N81" s="2"/>
    </row>
    <row r="82" spans="1:14" x14ac:dyDescent="0.25">
      <c r="A82" s="2"/>
      <c r="B82" s="2"/>
      <c r="C82" s="2"/>
      <c r="D82" s="2"/>
      <c r="E82" s="2"/>
      <c r="F82" s="2"/>
      <c r="G82" s="2"/>
      <c r="H82" s="2"/>
      <c r="I82" s="2"/>
      <c r="J82" s="2"/>
      <c r="K82" s="2"/>
      <c r="L82" s="2"/>
      <c r="M82" s="2"/>
      <c r="N82" s="2"/>
    </row>
    <row r="83" spans="1:14" x14ac:dyDescent="0.25">
      <c r="A83" s="2"/>
      <c r="B83" s="2"/>
      <c r="C83" s="2"/>
      <c r="D83" s="2"/>
      <c r="E83" s="2"/>
      <c r="F83" s="2"/>
      <c r="G83" s="2"/>
      <c r="H83" s="2"/>
      <c r="I83" s="2"/>
      <c r="J83" s="2"/>
      <c r="K83" s="2"/>
      <c r="L83" s="2"/>
      <c r="M83" s="2"/>
      <c r="N83" s="2"/>
    </row>
    <row r="84" spans="1:14" x14ac:dyDescent="0.25">
      <c r="A84" s="2"/>
      <c r="B84" s="2"/>
      <c r="C84" s="2"/>
      <c r="D84" s="2"/>
      <c r="E84" s="2"/>
      <c r="F84" s="2"/>
      <c r="G84" s="2"/>
      <c r="H84" s="2"/>
      <c r="I84" s="2"/>
      <c r="J84" s="2"/>
      <c r="K84" s="2"/>
      <c r="L84" s="2"/>
      <c r="M84" s="2"/>
      <c r="N84" s="2"/>
    </row>
    <row r="85" spans="1:14" x14ac:dyDescent="0.25">
      <c r="A85" s="2"/>
      <c r="B85" s="2"/>
      <c r="C85" s="2"/>
      <c r="D85" s="80" t="s">
        <v>15</v>
      </c>
      <c r="E85" s="80"/>
      <c r="F85" s="80"/>
      <c r="G85" s="80"/>
      <c r="H85" s="80"/>
      <c r="I85" s="2"/>
      <c r="J85" s="2"/>
      <c r="K85" s="2"/>
      <c r="L85" s="2"/>
      <c r="M85" s="2"/>
      <c r="N85" s="2"/>
    </row>
    <row r="86" spans="1:14" x14ac:dyDescent="0.25">
      <c r="A86" s="2"/>
      <c r="B86" s="2"/>
      <c r="C86" s="2"/>
      <c r="D86" s="2"/>
      <c r="E86" s="2"/>
      <c r="F86" s="2"/>
      <c r="G86" s="2"/>
      <c r="H86" s="2"/>
      <c r="I86" s="2"/>
      <c r="J86" s="2"/>
      <c r="K86" s="2"/>
      <c r="L86" s="2"/>
      <c r="M86" s="2"/>
      <c r="N86" s="2"/>
    </row>
    <row r="87" spans="1:14" x14ac:dyDescent="0.25">
      <c r="A87" s="2"/>
      <c r="B87" s="2"/>
      <c r="C87" s="2"/>
      <c r="D87" s="2"/>
      <c r="E87" s="2"/>
      <c r="F87" s="2"/>
      <c r="G87" s="2"/>
      <c r="H87" s="2"/>
      <c r="I87" s="2"/>
      <c r="J87" s="2"/>
      <c r="K87" s="2"/>
      <c r="L87" s="2"/>
      <c r="M87" s="2"/>
      <c r="N87" s="2"/>
    </row>
    <row r="88" spans="1:14" x14ac:dyDescent="0.25">
      <c r="A88" s="2"/>
      <c r="B88" s="2"/>
      <c r="C88" s="2"/>
      <c r="D88" s="2"/>
      <c r="E88" s="2"/>
      <c r="F88" s="2"/>
      <c r="G88" s="2"/>
      <c r="H88" s="2"/>
      <c r="I88" s="2"/>
      <c r="J88" s="2"/>
      <c r="K88" s="2"/>
      <c r="L88" s="2"/>
      <c r="M88" s="2"/>
      <c r="N88" s="2"/>
    </row>
    <row r="89" spans="1:14" x14ac:dyDescent="0.25">
      <c r="A89" s="2"/>
      <c r="B89" s="2"/>
      <c r="C89" s="2"/>
      <c r="D89" s="2"/>
      <c r="E89" s="2"/>
      <c r="F89" s="2"/>
      <c r="G89" s="2"/>
      <c r="H89" s="2"/>
      <c r="I89" s="2"/>
      <c r="J89" s="2"/>
      <c r="K89" s="2"/>
      <c r="L89" s="2"/>
      <c r="M89" s="2"/>
      <c r="N89" s="2"/>
    </row>
    <row r="90" spans="1:14" x14ac:dyDescent="0.25">
      <c r="A90" s="2"/>
      <c r="B90" s="2"/>
      <c r="C90" s="2"/>
      <c r="D90" s="2"/>
      <c r="E90" s="2"/>
      <c r="F90" s="2"/>
      <c r="G90" s="2"/>
      <c r="H90" s="2"/>
      <c r="I90" s="2"/>
      <c r="J90" s="2"/>
      <c r="K90" s="2"/>
      <c r="L90" s="2"/>
      <c r="M90" s="2"/>
      <c r="N90" s="2"/>
    </row>
    <row r="91" spans="1:14" x14ac:dyDescent="0.25">
      <c r="A91" s="2"/>
      <c r="B91" s="2"/>
      <c r="C91" s="2"/>
      <c r="D91" s="2"/>
      <c r="E91" s="2"/>
      <c r="F91" s="2"/>
      <c r="G91" s="2"/>
      <c r="H91" s="2"/>
      <c r="I91" s="2"/>
      <c r="J91" s="2"/>
      <c r="K91" s="2"/>
      <c r="L91" s="2"/>
      <c r="M91" s="2"/>
      <c r="N91" s="2"/>
    </row>
    <row r="92" spans="1:14" x14ac:dyDescent="0.25">
      <c r="A92" s="2"/>
      <c r="B92" s="2"/>
      <c r="C92" s="2"/>
      <c r="D92" s="2"/>
      <c r="E92" s="2"/>
      <c r="F92" s="2"/>
      <c r="G92" s="2"/>
      <c r="H92" s="2"/>
      <c r="I92" s="2"/>
      <c r="J92" s="2"/>
      <c r="K92" s="2"/>
      <c r="L92" s="2"/>
      <c r="M92" s="2"/>
      <c r="N92" s="2"/>
    </row>
    <row r="93" spans="1:14" x14ac:dyDescent="0.25">
      <c r="A93" s="2"/>
      <c r="B93" s="2"/>
      <c r="C93" s="2"/>
      <c r="D93" s="2"/>
      <c r="E93" s="2"/>
      <c r="F93" s="2"/>
      <c r="G93" s="2"/>
      <c r="H93" s="2"/>
      <c r="I93" s="2"/>
      <c r="J93" s="2"/>
      <c r="K93" s="2"/>
      <c r="L93" s="2"/>
      <c r="M93" s="2"/>
      <c r="N93" s="2"/>
    </row>
    <row r="94" spans="1:14" x14ac:dyDescent="0.25">
      <c r="A94" s="2"/>
      <c r="B94" s="2"/>
      <c r="C94" s="2"/>
      <c r="D94" s="2"/>
      <c r="E94" s="2"/>
      <c r="F94" s="2"/>
      <c r="G94" s="2"/>
      <c r="H94" s="2"/>
      <c r="I94" s="2"/>
      <c r="J94" s="2"/>
      <c r="K94" s="2"/>
      <c r="L94" s="2"/>
      <c r="M94" s="2"/>
      <c r="N94" s="2"/>
    </row>
    <row r="95" spans="1:14" x14ac:dyDescent="0.25">
      <c r="A95" s="2"/>
      <c r="B95" s="2"/>
      <c r="C95" s="2"/>
      <c r="D95" s="2"/>
      <c r="E95" s="2"/>
      <c r="F95" s="2"/>
      <c r="G95" s="2"/>
      <c r="H95" s="2"/>
      <c r="I95" s="2"/>
      <c r="J95" s="2"/>
      <c r="K95" s="2"/>
      <c r="L95" s="2"/>
      <c r="M95" s="2"/>
      <c r="N95" s="2"/>
    </row>
    <row r="96" spans="1:14" x14ac:dyDescent="0.25">
      <c r="A96" s="2"/>
      <c r="B96" s="2"/>
      <c r="C96" s="2"/>
      <c r="D96" s="2"/>
      <c r="E96" s="2"/>
      <c r="F96" s="2"/>
      <c r="G96" s="2"/>
      <c r="H96" s="2"/>
      <c r="I96" s="2"/>
      <c r="J96" s="2"/>
      <c r="K96" s="2"/>
      <c r="L96" s="2"/>
      <c r="M96" s="2"/>
      <c r="N96" s="2"/>
    </row>
    <row r="97" spans="1:14" x14ac:dyDescent="0.25">
      <c r="A97" s="2"/>
      <c r="B97" s="2"/>
      <c r="C97" s="2"/>
      <c r="D97" s="2"/>
      <c r="E97" s="2"/>
      <c r="F97" s="2"/>
      <c r="G97" s="2"/>
      <c r="H97" s="2"/>
      <c r="I97" s="2"/>
      <c r="J97" s="2"/>
      <c r="K97" s="2"/>
      <c r="L97" s="2"/>
      <c r="M97" s="2"/>
      <c r="N97" s="2"/>
    </row>
    <row r="98" spans="1:14" x14ac:dyDescent="0.25">
      <c r="A98" s="2"/>
      <c r="B98" s="2"/>
      <c r="C98" s="2"/>
      <c r="D98" s="2"/>
      <c r="E98" s="2"/>
      <c r="F98" s="2"/>
      <c r="G98" s="2"/>
      <c r="H98" s="2"/>
      <c r="I98" s="2"/>
      <c r="J98" s="2"/>
      <c r="K98" s="2"/>
      <c r="L98" s="2"/>
      <c r="M98" s="2"/>
      <c r="N98" s="2"/>
    </row>
    <row r="99" spans="1:14" x14ac:dyDescent="0.25">
      <c r="A99" s="2"/>
      <c r="B99" s="2"/>
      <c r="C99" s="2"/>
      <c r="D99" s="2"/>
      <c r="E99" s="2"/>
      <c r="F99" s="2"/>
      <c r="G99" s="2"/>
      <c r="H99" s="2"/>
      <c r="I99" s="2"/>
      <c r="J99" s="2"/>
      <c r="K99" s="2"/>
      <c r="L99" s="2"/>
      <c r="M99" s="2"/>
      <c r="N99" s="2"/>
    </row>
    <row r="100" spans="1:14" x14ac:dyDescent="0.25">
      <c r="A100" s="2"/>
      <c r="B100" s="2"/>
      <c r="C100" s="2"/>
      <c r="D100" s="2"/>
      <c r="E100" s="2"/>
      <c r="F100" s="2"/>
      <c r="G100" s="2"/>
      <c r="H100" s="2"/>
      <c r="I100" s="2"/>
      <c r="J100" s="2"/>
      <c r="K100" s="2"/>
      <c r="L100" s="2"/>
      <c r="M100" s="2"/>
      <c r="N100" s="2"/>
    </row>
    <row r="101" spans="1:14" x14ac:dyDescent="0.25">
      <c r="A101" s="2"/>
      <c r="B101" s="2"/>
      <c r="C101" s="2"/>
      <c r="D101" s="2"/>
      <c r="E101" s="2"/>
      <c r="F101" s="2"/>
      <c r="G101" s="2"/>
      <c r="H101" s="2"/>
      <c r="I101" s="2"/>
      <c r="J101" s="2"/>
      <c r="K101" s="2"/>
      <c r="L101" s="2"/>
      <c r="M101" s="2"/>
      <c r="N101" s="2"/>
    </row>
    <row r="102" spans="1:14" x14ac:dyDescent="0.25">
      <c r="A102" s="2"/>
      <c r="B102" s="2"/>
      <c r="C102" s="2"/>
      <c r="D102" s="2"/>
      <c r="E102" s="2"/>
      <c r="F102" s="2"/>
      <c r="G102" s="2"/>
      <c r="H102" s="2"/>
      <c r="I102" s="2"/>
      <c r="J102" s="2"/>
      <c r="K102" s="2"/>
      <c r="L102" s="2"/>
      <c r="M102" s="2"/>
      <c r="N102" s="2"/>
    </row>
    <row r="103" spans="1:14" x14ac:dyDescent="0.25">
      <c r="A103" s="2"/>
      <c r="B103" s="2"/>
      <c r="C103" s="2"/>
      <c r="D103" s="2"/>
      <c r="E103" s="2"/>
      <c r="F103" s="2"/>
      <c r="G103" s="2"/>
      <c r="H103" s="2"/>
      <c r="I103" s="2"/>
      <c r="J103" s="2"/>
      <c r="K103" s="2"/>
      <c r="L103" s="2"/>
      <c r="M103" s="2"/>
      <c r="N103" s="2"/>
    </row>
    <row r="104" spans="1:14" x14ac:dyDescent="0.25">
      <c r="A104" s="2"/>
      <c r="B104" s="2"/>
      <c r="C104" s="2"/>
      <c r="D104" s="2"/>
      <c r="E104" s="2"/>
      <c r="F104" s="2"/>
      <c r="G104" s="2"/>
      <c r="H104" s="2"/>
      <c r="I104" s="2"/>
      <c r="J104" s="2"/>
      <c r="K104" s="2"/>
      <c r="L104" s="2"/>
      <c r="M104" s="2"/>
      <c r="N104" s="2"/>
    </row>
    <row r="105" spans="1:14" x14ac:dyDescent="0.25">
      <c r="A105" s="2"/>
      <c r="B105" s="2"/>
      <c r="C105" s="2"/>
      <c r="D105" s="2"/>
      <c r="E105" s="2"/>
      <c r="F105" s="2"/>
      <c r="G105" s="2"/>
      <c r="H105" s="2"/>
      <c r="I105" s="2"/>
      <c r="J105" s="2"/>
      <c r="K105" s="2"/>
      <c r="L105" s="2"/>
      <c r="M105" s="2"/>
      <c r="N105" s="2"/>
    </row>
    <row r="106" spans="1:14" x14ac:dyDescent="0.25">
      <c r="A106" s="2"/>
      <c r="B106" s="2"/>
      <c r="C106" s="2"/>
      <c r="D106" s="2"/>
      <c r="E106" s="2"/>
      <c r="F106" s="2"/>
      <c r="G106" s="2"/>
      <c r="H106" s="2"/>
      <c r="I106" s="2"/>
      <c r="J106" s="2"/>
      <c r="K106" s="2"/>
      <c r="L106" s="2"/>
      <c r="M106" s="2"/>
      <c r="N106" s="2"/>
    </row>
    <row r="107" spans="1:14" x14ac:dyDescent="0.25">
      <c r="A107" s="2"/>
      <c r="B107" s="2"/>
      <c r="C107" s="2"/>
      <c r="D107" s="2"/>
      <c r="E107" s="2"/>
      <c r="F107" s="2"/>
      <c r="G107" s="2"/>
      <c r="H107" s="2"/>
      <c r="I107" s="2"/>
      <c r="J107" s="2"/>
      <c r="K107" s="2"/>
      <c r="L107" s="2"/>
      <c r="M107" s="2"/>
      <c r="N107" s="2"/>
    </row>
    <row r="108" spans="1:14" x14ac:dyDescent="0.25">
      <c r="A108" s="2"/>
      <c r="B108" s="2"/>
      <c r="C108" s="2"/>
      <c r="D108" s="2"/>
      <c r="E108" s="2"/>
      <c r="F108" s="2"/>
      <c r="G108" s="2"/>
      <c r="H108" s="2"/>
      <c r="I108" s="2"/>
      <c r="J108" s="2"/>
      <c r="K108" s="2"/>
      <c r="L108" s="2"/>
      <c r="M108" s="2"/>
      <c r="N108" s="2"/>
    </row>
    <row r="109" spans="1:14" x14ac:dyDescent="0.25">
      <c r="A109" s="2"/>
      <c r="B109" s="2"/>
      <c r="C109" s="2"/>
      <c r="D109" s="2"/>
      <c r="E109" s="2"/>
      <c r="F109" s="2"/>
      <c r="G109" s="2"/>
      <c r="H109" s="2"/>
      <c r="I109" s="2"/>
      <c r="J109" s="2"/>
      <c r="K109" s="2"/>
      <c r="L109" s="2"/>
      <c r="M109" s="2"/>
      <c r="N109" s="2"/>
    </row>
    <row r="110" spans="1:14" x14ac:dyDescent="0.25">
      <c r="A110" s="2"/>
      <c r="B110" s="2"/>
      <c r="C110" s="2"/>
      <c r="D110" s="2"/>
      <c r="E110" s="2"/>
      <c r="F110" s="2"/>
      <c r="G110" s="2"/>
      <c r="H110" s="2"/>
      <c r="I110" s="2"/>
      <c r="J110" s="2"/>
      <c r="K110" s="2"/>
      <c r="L110" s="2"/>
      <c r="M110" s="2"/>
      <c r="N110" s="2"/>
    </row>
    <row r="111" spans="1:14" x14ac:dyDescent="0.25">
      <c r="A111" s="2"/>
      <c r="B111" s="2"/>
      <c r="C111" s="2"/>
      <c r="D111" s="80" t="s">
        <v>14</v>
      </c>
      <c r="E111" s="80"/>
      <c r="F111" s="80"/>
      <c r="G111" s="80"/>
      <c r="H111" s="80"/>
      <c r="I111" s="2"/>
      <c r="J111" s="2"/>
      <c r="K111" s="2"/>
      <c r="L111" s="2"/>
      <c r="M111" s="2"/>
      <c r="N111" s="2"/>
    </row>
    <row r="112" spans="1:14" x14ac:dyDescent="0.25">
      <c r="A112" s="2"/>
      <c r="B112" s="2"/>
      <c r="C112" s="2"/>
      <c r="D112" s="2"/>
      <c r="E112" s="2"/>
      <c r="F112" s="2"/>
      <c r="G112" s="2"/>
      <c r="H112" s="2"/>
      <c r="I112" s="2"/>
      <c r="J112" s="2"/>
      <c r="K112" s="2"/>
      <c r="L112" s="2"/>
      <c r="M112" s="2"/>
      <c r="N112" s="2"/>
    </row>
    <row r="113" spans="1:14" x14ac:dyDescent="0.25">
      <c r="A113" s="2"/>
      <c r="B113" s="2"/>
      <c r="C113" s="2"/>
      <c r="D113" s="2"/>
      <c r="E113" s="2"/>
      <c r="F113" s="2"/>
      <c r="G113" s="2"/>
      <c r="H113" s="2"/>
      <c r="I113" s="2"/>
      <c r="J113" s="2"/>
      <c r="K113" s="2"/>
      <c r="L113" s="2"/>
      <c r="M113" s="2"/>
      <c r="N113" s="2"/>
    </row>
    <row r="114" spans="1:14" x14ac:dyDescent="0.25">
      <c r="A114" s="2"/>
      <c r="B114" s="2"/>
      <c r="C114" s="2"/>
      <c r="D114" s="2"/>
      <c r="E114" s="2"/>
      <c r="F114" s="2"/>
      <c r="G114" s="2"/>
      <c r="H114" s="2"/>
      <c r="I114" s="2"/>
      <c r="J114" s="2"/>
      <c r="K114" s="2"/>
      <c r="L114" s="2"/>
      <c r="M114" s="2"/>
      <c r="N114" s="2"/>
    </row>
    <row r="115" spans="1:14" x14ac:dyDescent="0.25">
      <c r="A115" s="2"/>
      <c r="B115" s="2"/>
      <c r="C115" s="2"/>
      <c r="D115" s="2"/>
      <c r="E115" s="2"/>
      <c r="F115" s="2"/>
      <c r="G115" s="2"/>
      <c r="H115" s="2"/>
      <c r="I115" s="2"/>
      <c r="J115" s="2"/>
      <c r="K115" s="2"/>
      <c r="L115" s="2"/>
      <c r="M115" s="2"/>
      <c r="N115" s="2"/>
    </row>
    <row r="116" spans="1:14" x14ac:dyDescent="0.25">
      <c r="A116" s="2"/>
      <c r="B116" s="2"/>
      <c r="C116" s="2"/>
      <c r="D116" s="2"/>
      <c r="E116" s="2"/>
      <c r="F116" s="2"/>
      <c r="G116" s="2"/>
      <c r="H116" s="2"/>
      <c r="I116" s="2"/>
      <c r="J116" s="2"/>
      <c r="K116" s="2"/>
      <c r="L116" s="2"/>
      <c r="M116" s="2"/>
      <c r="N116" s="2"/>
    </row>
    <row r="117" spans="1:14" x14ac:dyDescent="0.25">
      <c r="A117" s="2"/>
      <c r="B117" s="2"/>
      <c r="C117" s="2"/>
      <c r="D117" s="2"/>
      <c r="E117" s="2"/>
      <c r="F117" s="2"/>
      <c r="G117" s="2"/>
      <c r="H117" s="2"/>
      <c r="I117" s="2"/>
      <c r="J117" s="2"/>
      <c r="K117" s="2"/>
      <c r="L117" s="2"/>
      <c r="M117" s="2"/>
      <c r="N117" s="2"/>
    </row>
    <row r="118" spans="1:14" x14ac:dyDescent="0.25">
      <c r="A118" s="2"/>
      <c r="B118" s="2"/>
      <c r="C118" s="2"/>
      <c r="D118" s="2"/>
      <c r="E118" s="2"/>
      <c r="F118" s="2"/>
      <c r="G118" s="2"/>
      <c r="H118" s="2"/>
      <c r="I118" s="2"/>
      <c r="J118" s="2"/>
      <c r="K118" s="2"/>
      <c r="L118" s="2"/>
      <c r="M118" s="2"/>
      <c r="N118" s="2"/>
    </row>
    <row r="119" spans="1:14" x14ac:dyDescent="0.25">
      <c r="A119" s="2"/>
      <c r="B119" s="2"/>
      <c r="C119" s="2"/>
      <c r="D119" s="2"/>
      <c r="E119" s="2"/>
      <c r="F119" s="2"/>
      <c r="G119" s="2"/>
      <c r="H119" s="2"/>
      <c r="I119" s="2"/>
      <c r="J119" s="2"/>
      <c r="K119" s="2"/>
      <c r="L119" s="2"/>
      <c r="M119" s="2"/>
      <c r="N119" s="2"/>
    </row>
    <row r="120" spans="1:14" x14ac:dyDescent="0.25">
      <c r="A120" s="2"/>
      <c r="B120" s="2"/>
      <c r="C120" s="2"/>
      <c r="D120" s="2"/>
      <c r="E120" s="2"/>
      <c r="F120" s="2"/>
      <c r="G120" s="2"/>
      <c r="H120" s="2"/>
      <c r="I120" s="2"/>
      <c r="J120" s="2"/>
      <c r="K120" s="2"/>
      <c r="L120" s="2"/>
      <c r="M120" s="2"/>
      <c r="N120" s="2"/>
    </row>
    <row r="121" spans="1:14" x14ac:dyDescent="0.25">
      <c r="A121" s="2"/>
      <c r="B121" s="2"/>
      <c r="C121" s="2"/>
      <c r="D121" s="2"/>
      <c r="E121" s="2"/>
      <c r="F121" s="2"/>
      <c r="G121" s="2"/>
      <c r="H121" s="2"/>
      <c r="I121" s="2"/>
      <c r="J121" s="2"/>
      <c r="K121" s="2"/>
      <c r="L121" s="2"/>
      <c r="M121" s="2"/>
      <c r="N121" s="2"/>
    </row>
    <row r="122" spans="1:14" x14ac:dyDescent="0.25">
      <c r="A122" s="2"/>
      <c r="B122" s="2"/>
      <c r="C122" s="2"/>
      <c r="D122" s="2"/>
      <c r="E122" s="2"/>
      <c r="F122" s="2"/>
      <c r="G122" s="2"/>
      <c r="H122" s="2"/>
      <c r="I122" s="2"/>
      <c r="J122" s="2"/>
      <c r="K122" s="2"/>
      <c r="L122" s="2"/>
      <c r="M122" s="2"/>
      <c r="N122" s="2"/>
    </row>
    <row r="123" spans="1:14" x14ac:dyDescent="0.25">
      <c r="A123" s="2"/>
      <c r="B123" s="2"/>
      <c r="C123" s="2"/>
      <c r="D123" s="2"/>
      <c r="E123" s="2"/>
      <c r="F123" s="2"/>
      <c r="G123" s="2"/>
      <c r="H123" s="2"/>
      <c r="I123" s="2"/>
      <c r="J123" s="2"/>
      <c r="K123" s="2"/>
      <c r="L123" s="2"/>
      <c r="M123" s="2"/>
      <c r="N123" s="2"/>
    </row>
    <row r="124" spans="1:14" x14ac:dyDescent="0.25">
      <c r="A124" s="2"/>
      <c r="B124" s="2"/>
      <c r="C124" s="2"/>
      <c r="D124" s="2"/>
      <c r="E124" s="2"/>
      <c r="F124" s="2"/>
      <c r="G124" s="2"/>
      <c r="H124" s="2"/>
      <c r="I124" s="2"/>
      <c r="J124" s="2"/>
      <c r="K124" s="2"/>
      <c r="L124" s="2"/>
      <c r="M124" s="2"/>
      <c r="N124" s="2"/>
    </row>
    <row r="125" spans="1:14" x14ac:dyDescent="0.25">
      <c r="A125" s="2"/>
      <c r="B125" s="2"/>
      <c r="C125" s="2"/>
      <c r="D125" s="2"/>
      <c r="E125" s="2"/>
      <c r="F125" s="2"/>
      <c r="G125" s="2"/>
      <c r="H125" s="2"/>
      <c r="I125" s="2"/>
      <c r="J125" s="2"/>
      <c r="K125" s="2"/>
      <c r="L125" s="2"/>
      <c r="M125" s="2"/>
      <c r="N125" s="2"/>
    </row>
    <row r="126" spans="1:14" x14ac:dyDescent="0.25">
      <c r="A126" s="2"/>
      <c r="B126" s="2"/>
      <c r="C126" s="2"/>
      <c r="D126" s="2"/>
      <c r="E126" s="2"/>
      <c r="F126" s="2"/>
      <c r="G126" s="2"/>
      <c r="H126" s="2"/>
      <c r="I126" s="2"/>
      <c r="J126" s="2"/>
      <c r="K126" s="2"/>
      <c r="L126" s="2"/>
      <c r="M126" s="2"/>
      <c r="N126" s="2"/>
    </row>
    <row r="127" spans="1:14" x14ac:dyDescent="0.25">
      <c r="A127" s="2"/>
      <c r="B127" s="2"/>
      <c r="C127" s="2"/>
      <c r="D127" s="2"/>
      <c r="E127" s="2"/>
      <c r="F127" s="2"/>
      <c r="G127" s="2"/>
      <c r="H127" s="2"/>
      <c r="I127" s="2"/>
      <c r="J127" s="2"/>
      <c r="K127" s="2"/>
      <c r="L127" s="2"/>
      <c r="M127" s="2"/>
      <c r="N127" s="2"/>
    </row>
    <row r="128" spans="1:14" x14ac:dyDescent="0.25">
      <c r="A128" s="2"/>
      <c r="B128" s="2"/>
      <c r="C128" s="2"/>
      <c r="D128" s="2"/>
      <c r="E128" s="2"/>
      <c r="F128" s="2"/>
      <c r="G128" s="2"/>
      <c r="H128" s="2"/>
      <c r="I128" s="2"/>
      <c r="J128" s="2"/>
      <c r="K128" s="2"/>
      <c r="L128" s="2"/>
      <c r="M128" s="2"/>
      <c r="N128" s="2"/>
    </row>
    <row r="129" spans="1:14" x14ac:dyDescent="0.25">
      <c r="A129" s="2"/>
      <c r="B129" s="2"/>
      <c r="C129" s="2"/>
      <c r="D129" s="2"/>
      <c r="E129" s="2"/>
      <c r="F129" s="2"/>
      <c r="G129" s="2"/>
      <c r="H129" s="2"/>
      <c r="I129" s="2"/>
      <c r="J129" s="2"/>
      <c r="K129" s="2"/>
      <c r="L129" s="2"/>
      <c r="M129" s="2"/>
      <c r="N129" s="2"/>
    </row>
    <row r="130" spans="1:14" x14ac:dyDescent="0.25">
      <c r="A130" s="2"/>
      <c r="B130" s="2"/>
      <c r="C130" s="2"/>
      <c r="D130" s="2"/>
      <c r="E130" s="2"/>
      <c r="F130" s="2"/>
      <c r="G130" s="2"/>
      <c r="H130" s="2"/>
      <c r="I130" s="2"/>
      <c r="J130" s="2"/>
      <c r="K130" s="2"/>
      <c r="L130" s="2"/>
      <c r="M130" s="2"/>
      <c r="N130" s="2"/>
    </row>
    <row r="131" spans="1:14" x14ac:dyDescent="0.25">
      <c r="A131" s="2"/>
      <c r="B131" s="2"/>
      <c r="C131" s="2"/>
      <c r="D131" s="2"/>
      <c r="E131" s="2"/>
      <c r="F131" s="2"/>
      <c r="G131" s="2"/>
      <c r="H131" s="2"/>
      <c r="I131" s="2"/>
      <c r="J131" s="2"/>
      <c r="K131" s="2"/>
      <c r="L131" s="2"/>
      <c r="M131" s="2"/>
      <c r="N131" s="2"/>
    </row>
    <row r="132" spans="1:14" x14ac:dyDescent="0.25">
      <c r="A132" s="2"/>
      <c r="B132" s="2"/>
      <c r="C132" s="2"/>
      <c r="D132" s="2"/>
      <c r="E132" s="2"/>
      <c r="F132" s="2"/>
      <c r="G132" s="2"/>
      <c r="H132" s="2"/>
      <c r="I132" s="2"/>
      <c r="J132" s="2"/>
      <c r="K132" s="2"/>
      <c r="L132" s="2"/>
      <c r="M132" s="2"/>
      <c r="N132" s="2"/>
    </row>
    <row r="133" spans="1:14" x14ac:dyDescent="0.25">
      <c r="A133" s="2"/>
      <c r="B133" s="2"/>
      <c r="C133" s="2"/>
      <c r="D133" s="2"/>
      <c r="E133" s="2"/>
      <c r="F133" s="2"/>
      <c r="G133" s="2"/>
      <c r="H133" s="2"/>
      <c r="I133" s="2"/>
      <c r="J133" s="2"/>
      <c r="K133" s="2"/>
      <c r="L133" s="2"/>
      <c r="M133" s="2"/>
      <c r="N133" s="2"/>
    </row>
    <row r="134" spans="1:14" x14ac:dyDescent="0.25">
      <c r="A134" s="2"/>
      <c r="B134" s="2"/>
      <c r="C134" s="2"/>
      <c r="D134" s="2"/>
      <c r="E134" s="2"/>
      <c r="F134" s="2"/>
      <c r="G134" s="2"/>
      <c r="H134" s="2"/>
      <c r="I134" s="2"/>
      <c r="J134" s="2"/>
      <c r="K134" s="2"/>
      <c r="L134" s="2"/>
      <c r="M134" s="2"/>
      <c r="N134" s="2"/>
    </row>
    <row r="135" spans="1:14" x14ac:dyDescent="0.25">
      <c r="A135" s="2"/>
      <c r="B135" s="2"/>
      <c r="C135" s="2"/>
      <c r="D135" s="2"/>
      <c r="E135" s="2"/>
      <c r="F135" s="2"/>
      <c r="G135" s="2"/>
      <c r="H135" s="2"/>
      <c r="I135" s="2"/>
      <c r="J135" s="2"/>
      <c r="K135" s="2"/>
      <c r="L135" s="2"/>
      <c r="M135" s="2"/>
      <c r="N135" s="2"/>
    </row>
    <row r="136" spans="1:14" x14ac:dyDescent="0.25">
      <c r="A136" s="2"/>
      <c r="B136" s="2"/>
      <c r="C136" s="2"/>
      <c r="D136" s="2"/>
      <c r="E136" s="2"/>
      <c r="F136" s="2"/>
      <c r="G136" s="2"/>
      <c r="H136" s="2"/>
      <c r="I136" s="2"/>
      <c r="J136" s="2"/>
      <c r="K136" s="2"/>
      <c r="L136" s="2"/>
      <c r="M136" s="2"/>
      <c r="N136" s="2"/>
    </row>
    <row r="137" spans="1:14" x14ac:dyDescent="0.25">
      <c r="A137" s="2"/>
      <c r="B137" s="2"/>
      <c r="C137" s="2"/>
      <c r="D137" s="2"/>
      <c r="E137" s="2"/>
      <c r="F137" s="2"/>
      <c r="G137" s="2"/>
      <c r="H137" s="2"/>
      <c r="I137" s="2"/>
      <c r="J137" s="2"/>
      <c r="K137" s="2"/>
      <c r="L137" s="2"/>
      <c r="M137" s="2"/>
      <c r="N137" s="2"/>
    </row>
    <row r="138" spans="1:14" x14ac:dyDescent="0.25">
      <c r="A138" s="2"/>
      <c r="B138" s="2"/>
      <c r="C138" s="2"/>
      <c r="D138" s="80" t="s">
        <v>0</v>
      </c>
      <c r="E138" s="80"/>
      <c r="F138" s="80"/>
      <c r="G138" s="80"/>
      <c r="H138" s="80"/>
      <c r="I138" s="2"/>
      <c r="J138" s="2"/>
      <c r="K138" s="2"/>
      <c r="L138" s="2"/>
      <c r="M138" s="2"/>
      <c r="N138" s="2"/>
    </row>
    <row r="139" spans="1:14" x14ac:dyDescent="0.25">
      <c r="A139" s="2"/>
      <c r="B139" s="2"/>
      <c r="C139" s="2"/>
      <c r="D139" s="2"/>
      <c r="E139" s="2"/>
      <c r="F139" s="2"/>
      <c r="G139" s="2"/>
      <c r="H139" s="2"/>
      <c r="I139" s="2"/>
      <c r="J139" s="2"/>
      <c r="K139" s="2"/>
      <c r="L139" s="2"/>
      <c r="M139" s="2"/>
      <c r="N139" s="2"/>
    </row>
  </sheetData>
  <mergeCells count="5">
    <mergeCell ref="D28:H28"/>
    <mergeCell ref="D56:H56"/>
    <mergeCell ref="D85:H85"/>
    <mergeCell ref="D111:H111"/>
    <mergeCell ref="D138:H138"/>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0E54F-B6BB-7442-B272-43F929B5C8EE}">
  <dimension ref="A1:F122"/>
  <sheetViews>
    <sheetView tabSelected="1" zoomScaleNormal="100" workbookViewId="0">
      <pane ySplit="1" topLeftCell="A76" activePane="bottomLeft" state="frozen"/>
      <selection pane="bottomLeft" activeCell="AH72" sqref="AH72"/>
    </sheetView>
  </sheetViews>
  <sheetFormatPr defaultColWidth="8.875" defaultRowHeight="15" x14ac:dyDescent="0.25"/>
  <cols>
    <col min="1" max="1" width="42.875" style="1" bestFit="1" customWidth="1"/>
    <col min="2" max="2" width="8.375" style="1" bestFit="1" customWidth="1"/>
    <col min="3" max="3" width="15.625" style="1" customWidth="1"/>
    <col min="4" max="4" width="13.625" style="1" bestFit="1" customWidth="1"/>
    <col min="5" max="5" width="13.625" style="1" customWidth="1"/>
    <col min="6" max="6" width="49.5" style="1" customWidth="1"/>
    <col min="7" max="16384" width="8.875" style="1"/>
  </cols>
  <sheetData>
    <row r="1" spans="1:6" ht="15.75" thickBot="1" x14ac:dyDescent="0.3">
      <c r="A1" s="28"/>
      <c r="B1" s="29" t="s">
        <v>28</v>
      </c>
      <c r="C1" s="28" t="s">
        <v>27</v>
      </c>
      <c r="D1" s="48" t="s">
        <v>263</v>
      </c>
      <c r="E1" s="49" t="s">
        <v>264</v>
      </c>
      <c r="F1" s="28" t="s">
        <v>262</v>
      </c>
    </row>
    <row r="2" spans="1:6" ht="15.75" thickBot="1" x14ac:dyDescent="0.3">
      <c r="A2" s="50" t="s">
        <v>26</v>
      </c>
      <c r="B2" s="51"/>
      <c r="C2" s="50"/>
      <c r="D2" s="50"/>
      <c r="E2" s="52"/>
      <c r="F2" s="50"/>
    </row>
    <row r="3" spans="1:6" x14ac:dyDescent="0.25">
      <c r="A3" s="21" t="str">
        <f>'ICT Risk Management'!A2</f>
        <v>GV.OC-01</v>
      </c>
      <c r="B3" s="24">
        <v>1</v>
      </c>
      <c r="C3" s="23">
        <f>IFERROR(VLOOKUP('ICT Risk Management'!C2,_Input!$C$12:$D$16,2,FALSE),"")</f>
        <v>2</v>
      </c>
      <c r="D3" s="56">
        <f>C3*_Input!$C$74</f>
        <v>2</v>
      </c>
      <c r="E3" s="59">
        <f>IF(ROUND(100*(D3-_Input!$C$74)/(_Input!$C$75-_Input!$C$74),2) &lt; 0, 0, ROUND(100*(D3-_Input!$C$74)/(_Input!$C$75-_Input!$C$74),2))</f>
        <v>25</v>
      </c>
      <c r="F3" s="22"/>
    </row>
    <row r="4" spans="1:6" x14ac:dyDescent="0.25">
      <c r="A4" s="19" t="str">
        <f>'ICT Risk Management'!A3</f>
        <v>GV.OC-02</v>
      </c>
      <c r="B4" s="20">
        <v>1</v>
      </c>
      <c r="C4" s="23">
        <f>IFERROR(VLOOKUP('ICT Risk Management'!C3,_Input!$C$12:$D$16,2,FALSE),"")</f>
        <v>3</v>
      </c>
      <c r="D4" s="53">
        <f>C4*_Input!$C$74</f>
        <v>3</v>
      </c>
      <c r="E4" s="54">
        <f>IF(ROUND(100*(D4-_Input!$C$74)/(_Input!$C$75-_Input!$C$74),2) &lt; 0, 0, ROUND(100*(D4-_Input!$C$74)/(_Input!$C$75-_Input!$C$74),2))</f>
        <v>50</v>
      </c>
      <c r="F4" s="18"/>
    </row>
    <row r="5" spans="1:6" x14ac:dyDescent="0.25">
      <c r="A5" s="19" t="str">
        <f>'ICT Risk Management'!A4</f>
        <v>GV.OC-04</v>
      </c>
      <c r="B5" s="20">
        <v>1</v>
      </c>
      <c r="C5" s="23">
        <f>IFERROR(VLOOKUP('ICT Risk Management'!C4,_Input!$C$12:$D$16,2,FALSE),"")</f>
        <v>4</v>
      </c>
      <c r="D5" s="53">
        <f>C5*_Input!$C$74</f>
        <v>4</v>
      </c>
      <c r="E5" s="54">
        <f>IF(ROUND(100*(D5-_Input!$C$74)/(_Input!$C$75-_Input!$C$74),2) &lt; 0, 0, ROUND(100*(D5-_Input!$C$74)/(_Input!$C$75-_Input!$C$74),2))</f>
        <v>75</v>
      </c>
      <c r="F5" s="18"/>
    </row>
    <row r="6" spans="1:6" x14ac:dyDescent="0.25">
      <c r="A6" s="19" t="str">
        <f>'ICT Risk Management'!A5</f>
        <v>GV.RM-01</v>
      </c>
      <c r="B6" s="20">
        <v>1</v>
      </c>
      <c r="C6" s="23">
        <f>IFERROR(VLOOKUP('ICT Risk Management'!C5,_Input!$C$12:$D$16,2,FALSE),"")</f>
        <v>4</v>
      </c>
      <c r="D6" s="53">
        <f>C6*_Input!$C$74</f>
        <v>4</v>
      </c>
      <c r="E6" s="54">
        <f>IF(ROUND(100*(D6-_Input!$C$74)/(_Input!$C$75-_Input!$C$74),2) &lt; 0, 0, ROUND(100*(D6-_Input!$C$74)/(_Input!$C$75-_Input!$C$74),2))</f>
        <v>75</v>
      </c>
      <c r="F6" s="18"/>
    </row>
    <row r="7" spans="1:6" x14ac:dyDescent="0.25">
      <c r="A7" s="19" t="str">
        <f>'ICT Risk Management'!A6</f>
        <v>GV.RM-02</v>
      </c>
      <c r="B7" s="20">
        <v>1</v>
      </c>
      <c r="C7" s="23">
        <f>IFERROR(VLOOKUP('ICT Risk Management'!C6,_Input!$C$12:$D$16,2,FALSE),"")</f>
        <v>4</v>
      </c>
      <c r="D7" s="53">
        <f>C7*_Input!$C$74</f>
        <v>4</v>
      </c>
      <c r="E7" s="54">
        <f>IF(ROUND(100*(D7-_Input!$C$74)/(_Input!$C$75-_Input!$C$74),2) &lt; 0, 0, ROUND(100*(D7-_Input!$C$74)/(_Input!$C$75-_Input!$C$74),2))</f>
        <v>75</v>
      </c>
      <c r="F7" s="18"/>
    </row>
    <row r="8" spans="1:6" x14ac:dyDescent="0.25">
      <c r="A8" s="19" t="str">
        <f>'ICT Risk Management'!A7</f>
        <v>GV.RM-03</v>
      </c>
      <c r="B8" s="20">
        <v>1</v>
      </c>
      <c r="C8" s="23">
        <f>IFERROR(VLOOKUP('ICT Risk Management'!C7,_Input!$C$12:$D$16,2,FALSE),"")</f>
        <v>4</v>
      </c>
      <c r="D8" s="53">
        <f>C8*_Input!$C$74</f>
        <v>4</v>
      </c>
      <c r="E8" s="54">
        <f>IF(ROUND(100*(D8-_Input!$C$74)/(_Input!$C$75-_Input!$C$74),2) &lt; 0, 0, ROUND(100*(D8-_Input!$C$74)/(_Input!$C$75-_Input!$C$74),2))</f>
        <v>75</v>
      </c>
      <c r="F8" s="18"/>
    </row>
    <row r="9" spans="1:6" x14ac:dyDescent="0.25">
      <c r="A9" s="19" t="str">
        <f>'ICT Risk Management'!A8</f>
        <v>GV.RM-04</v>
      </c>
      <c r="B9" s="20">
        <v>1</v>
      </c>
      <c r="C9" s="23">
        <f>IFERROR(VLOOKUP('ICT Risk Management'!C8,_Input!$C$12:$D$16,2,FALSE),"")</f>
        <v>4</v>
      </c>
      <c r="D9" s="53">
        <f>C9*_Input!$C$74</f>
        <v>4</v>
      </c>
      <c r="E9" s="54">
        <f>IF(ROUND(100*(D9-_Input!$C$74)/(_Input!$C$75-_Input!$C$74),2) &lt; 0, 0, ROUND(100*(D9-_Input!$C$74)/(_Input!$C$75-_Input!$C$74),2))</f>
        <v>75</v>
      </c>
      <c r="F9" s="18"/>
    </row>
    <row r="10" spans="1:6" x14ac:dyDescent="0.25">
      <c r="A10" s="19" t="str">
        <f>'ICT Risk Management'!A9</f>
        <v>GV.RM-05</v>
      </c>
      <c r="B10" s="20">
        <v>1</v>
      </c>
      <c r="C10" s="23">
        <f>IFERROR(VLOOKUP('ICT Risk Management'!C9,_Input!$C$12:$D$16,2,FALSE),"")</f>
        <v>4</v>
      </c>
      <c r="D10" s="53">
        <f>C10*_Input!$C$74</f>
        <v>4</v>
      </c>
      <c r="E10" s="54">
        <f>IF(ROUND(100*(D10-_Input!$C$74)/(_Input!$C$75-_Input!$C$74),2) &lt; 0, 0, ROUND(100*(D10-_Input!$C$74)/(_Input!$C$75-_Input!$C$74),2))</f>
        <v>75</v>
      </c>
      <c r="F10" s="18"/>
    </row>
    <row r="11" spans="1:6" x14ac:dyDescent="0.25">
      <c r="A11" s="19" t="str">
        <f>'ICT Risk Management'!A10</f>
        <v>GV.RM-06</v>
      </c>
      <c r="B11" s="20">
        <v>1</v>
      </c>
      <c r="C11" s="23">
        <f>IFERROR(VLOOKUP('ICT Risk Management'!C10,_Input!$C$12:$D$16,2,FALSE),"")</f>
        <v>4</v>
      </c>
      <c r="D11" s="53">
        <f>C11*_Input!$C$74</f>
        <v>4</v>
      </c>
      <c r="E11" s="54">
        <f>IF(ROUND(100*(D11-_Input!$C$74)/(_Input!$C$75-_Input!$C$74),2) &lt; 0, 0, ROUND(100*(D11-_Input!$C$74)/(_Input!$C$75-_Input!$C$74),2))</f>
        <v>75</v>
      </c>
      <c r="F11" s="18"/>
    </row>
    <row r="12" spans="1:6" x14ac:dyDescent="0.25">
      <c r="A12" s="19" t="str">
        <f>'ICT Risk Management'!A11</f>
        <v>GV.RM-07</v>
      </c>
      <c r="B12" s="20">
        <v>1</v>
      </c>
      <c r="C12" s="23">
        <f>IFERROR(VLOOKUP('ICT Risk Management'!C11,_Input!$C$12:$D$16,2,FALSE),"")</f>
        <v>4</v>
      </c>
      <c r="D12" s="53">
        <f>C12*_Input!$C$74</f>
        <v>4</v>
      </c>
      <c r="E12" s="54">
        <f>IF(ROUND(100*(D12-_Input!$C$74)/(_Input!$C$75-_Input!$C$74),2) &lt; 0, 0, ROUND(100*(D12-_Input!$C$74)/(_Input!$C$75-_Input!$C$74),2))</f>
        <v>75</v>
      </c>
      <c r="F12" s="18"/>
    </row>
    <row r="13" spans="1:6" x14ac:dyDescent="0.25">
      <c r="A13" s="19" t="str">
        <f>'ICT Risk Management'!A12</f>
        <v>GV.RR-01</v>
      </c>
      <c r="B13" s="20">
        <v>1</v>
      </c>
      <c r="C13" s="23">
        <f>IFERROR(VLOOKUP('ICT Risk Management'!C12,_Input!$C$12:$D$16,2,FALSE),"")</f>
        <v>4</v>
      </c>
      <c r="D13" s="53">
        <f>C13*_Input!$C$74</f>
        <v>4</v>
      </c>
      <c r="E13" s="54">
        <f>IF(ROUND(100*(D13-_Input!$C$74)/(_Input!$C$75-_Input!$C$74),2) &lt; 0, 0, ROUND(100*(D13-_Input!$C$74)/(_Input!$C$75-_Input!$C$74),2))</f>
        <v>75</v>
      </c>
      <c r="F13" s="18"/>
    </row>
    <row r="14" spans="1:6" x14ac:dyDescent="0.25">
      <c r="A14" s="19" t="str">
        <f>'ICT Risk Management'!A13</f>
        <v>GV.RR-02</v>
      </c>
      <c r="B14" s="20">
        <v>1</v>
      </c>
      <c r="C14" s="23">
        <f>IFERROR(VLOOKUP('ICT Risk Management'!C13,_Input!$C$12:$D$16,2,FALSE),"")</f>
        <v>4</v>
      </c>
      <c r="D14" s="53">
        <f>C14*_Input!$C$74</f>
        <v>4</v>
      </c>
      <c r="E14" s="54">
        <f>IF(ROUND(100*(D14-_Input!$C$74)/(_Input!$C$75-_Input!$C$74),2) &lt; 0, 0, ROUND(100*(D14-_Input!$C$74)/(_Input!$C$75-_Input!$C$74),2))</f>
        <v>75</v>
      </c>
      <c r="F14" s="18"/>
    </row>
    <row r="15" spans="1:6" x14ac:dyDescent="0.25">
      <c r="A15" s="19" t="str">
        <f>'ICT Risk Management'!A14</f>
        <v>GV.RR-03</v>
      </c>
      <c r="B15" s="20">
        <v>1</v>
      </c>
      <c r="C15" s="23">
        <f>IFERROR(VLOOKUP('ICT Risk Management'!C14,_Input!$C$12:$D$16,2,FALSE),"")</f>
        <v>1</v>
      </c>
      <c r="D15" s="53">
        <f>C15*_Input!$C$74</f>
        <v>1</v>
      </c>
      <c r="E15" s="54">
        <f>IF(ROUND(100*(D15-_Input!$C$74)/(_Input!$C$75-_Input!$C$74),2) &lt; 0, 0, ROUND(100*(D15-_Input!$C$74)/(_Input!$C$75-_Input!$C$74),2))</f>
        <v>0</v>
      </c>
      <c r="F15" s="18"/>
    </row>
    <row r="16" spans="1:6" x14ac:dyDescent="0.25">
      <c r="A16" s="19" t="str">
        <f>'ICT Risk Management'!A15</f>
        <v>GV.PO-01</v>
      </c>
      <c r="B16" s="20">
        <v>1</v>
      </c>
      <c r="C16" s="23">
        <f>IFERROR(VLOOKUP('ICT Risk Management'!C15,_Input!$C$12:$D$16,2,FALSE),"")</f>
        <v>1</v>
      </c>
      <c r="D16" s="53">
        <f>C16*_Input!$C$74</f>
        <v>1</v>
      </c>
      <c r="E16" s="54">
        <f>IF(ROUND(100*(D16-_Input!$C$74)/(_Input!$C$75-_Input!$C$74),2) &lt; 0, 0, ROUND(100*(D16-_Input!$C$74)/(_Input!$C$75-_Input!$C$74),2))</f>
        <v>0</v>
      </c>
      <c r="F16" s="18"/>
    </row>
    <row r="17" spans="1:6" x14ac:dyDescent="0.25">
      <c r="A17" s="19" t="str">
        <f>'ICT Risk Management'!A16</f>
        <v>GV.PO-02</v>
      </c>
      <c r="B17" s="20">
        <v>1</v>
      </c>
      <c r="C17" s="23">
        <f>IFERROR(VLOOKUP('ICT Risk Management'!C16,_Input!$C$12:$D$16,2,FALSE),"")</f>
        <v>2</v>
      </c>
      <c r="D17" s="53">
        <f>C17*_Input!$C$74</f>
        <v>2</v>
      </c>
      <c r="E17" s="54">
        <f>IF(ROUND(100*(D17-_Input!$C$74)/(_Input!$C$75-_Input!$C$74),2) &lt; 0, 0, ROUND(100*(D17-_Input!$C$74)/(_Input!$C$75-_Input!$C$74),2))</f>
        <v>25</v>
      </c>
      <c r="F17" s="18"/>
    </row>
    <row r="18" spans="1:6" x14ac:dyDescent="0.25">
      <c r="A18" s="19" t="str">
        <f>'ICT Risk Management'!A17</f>
        <v>GV.OV-01</v>
      </c>
      <c r="B18" s="20">
        <v>1</v>
      </c>
      <c r="C18" s="23">
        <f>IFERROR(VLOOKUP('ICT Risk Management'!C17,_Input!$C$12:$D$16,2,FALSE),"")</f>
        <v>2</v>
      </c>
      <c r="D18" s="53">
        <f>C18*_Input!$C$74</f>
        <v>2</v>
      </c>
      <c r="E18" s="54">
        <f>IF(ROUND(100*(D18-_Input!$C$74)/(_Input!$C$75-_Input!$C$74),2) &lt; 0, 0, ROUND(100*(D18-_Input!$C$74)/(_Input!$C$75-_Input!$C$74),2))</f>
        <v>25</v>
      </c>
      <c r="F18" s="18"/>
    </row>
    <row r="19" spans="1:6" x14ac:dyDescent="0.25">
      <c r="A19" s="19" t="str">
        <f>'ICT Risk Management'!A18</f>
        <v>GV.OV-02</v>
      </c>
      <c r="B19" s="20">
        <v>1</v>
      </c>
      <c r="C19" s="23">
        <f>IFERROR(VLOOKUP('ICT Risk Management'!C18,_Input!$C$12:$D$16,2,FALSE),"")</f>
        <v>2</v>
      </c>
      <c r="D19" s="53">
        <f>C19*_Input!$C$74</f>
        <v>2</v>
      </c>
      <c r="E19" s="54">
        <f>IF(ROUND(100*(D19-_Input!$C$74)/(_Input!$C$75-_Input!$C$74),2) &lt; 0, 0, ROUND(100*(D19-_Input!$C$74)/(_Input!$C$75-_Input!$C$74),2))</f>
        <v>25</v>
      </c>
      <c r="F19" s="18"/>
    </row>
    <row r="20" spans="1:6" x14ac:dyDescent="0.25">
      <c r="A20" s="19" t="str">
        <f>'ICT Risk Management'!A19</f>
        <v>GV.OV-03</v>
      </c>
      <c r="B20" s="20">
        <v>1</v>
      </c>
      <c r="C20" s="23">
        <f>IFERROR(VLOOKUP('ICT Risk Management'!C19,_Input!$C$12:$D$16,2,FALSE),"")</f>
        <v>2</v>
      </c>
      <c r="D20" s="53">
        <f>C20*_Input!$C$74</f>
        <v>2</v>
      </c>
      <c r="E20" s="54">
        <f>IF(ROUND(100*(D20-_Input!$C$74)/(_Input!$C$75-_Input!$C$74),2) &lt; 0, 0, ROUND(100*(D20-_Input!$C$74)/(_Input!$C$75-_Input!$C$74),2))</f>
        <v>25</v>
      </c>
      <c r="F20" s="18"/>
    </row>
    <row r="21" spans="1:6" x14ac:dyDescent="0.25">
      <c r="A21" s="19" t="str">
        <f>'ICT Risk Management'!A20</f>
        <v>ID.RA-05</v>
      </c>
      <c r="B21" s="20">
        <v>1</v>
      </c>
      <c r="C21" s="23">
        <f>IFERROR(VLOOKUP('ICT Risk Management'!C20,_Input!$C$12:$D$16,2,FALSE),"")</f>
        <v>1</v>
      </c>
      <c r="D21" s="53">
        <f>C21*_Input!$C$74</f>
        <v>1</v>
      </c>
      <c r="E21" s="54">
        <f>IF(ROUND(100*(D21-_Input!$C$74)/(_Input!$C$75-_Input!$C$74),2) &lt; 0, 0, ROUND(100*(D21-_Input!$C$74)/(_Input!$C$75-_Input!$C$74),2))</f>
        <v>0</v>
      </c>
      <c r="F21" s="18"/>
    </row>
    <row r="22" spans="1:6" x14ac:dyDescent="0.25">
      <c r="A22" s="19" t="str">
        <f>'ICT Risk Management'!A21</f>
        <v>ID.RA-06</v>
      </c>
      <c r="B22" s="20">
        <v>1</v>
      </c>
      <c r="C22" s="23">
        <f>IFERROR(VLOOKUP('ICT Risk Management'!C21,_Input!$C$12:$D$16,2,FALSE),"")</f>
        <v>2</v>
      </c>
      <c r="D22" s="53">
        <f>C22*_Input!$C$74</f>
        <v>2</v>
      </c>
      <c r="E22" s="54">
        <f>IF(ROUND(100*(D22-_Input!$C$74)/(_Input!$C$75-_Input!$C$74),2) &lt; 0, 0, ROUND(100*(D22-_Input!$C$74)/(_Input!$C$75-_Input!$C$74),2))</f>
        <v>25</v>
      </c>
      <c r="F22" s="18"/>
    </row>
    <row r="23" spans="1:6" x14ac:dyDescent="0.25">
      <c r="A23" s="19" t="str">
        <f>'ICT Risk Management'!A22</f>
        <v>ID.RA-07</v>
      </c>
      <c r="B23" s="20">
        <v>1</v>
      </c>
      <c r="C23" s="23">
        <f>IFERROR(VLOOKUP('ICT Risk Management'!C22,_Input!$C$12:$D$16,2,FALSE),"")</f>
        <v>2</v>
      </c>
      <c r="D23" s="53">
        <f>C23*_Input!$C$74</f>
        <v>2</v>
      </c>
      <c r="E23" s="54">
        <f>IF(ROUND(100*(D23-_Input!$C$74)/(_Input!$C$75-_Input!$C$74),2) &lt; 0, 0, ROUND(100*(D23-_Input!$C$74)/(_Input!$C$75-_Input!$C$74),2))</f>
        <v>25</v>
      </c>
      <c r="F23" s="18"/>
    </row>
    <row r="24" spans="1:6" x14ac:dyDescent="0.25">
      <c r="A24" s="19" t="str">
        <f>'ICT Risk Management'!A23</f>
        <v>PR.AA-06</v>
      </c>
      <c r="B24" s="20">
        <v>1</v>
      </c>
      <c r="C24" s="23">
        <f>IFERROR(VLOOKUP('ICT Risk Management'!C23,_Input!$C$12:$D$16,2,FALSE),"")</f>
        <v>5</v>
      </c>
      <c r="D24" s="53">
        <f>C24*_Input!$C$74</f>
        <v>5</v>
      </c>
      <c r="E24" s="54">
        <f>IF(ROUND(100*(D24-_Input!$C$74)/(_Input!$C$75-_Input!$C$74),2) &lt; 0, 0, ROUND(100*(D24-_Input!$C$74)/(_Input!$C$75-_Input!$C$74),2))</f>
        <v>100</v>
      </c>
      <c r="F24" s="18"/>
    </row>
    <row r="25" spans="1:6" x14ac:dyDescent="0.25">
      <c r="A25" s="19" t="str">
        <f>'ICT Risk Management'!A24</f>
        <v>PR.AT-01</v>
      </c>
      <c r="B25" s="20">
        <v>1</v>
      </c>
      <c r="C25" s="23">
        <f>IFERROR(VLOOKUP('ICT Risk Management'!C24,_Input!$C$12:$D$16,2,FALSE),"")</f>
        <v>4</v>
      </c>
      <c r="D25" s="53">
        <f>C25*_Input!$C$74</f>
        <v>4</v>
      </c>
      <c r="E25" s="54">
        <f>IF(ROUND(100*(D25-_Input!$C$74)/(_Input!$C$75-_Input!$C$74),2) &lt; 0, 0, ROUND(100*(D25-_Input!$C$74)/(_Input!$C$75-_Input!$C$74),2))</f>
        <v>75</v>
      </c>
      <c r="F25" s="18"/>
    </row>
    <row r="26" spans="1:6" x14ac:dyDescent="0.25">
      <c r="A26" s="19" t="str">
        <f>'ICT Risk Management'!A25</f>
        <v>PR.AT-02</v>
      </c>
      <c r="B26" s="20">
        <v>1</v>
      </c>
      <c r="C26" s="23">
        <f>IFERROR(VLOOKUP('ICT Risk Management'!C25,_Input!$C$12:$D$16,2,FALSE),"")</f>
        <v>5</v>
      </c>
      <c r="D26" s="53">
        <f>C26*_Input!$C$74</f>
        <v>5</v>
      </c>
      <c r="E26" s="54">
        <f>IF(ROUND(100*(D26-_Input!$C$74)/(_Input!$C$75-_Input!$C$74),2) &lt; 0, 0, ROUND(100*(D26-_Input!$C$74)/(_Input!$C$75-_Input!$C$74),2))</f>
        <v>100</v>
      </c>
      <c r="F26" s="18"/>
    </row>
    <row r="27" spans="1:6" x14ac:dyDescent="0.25">
      <c r="A27" s="19" t="str">
        <f>'ICT Risk Management'!A26</f>
        <v>PR.PS-02</v>
      </c>
      <c r="B27" s="20">
        <v>1</v>
      </c>
      <c r="C27" s="23">
        <f>IFERROR(VLOOKUP('ICT Risk Management'!C26,_Input!$C$12:$D$16,2,FALSE),"")</f>
        <v>5</v>
      </c>
      <c r="D27" s="53">
        <f>C27*_Input!$C$74</f>
        <v>5</v>
      </c>
      <c r="E27" s="54">
        <f>IF(ROUND(100*(D27-_Input!$C$74)/(_Input!$C$75-_Input!$C$74),2) &lt; 0, 0, ROUND(100*(D27-_Input!$C$74)/(_Input!$C$75-_Input!$C$74),2))</f>
        <v>100</v>
      </c>
      <c r="F27" s="18"/>
    </row>
    <row r="28" spans="1:6" x14ac:dyDescent="0.25">
      <c r="A28" s="19" t="str">
        <f>'ICT Risk Management'!A27</f>
        <v>PR.PS-03</v>
      </c>
      <c r="B28" s="20">
        <v>1</v>
      </c>
      <c r="C28" s="23">
        <f>IFERROR(VLOOKUP('ICT Risk Management'!C27,_Input!$C$12:$D$16,2,FALSE),"")</f>
        <v>4</v>
      </c>
      <c r="D28" s="53">
        <f>C28*_Input!$C$74</f>
        <v>4</v>
      </c>
      <c r="E28" s="54">
        <f>IF(ROUND(100*(D28-_Input!$C$74)/(_Input!$C$75-_Input!$C$74),2) &lt; 0, 0, ROUND(100*(D28-_Input!$C$74)/(_Input!$C$75-_Input!$C$74),2))</f>
        <v>75</v>
      </c>
      <c r="F28" s="18"/>
    </row>
    <row r="29" spans="1:6" ht="15.75" thickBot="1" x14ac:dyDescent="0.3">
      <c r="A29" s="27" t="str">
        <f>'ICT Risk Management'!A28</f>
        <v>RC.RP-04</v>
      </c>
      <c r="B29" s="26">
        <v>1</v>
      </c>
      <c r="C29" s="23">
        <f>IFERROR(VLOOKUP('ICT Risk Management'!C28,_Input!$C$12:$D$16,2,FALSE),"")</f>
        <v>2</v>
      </c>
      <c r="D29" s="55">
        <f>C29*_Input!$C$74</f>
        <v>2</v>
      </c>
      <c r="E29" s="65">
        <f>IF(ROUND(100*(D29-_Input!$C$74)/(_Input!$C$75-_Input!$C$74),2) &lt; 0, 0, ROUND(100*(D29-_Input!$C$74)/(_Input!$C$75-_Input!$C$74),2))</f>
        <v>25</v>
      </c>
      <c r="F29" s="25"/>
    </row>
    <row r="30" spans="1:6" ht="15.75" thickBot="1" x14ac:dyDescent="0.3">
      <c r="A30" s="17" t="s">
        <v>24</v>
      </c>
      <c r="B30" s="16"/>
      <c r="C30" s="57">
        <f>SUMIFS(C3:C29,B3:B29,1)</f>
        <v>85</v>
      </c>
      <c r="D30" s="66">
        <f>SUMIFS(D3:D29,$B3:$B29,1)</f>
        <v>85</v>
      </c>
      <c r="E30" s="66">
        <f>IF(ROUND(100*(D30-COUNT(E3:E29)*_Input!$C$74)/(COUNT(E3:E29)*_Input!$C$75-COUNT(E3:E29)*_Input!$C$74),2) &lt; 0, 0, ROUND(100*(D30-COUNT(E3:E29)*_Input!$C$74)/(COUNT(E3:E29)*_Input!$C$75-COUNT(E3:E29)*_Input!$C$74),2))</f>
        <v>53.7</v>
      </c>
      <c r="F30" s="15"/>
    </row>
    <row r="31" spans="1:6" ht="15.75" thickBot="1" x14ac:dyDescent="0.3">
      <c r="A31" s="50" t="s">
        <v>16</v>
      </c>
      <c r="B31" s="51"/>
      <c r="C31" s="50"/>
      <c r="D31" s="50"/>
      <c r="E31" s="52"/>
      <c r="F31" s="50"/>
    </row>
    <row r="32" spans="1:6" x14ac:dyDescent="0.25">
      <c r="A32" s="21" t="str">
        <f>'ICT Risk Incident Management'!A2</f>
        <v>GV.SC-08</v>
      </c>
      <c r="B32" s="24">
        <v>1</v>
      </c>
      <c r="C32" s="23">
        <f>IFERROR(VLOOKUP('ICT Risk Incident Management'!D2,_Input!$C$12:$D$16,2,FALSE),"")</f>
        <v>4</v>
      </c>
      <c r="D32" s="58">
        <f>C32*_Input!$C$74</f>
        <v>4</v>
      </c>
      <c r="E32" s="59">
        <f>IF(ROUND(100*(D32-_Input!$C$74)/(_Input!$C$75-_Input!$C$74),2) &lt; 0, 0, ROUND(100*(D32-_Input!$C$74)/(_Input!$C$75-_Input!$C$74),2))</f>
        <v>75</v>
      </c>
      <c r="F32" s="22"/>
    </row>
    <row r="33" spans="1:6" x14ac:dyDescent="0.25">
      <c r="A33" s="21" t="str">
        <f>'ICT Risk Incident Management'!A3</f>
        <v>GV.OC-03</v>
      </c>
      <c r="B33" s="20">
        <v>1</v>
      </c>
      <c r="C33" s="23">
        <f>IFERROR(VLOOKUP('ICT Risk Incident Management'!D3,_Input!$C$12:$D$16,2,FALSE),"")</f>
        <v>4</v>
      </c>
      <c r="D33" s="53">
        <f>C33*_Input!$C$74</f>
        <v>4</v>
      </c>
      <c r="E33" s="54">
        <f>IF(ROUND(100*(D33-_Input!$C$74)/(_Input!$C$75-_Input!$C$74),2) &lt; 0, 0, ROUND(100*(D33-_Input!$C$74)/(_Input!$C$75-_Input!$C$74),2))</f>
        <v>75</v>
      </c>
      <c r="F33" s="18"/>
    </row>
    <row r="34" spans="1:6" x14ac:dyDescent="0.25">
      <c r="A34" s="21" t="str">
        <f>'ICT Risk Incident Management'!A4</f>
        <v>GV.PO-01</v>
      </c>
      <c r="B34" s="20">
        <v>1</v>
      </c>
      <c r="C34" s="23">
        <f>IFERROR(VLOOKUP('ICT Risk Incident Management'!D4,_Input!$C$12:$D$16,2,FALSE),"")</f>
        <v>3</v>
      </c>
      <c r="D34" s="53">
        <f>C34*_Input!$C$74</f>
        <v>3</v>
      </c>
      <c r="E34" s="54">
        <f>IF(ROUND(100*(D34-_Input!$C$74)/(_Input!$C$75-_Input!$C$74),2) &lt; 0, 0, ROUND(100*(D34-_Input!$C$74)/(_Input!$C$75-_Input!$C$74),2))</f>
        <v>50</v>
      </c>
      <c r="F34" s="18"/>
    </row>
    <row r="35" spans="1:6" x14ac:dyDescent="0.25">
      <c r="A35" s="21" t="str">
        <f>'ICT Risk Incident Management'!A5</f>
        <v>GV.PO-02</v>
      </c>
      <c r="B35" s="20">
        <v>1</v>
      </c>
      <c r="C35" s="23">
        <f>IFERROR(VLOOKUP('ICT Risk Incident Management'!D5,_Input!$C$12:$D$16,2,FALSE),"")</f>
        <v>5</v>
      </c>
      <c r="D35" s="53">
        <f>C35*_Input!$C$74</f>
        <v>5</v>
      </c>
      <c r="E35" s="54">
        <f>IF(ROUND(100*(D35-_Input!$C$74)/(_Input!$C$75-_Input!$C$74),2) &lt; 0, 0, ROUND(100*(D35-_Input!$C$74)/(_Input!$C$75-_Input!$C$74),2))</f>
        <v>100</v>
      </c>
      <c r="F35" s="18"/>
    </row>
    <row r="36" spans="1:6" x14ac:dyDescent="0.25">
      <c r="A36" s="21" t="str">
        <f>'ICT Risk Incident Management'!A6</f>
        <v>ID.IM-04</v>
      </c>
      <c r="B36" s="20">
        <v>1</v>
      </c>
      <c r="C36" s="23">
        <f>IFERROR(VLOOKUP('ICT Risk Incident Management'!D6,_Input!$C$12:$D$16,2,FALSE),"")</f>
        <v>4</v>
      </c>
      <c r="D36" s="53">
        <f>C36*_Input!$C$74</f>
        <v>4</v>
      </c>
      <c r="E36" s="54">
        <f>IF(ROUND(100*(D36-_Input!$C$74)/(_Input!$C$75-_Input!$C$74),2) &lt; 0, 0, ROUND(100*(D36-_Input!$C$74)/(_Input!$C$75-_Input!$C$74),2))</f>
        <v>75</v>
      </c>
      <c r="F36" s="18"/>
    </row>
    <row r="37" spans="1:6" x14ac:dyDescent="0.25">
      <c r="A37" s="21" t="str">
        <f>'ICT Risk Incident Management'!A7</f>
        <v>DE.AE-08</v>
      </c>
      <c r="B37" s="20">
        <v>1</v>
      </c>
      <c r="C37" s="23">
        <f>IFERROR(VLOOKUP('ICT Risk Incident Management'!D7,_Input!$C$12:$D$16,2,FALSE),"")</f>
        <v>5</v>
      </c>
      <c r="D37" s="53">
        <f>C37*_Input!$C$74</f>
        <v>5</v>
      </c>
      <c r="E37" s="54">
        <f>IF(ROUND(100*(D37-_Input!$C$74)/(_Input!$C$75-_Input!$C$74),2) &lt; 0, 0, ROUND(100*(D37-_Input!$C$74)/(_Input!$C$75-_Input!$C$74),2))</f>
        <v>100</v>
      </c>
      <c r="F37" s="18"/>
    </row>
    <row r="38" spans="1:6" x14ac:dyDescent="0.25">
      <c r="A38" s="21" t="str">
        <f>'ICT Risk Incident Management'!A8</f>
        <v>RS.MA-01</v>
      </c>
      <c r="B38" s="20">
        <v>1</v>
      </c>
      <c r="C38" s="23">
        <f>IFERROR(VLOOKUP('ICT Risk Incident Management'!D8,_Input!$C$12:$D$16,2,FALSE),"")</f>
        <v>3</v>
      </c>
      <c r="D38" s="53">
        <f>C38*_Input!$C$74</f>
        <v>3</v>
      </c>
      <c r="E38" s="54">
        <f>IF(ROUND(100*(D38-_Input!$C$74)/(_Input!$C$75-_Input!$C$74),2) &lt; 0, 0, ROUND(100*(D38-_Input!$C$74)/(_Input!$C$75-_Input!$C$74),2))</f>
        <v>50</v>
      </c>
      <c r="F38" s="18"/>
    </row>
    <row r="39" spans="1:6" x14ac:dyDescent="0.25">
      <c r="A39" s="21" t="str">
        <f>'ICT Risk Incident Management'!A9</f>
        <v>RS.MA-02</v>
      </c>
      <c r="B39" s="20">
        <v>1</v>
      </c>
      <c r="C39" s="23">
        <f>IFERROR(VLOOKUP('ICT Risk Incident Management'!D9,_Input!$C$12:$D$16,2,FALSE),"")</f>
        <v>4</v>
      </c>
      <c r="D39" s="53">
        <f>C39*_Input!$C$74</f>
        <v>4</v>
      </c>
      <c r="E39" s="54">
        <f>IF(ROUND(100*(D39-_Input!$C$74)/(_Input!$C$75-_Input!$C$74),2) &lt; 0, 0, ROUND(100*(D39-_Input!$C$74)/(_Input!$C$75-_Input!$C$74),2))</f>
        <v>75</v>
      </c>
      <c r="F39" s="18"/>
    </row>
    <row r="40" spans="1:6" x14ac:dyDescent="0.25">
      <c r="A40" s="21" t="str">
        <f>'ICT Risk Incident Management'!A10</f>
        <v>RS.MA-03</v>
      </c>
      <c r="B40" s="20">
        <v>1</v>
      </c>
      <c r="C40" s="23">
        <f>IFERROR(VLOOKUP('ICT Risk Incident Management'!D10,_Input!$C$12:$D$16,2,FALSE),"")</f>
        <v>3</v>
      </c>
      <c r="D40" s="53">
        <f>C40*_Input!$C$74</f>
        <v>3</v>
      </c>
      <c r="E40" s="54">
        <f>IF(ROUND(100*(D40-_Input!$C$74)/(_Input!$C$75-_Input!$C$74),2) &lt; 0, 0, ROUND(100*(D40-_Input!$C$74)/(_Input!$C$75-_Input!$C$74),2))</f>
        <v>50</v>
      </c>
      <c r="F40" s="18"/>
    </row>
    <row r="41" spans="1:6" x14ac:dyDescent="0.25">
      <c r="A41" s="21" t="str">
        <f>'ICT Risk Incident Management'!A11</f>
        <v>RS.MA-04</v>
      </c>
      <c r="B41" s="20">
        <v>1</v>
      </c>
      <c r="C41" s="23">
        <f>IFERROR(VLOOKUP('ICT Risk Incident Management'!D11,_Input!$C$12:$D$16,2,FALSE),"")</f>
        <v>3</v>
      </c>
      <c r="D41" s="53">
        <f>C41*_Input!$C$74</f>
        <v>3</v>
      </c>
      <c r="E41" s="54">
        <f>IF(ROUND(100*(D41-_Input!$C$74)/(_Input!$C$75-_Input!$C$74),2) &lt; 0, 0, ROUND(100*(D41-_Input!$C$74)/(_Input!$C$75-_Input!$C$74),2))</f>
        <v>50</v>
      </c>
      <c r="F41" s="18"/>
    </row>
    <row r="42" spans="1:6" x14ac:dyDescent="0.25">
      <c r="A42" s="21" t="str">
        <f>'ICT Risk Incident Management'!A12</f>
        <v>RS.MA-05</v>
      </c>
      <c r="B42" s="20">
        <v>1</v>
      </c>
      <c r="C42" s="23">
        <f>IFERROR(VLOOKUP('ICT Risk Incident Management'!D12,_Input!$C$12:$D$16,2,FALSE),"")</f>
        <v>3</v>
      </c>
      <c r="D42" s="53">
        <f>C42*_Input!$C$74</f>
        <v>3</v>
      </c>
      <c r="E42" s="54">
        <f>IF(ROUND(100*(D42-_Input!$C$74)/(_Input!$C$75-_Input!$C$74),2) &lt; 0, 0, ROUND(100*(D42-_Input!$C$74)/(_Input!$C$75-_Input!$C$74),2))</f>
        <v>50</v>
      </c>
      <c r="F42" s="18"/>
    </row>
    <row r="43" spans="1:6" x14ac:dyDescent="0.25">
      <c r="A43" s="21" t="str">
        <f>'ICT Risk Incident Management'!A13</f>
        <v>RS.AN-03</v>
      </c>
      <c r="B43" s="20">
        <v>1</v>
      </c>
      <c r="C43" s="23">
        <f>IFERROR(VLOOKUP('ICT Risk Incident Management'!D13,_Input!$C$12:$D$16,2,FALSE),"")</f>
        <v>2</v>
      </c>
      <c r="D43" s="53">
        <f>C43*_Input!$C$74</f>
        <v>2</v>
      </c>
      <c r="E43" s="54">
        <f>IF(ROUND(100*(D43-_Input!$C$74)/(_Input!$C$75-_Input!$C$74),2) &lt; 0, 0, ROUND(100*(D43-_Input!$C$74)/(_Input!$C$75-_Input!$C$74),2))</f>
        <v>25</v>
      </c>
      <c r="F43" s="18"/>
    </row>
    <row r="44" spans="1:6" x14ac:dyDescent="0.25">
      <c r="A44" s="21" t="str">
        <f>'ICT Risk Incident Management'!A14</f>
        <v>RS.AN-07</v>
      </c>
      <c r="B44" s="20">
        <v>1</v>
      </c>
      <c r="C44" s="23">
        <f>IFERROR(VLOOKUP('ICT Risk Incident Management'!D14,_Input!$C$12:$D$16,2,FALSE),"")</f>
        <v>3</v>
      </c>
      <c r="D44" s="53">
        <f>C44*_Input!$C$74</f>
        <v>3</v>
      </c>
      <c r="E44" s="54">
        <f>IF(ROUND(100*(D44-_Input!$C$74)/(_Input!$C$75-_Input!$C$74),2) &lt; 0, 0, ROUND(100*(D44-_Input!$C$74)/(_Input!$C$75-_Input!$C$74),2))</f>
        <v>50</v>
      </c>
      <c r="F44" s="18"/>
    </row>
    <row r="45" spans="1:6" x14ac:dyDescent="0.25">
      <c r="A45" s="21" t="str">
        <f>'ICT Risk Incident Management'!A15</f>
        <v>RS.AN-08</v>
      </c>
      <c r="B45" s="20">
        <v>1</v>
      </c>
      <c r="C45" s="23">
        <f>IFERROR(VLOOKUP('ICT Risk Incident Management'!D15,_Input!$C$12:$D$16,2,FALSE),"")</f>
        <v>3</v>
      </c>
      <c r="D45" s="53">
        <f>C45*_Input!$C$74</f>
        <v>3</v>
      </c>
      <c r="E45" s="54">
        <f>IF(ROUND(100*(D45-_Input!$C$74)/(_Input!$C$75-_Input!$C$74),2) &lt; 0, 0, ROUND(100*(D45-_Input!$C$74)/(_Input!$C$75-_Input!$C$74),2))</f>
        <v>50</v>
      </c>
      <c r="F45" s="18"/>
    </row>
    <row r="46" spans="1:6" x14ac:dyDescent="0.25">
      <c r="A46" s="21" t="str">
        <f>'ICT Risk Incident Management'!A16</f>
        <v>RS.CO-02</v>
      </c>
      <c r="B46" s="20">
        <v>1</v>
      </c>
      <c r="C46" s="23">
        <f>IFERROR(VLOOKUP('ICT Risk Incident Management'!D16,_Input!$C$12:$D$16,2,FALSE),"")</f>
        <v>5</v>
      </c>
      <c r="D46" s="53">
        <f>C46*_Input!$C$74</f>
        <v>5</v>
      </c>
      <c r="E46" s="54">
        <f>IF(ROUND(100*(D46-_Input!$C$74)/(_Input!$C$75-_Input!$C$74),2) &lt; 0, 0, ROUND(100*(D46-_Input!$C$74)/(_Input!$C$75-_Input!$C$74),2))</f>
        <v>100</v>
      </c>
      <c r="F46" s="18"/>
    </row>
    <row r="47" spans="1:6" x14ac:dyDescent="0.25">
      <c r="A47" s="21" t="str">
        <f>'ICT Risk Incident Management'!A17</f>
        <v>RS.CO-03</v>
      </c>
      <c r="B47" s="20">
        <v>1</v>
      </c>
      <c r="C47" s="23">
        <f>IFERROR(VLOOKUP('ICT Risk Incident Management'!D17,_Input!$C$12:$D$16,2,FALSE),"")</f>
        <v>4</v>
      </c>
      <c r="D47" s="53">
        <f>C47*_Input!$C$74</f>
        <v>4</v>
      </c>
      <c r="E47" s="54">
        <f>IF(ROUND(100*(D47-_Input!$C$74)/(_Input!$C$75-_Input!$C$74),2) &lt; 0, 0, ROUND(100*(D47-_Input!$C$74)/(_Input!$C$75-_Input!$C$74),2))</f>
        <v>75</v>
      </c>
      <c r="F47" s="18"/>
    </row>
    <row r="48" spans="1:6" x14ac:dyDescent="0.25">
      <c r="A48" s="21" t="str">
        <f>'ICT Risk Incident Management'!A18</f>
        <v>RS.MI-01</v>
      </c>
      <c r="B48" s="20">
        <v>1</v>
      </c>
      <c r="C48" s="23">
        <f>IFERROR(VLOOKUP('ICT Risk Incident Management'!D18,_Input!$C$12:$D$16,2,FALSE),"")</f>
        <v>3</v>
      </c>
      <c r="D48" s="53">
        <f>C48*_Input!$C$74</f>
        <v>3</v>
      </c>
      <c r="E48" s="54">
        <f>IF(ROUND(100*(D48-_Input!$C$74)/(_Input!$C$75-_Input!$C$74),2) &lt; 0, 0, ROUND(100*(D48-_Input!$C$74)/(_Input!$C$75-_Input!$C$74),2))</f>
        <v>50</v>
      </c>
      <c r="F48" s="18"/>
    </row>
    <row r="49" spans="1:6" x14ac:dyDescent="0.25">
      <c r="A49" s="21" t="str">
        <f>'ICT Risk Incident Management'!A19</f>
        <v>RS.MI-02</v>
      </c>
      <c r="B49" s="20">
        <v>1</v>
      </c>
      <c r="C49" s="23">
        <f>IFERROR(VLOOKUP('ICT Risk Incident Management'!D19,_Input!$C$12:$D$16,2,FALSE),"")</f>
        <v>4</v>
      </c>
      <c r="D49" s="53">
        <f>C49*_Input!$C$74</f>
        <v>4</v>
      </c>
      <c r="E49" s="54">
        <f>IF(ROUND(100*(D49-_Input!$C$74)/(_Input!$C$75-_Input!$C$74),2) &lt; 0, 0, ROUND(100*(D49-_Input!$C$74)/(_Input!$C$75-_Input!$C$74),2))</f>
        <v>75</v>
      </c>
      <c r="F49" s="18"/>
    </row>
    <row r="50" spans="1:6" x14ac:dyDescent="0.25">
      <c r="A50" s="21" t="str">
        <f>'ICT Risk Incident Management'!A20</f>
        <v>RC.RP-01</v>
      </c>
      <c r="B50" s="20">
        <v>1</v>
      </c>
      <c r="C50" s="23">
        <f>IFERROR(VLOOKUP('ICT Risk Incident Management'!D20,_Input!$C$12:$D$16,2,FALSE),"")</f>
        <v>3</v>
      </c>
      <c r="D50" s="53">
        <f>C50*_Input!$C$74</f>
        <v>3</v>
      </c>
      <c r="E50" s="54">
        <f>IF(ROUND(100*(D50-_Input!$C$74)/(_Input!$C$75-_Input!$C$74),2) &lt; 0, 0, ROUND(100*(D50-_Input!$C$74)/(_Input!$C$75-_Input!$C$74),2))</f>
        <v>50</v>
      </c>
      <c r="F50" s="18"/>
    </row>
    <row r="51" spans="1:6" x14ac:dyDescent="0.25">
      <c r="A51" s="21" t="str">
        <f>'ICT Risk Incident Management'!A21</f>
        <v>RC.RP-02</v>
      </c>
      <c r="B51" s="20">
        <v>1</v>
      </c>
      <c r="C51" s="23">
        <f>IFERROR(VLOOKUP('ICT Risk Incident Management'!D21,_Input!$C$12:$D$16,2,FALSE),"")</f>
        <v>5</v>
      </c>
      <c r="D51" s="53">
        <f>C51*_Input!$C$74</f>
        <v>5</v>
      </c>
      <c r="E51" s="54">
        <f>IF(ROUND(100*(D51-_Input!$C$74)/(_Input!$C$75-_Input!$C$74),2) &lt; 0, 0, ROUND(100*(D51-_Input!$C$74)/(_Input!$C$75-_Input!$C$74),2))</f>
        <v>100</v>
      </c>
      <c r="F51" s="18"/>
    </row>
    <row r="52" spans="1:6" x14ac:dyDescent="0.25">
      <c r="A52" s="21" t="str">
        <f>'ICT Risk Incident Management'!A22</f>
        <v>RC.RP-03</v>
      </c>
      <c r="B52" s="20">
        <v>1</v>
      </c>
      <c r="C52" s="23">
        <f>IFERROR(VLOOKUP('ICT Risk Incident Management'!D22,_Input!$C$12:$D$16,2,FALSE),"")</f>
        <v>4</v>
      </c>
      <c r="D52" s="53">
        <f>C52*_Input!$C$74</f>
        <v>4</v>
      </c>
      <c r="E52" s="54">
        <f>IF(ROUND(100*(D52-_Input!$C$74)/(_Input!$C$75-_Input!$C$74),2) &lt; 0, 0, ROUND(100*(D52-_Input!$C$74)/(_Input!$C$75-_Input!$C$74),2))</f>
        <v>75</v>
      </c>
      <c r="F52" s="18"/>
    </row>
    <row r="53" spans="1:6" x14ac:dyDescent="0.25">
      <c r="A53" s="21" t="str">
        <f>'ICT Risk Incident Management'!A23</f>
        <v>RC.RP-04</v>
      </c>
      <c r="B53" s="20">
        <v>1</v>
      </c>
      <c r="C53" s="23">
        <f>IFERROR(VLOOKUP('ICT Risk Incident Management'!D23,_Input!$C$12:$D$16,2,FALSE),"")</f>
        <v>4</v>
      </c>
      <c r="D53" s="53">
        <f>C53*_Input!$C$74</f>
        <v>4</v>
      </c>
      <c r="E53" s="54">
        <f>IF(ROUND(100*(D53-_Input!$C$74)/(_Input!$C$75-_Input!$C$74),2) &lt; 0, 0, ROUND(100*(D53-_Input!$C$74)/(_Input!$C$75-_Input!$C$74),2))</f>
        <v>75</v>
      </c>
      <c r="F53" s="18"/>
    </row>
    <row r="54" spans="1:6" x14ac:dyDescent="0.25">
      <c r="A54" s="21" t="str">
        <f>'ICT Risk Incident Management'!A24</f>
        <v>RC.RP-05</v>
      </c>
      <c r="B54" s="20">
        <v>1</v>
      </c>
      <c r="C54" s="23">
        <f>IFERROR(VLOOKUP('ICT Risk Incident Management'!D24,_Input!$C$12:$D$16,2,FALSE),"")</f>
        <v>5</v>
      </c>
      <c r="D54" s="53">
        <f>C54*_Input!$C$74</f>
        <v>5</v>
      </c>
      <c r="E54" s="54">
        <f>IF(ROUND(100*(D54-_Input!$C$74)/(_Input!$C$75-_Input!$C$74),2) &lt; 0, 0, ROUND(100*(D54-_Input!$C$74)/(_Input!$C$75-_Input!$C$74),2))</f>
        <v>100</v>
      </c>
      <c r="F54" s="18"/>
    </row>
    <row r="55" spans="1:6" x14ac:dyDescent="0.25">
      <c r="A55" s="21" t="str">
        <f>'ICT Risk Incident Management'!A25</f>
        <v>RC.RP-06</v>
      </c>
      <c r="B55" s="20">
        <v>1</v>
      </c>
      <c r="C55" s="23">
        <f>IFERROR(VLOOKUP('ICT Risk Incident Management'!D25,_Input!$C$12:$D$16,2,FALSE),"")</f>
        <v>2</v>
      </c>
      <c r="D55" s="53">
        <f>C55*_Input!$C$74</f>
        <v>2</v>
      </c>
      <c r="E55" s="54">
        <f>IF(ROUND(100*(D55-_Input!$C$74)/(_Input!$C$75-_Input!$C$74),2) &lt; 0, 0, ROUND(100*(D55-_Input!$C$74)/(_Input!$C$75-_Input!$C$74),2))</f>
        <v>25</v>
      </c>
      <c r="F55" s="18"/>
    </row>
    <row r="56" spans="1:6" x14ac:dyDescent="0.25">
      <c r="A56" s="21" t="str">
        <f>'ICT Risk Incident Management'!A26</f>
        <v>RC.CO-03</v>
      </c>
      <c r="B56" s="20">
        <v>1</v>
      </c>
      <c r="C56" s="23">
        <f>IFERROR(VLOOKUP('ICT Risk Incident Management'!D26,_Input!$C$12:$D$16,2,FALSE),"")</f>
        <v>5</v>
      </c>
      <c r="D56" s="53">
        <f>C56*_Input!$C$74</f>
        <v>5</v>
      </c>
      <c r="E56" s="54">
        <f>IF(ROUND(100*(D56-_Input!$C$74)/(_Input!$C$75-_Input!$C$74),2) &lt; 0, 0, ROUND(100*(D56-_Input!$C$74)/(_Input!$C$75-_Input!$C$74),2))</f>
        <v>100</v>
      </c>
      <c r="F56" s="18"/>
    </row>
    <row r="57" spans="1:6" ht="15.75" thickBot="1" x14ac:dyDescent="0.3">
      <c r="A57" s="21" t="str">
        <f>'ICT Risk Incident Management'!A27</f>
        <v>RC.CO-04</v>
      </c>
      <c r="B57" s="20">
        <v>1</v>
      </c>
      <c r="C57" s="23">
        <f>IFERROR(VLOOKUP('ICT Risk Incident Management'!D27,_Input!$C$12:$D$16,2,FALSE),"")</f>
        <v>2</v>
      </c>
      <c r="D57" s="60">
        <f>C57*_Input!$C$74</f>
        <v>2</v>
      </c>
      <c r="E57" s="61">
        <f>IF(ROUND(100*(D57-_Input!$C$74)/(_Input!$C$75-_Input!$C$74),2) &lt; 0, 0, ROUND(100*(D57-_Input!$C$74)/(_Input!$C$75-_Input!$C$74),2))</f>
        <v>25</v>
      </c>
      <c r="F57" s="18"/>
    </row>
    <row r="58" spans="1:6" ht="15.75" thickBot="1" x14ac:dyDescent="0.3">
      <c r="A58" s="17" t="s">
        <v>24</v>
      </c>
      <c r="B58" s="16"/>
      <c r="C58" s="57">
        <f>SUMIFS(C32:C57,B32:B57,1)</f>
        <v>95</v>
      </c>
      <c r="D58" s="66">
        <f>SUMIFS(D32:D57,$B32:$B57,1)</f>
        <v>95</v>
      </c>
      <c r="E58" s="66">
        <f>IF(ROUND(100*(D58-COUNT(E32:E57)*_Input!$C$74)/(COUNT(E32:E57)*_Input!$C$75-COUNT(E32:E57)*_Input!$C$74),2) &lt; 0, 0, ROUND(100*(D58-COUNT(E32:E57)*_Input!$C$74)/(COUNT(E32:E57)*_Input!$C$75-COUNT(E32:E57)*_Input!$C$74),2))</f>
        <v>66.349999999999994</v>
      </c>
      <c r="F58" s="15"/>
    </row>
    <row r="59" spans="1:6" ht="15.75" thickBot="1" x14ac:dyDescent="0.3">
      <c r="A59" s="2"/>
      <c r="B59" s="2"/>
      <c r="C59" s="2"/>
      <c r="D59" s="2"/>
      <c r="E59" s="2"/>
      <c r="F59" s="2"/>
    </row>
    <row r="60" spans="1:6" ht="15.75" thickBot="1" x14ac:dyDescent="0.3">
      <c r="A60" s="50" t="s">
        <v>15</v>
      </c>
      <c r="B60" s="51"/>
      <c r="C60" s="50"/>
      <c r="D60" s="50"/>
      <c r="E60" s="50"/>
      <c r="F60" s="50"/>
    </row>
    <row r="61" spans="1:6" x14ac:dyDescent="0.25">
      <c r="A61" s="21" t="str">
        <f>'Digital Ops Resilience Testing'!A2</f>
        <v>ID.AM-01</v>
      </c>
      <c r="B61" s="24">
        <v>1</v>
      </c>
      <c r="C61" s="23">
        <f>IFERROR(VLOOKUP('Digital Ops Resilience Testing'!D2,_Input!$C$12:$D$16,2,FALSE),"")</f>
        <v>5</v>
      </c>
      <c r="D61" s="69">
        <f>C61*_Input!$C$74</f>
        <v>5</v>
      </c>
      <c r="E61" s="68">
        <f>IF(ROUND(100*(D61-_Input!$C$74)/(_Input!$C$75-_Input!$C$74),2) &lt; 0, 0, ROUND(100*(D61-_Input!$C$74)/(_Input!$C$75-_Input!$C$74),2))</f>
        <v>100</v>
      </c>
      <c r="F61" s="22"/>
    </row>
    <row r="62" spans="1:6" x14ac:dyDescent="0.25">
      <c r="A62" s="21" t="str">
        <f>'Digital Ops Resilience Testing'!A3</f>
        <v>ID.AM-02</v>
      </c>
      <c r="B62" s="20">
        <v>1</v>
      </c>
      <c r="C62" s="23">
        <f>IFERROR(VLOOKUP('Digital Ops Resilience Testing'!D3,_Input!$C$12:$D$16,2,FALSE),"")</f>
        <v>3</v>
      </c>
      <c r="D62" s="53">
        <f>C62*_Input!$C$74</f>
        <v>3</v>
      </c>
      <c r="E62" s="54">
        <f>IF(ROUND(100*(D62-_Input!$C$74)/(_Input!$C$75-_Input!$C$74),2) &lt; 0, 0, ROUND(100*(D62-_Input!$C$74)/(_Input!$C$75-_Input!$C$74),2))</f>
        <v>50</v>
      </c>
      <c r="F62" s="47"/>
    </row>
    <row r="63" spans="1:6" x14ac:dyDescent="0.25">
      <c r="A63" s="21" t="str">
        <f>'Digital Ops Resilience Testing'!A4</f>
        <v>ID.AM-03</v>
      </c>
      <c r="B63" s="20">
        <v>1</v>
      </c>
      <c r="C63" s="23">
        <f>IFERROR(VLOOKUP('Digital Ops Resilience Testing'!D4,_Input!$C$12:$D$16,2,FALSE),"")</f>
        <v>5</v>
      </c>
      <c r="D63" s="53">
        <f>C63*_Input!$C$74</f>
        <v>5</v>
      </c>
      <c r="E63" s="54">
        <f>IF(ROUND(100*(D63-_Input!$C$74)/(_Input!$C$75-_Input!$C$74),2) &lt; 0, 0, ROUND(100*(D63-_Input!$C$74)/(_Input!$C$75-_Input!$C$74),2))</f>
        <v>100</v>
      </c>
      <c r="F63" s="18"/>
    </row>
    <row r="64" spans="1:6" x14ac:dyDescent="0.25">
      <c r="A64" s="21" t="str">
        <f>'Digital Ops Resilience Testing'!A5</f>
        <v>ID.AM-04</v>
      </c>
      <c r="B64" s="20">
        <v>1</v>
      </c>
      <c r="C64" s="23">
        <f>IFERROR(VLOOKUP('Digital Ops Resilience Testing'!D5,_Input!$C$12:$D$16,2,FALSE),"")</f>
        <v>3</v>
      </c>
      <c r="D64" s="53">
        <f>C64*_Input!$C$74</f>
        <v>3</v>
      </c>
      <c r="E64" s="54">
        <f>IF(ROUND(100*(D64-_Input!$C$74)/(_Input!$C$75-_Input!$C$74),2) &lt; 0, 0, ROUND(100*(D64-_Input!$C$74)/(_Input!$C$75-_Input!$C$74),2))</f>
        <v>50</v>
      </c>
      <c r="F64" s="18"/>
    </row>
    <row r="65" spans="1:6" x14ac:dyDescent="0.25">
      <c r="A65" s="21" t="str">
        <f>'Digital Ops Resilience Testing'!A6</f>
        <v>ID.AM-05</v>
      </c>
      <c r="B65" s="20">
        <v>1</v>
      </c>
      <c r="C65" s="23">
        <f>IFERROR(VLOOKUP('Digital Ops Resilience Testing'!D6,_Input!$C$12:$D$16,2,FALSE),"")</f>
        <v>4</v>
      </c>
      <c r="D65" s="53">
        <f>C65*_Input!$C$74</f>
        <v>4</v>
      </c>
      <c r="E65" s="54">
        <f>IF(ROUND(100*(D65-_Input!$C$74)/(_Input!$C$75-_Input!$C$74),2) &lt; 0, 0, ROUND(100*(D65-_Input!$C$74)/(_Input!$C$75-_Input!$C$74),2))</f>
        <v>75</v>
      </c>
      <c r="F65" s="18"/>
    </row>
    <row r="66" spans="1:6" x14ac:dyDescent="0.25">
      <c r="A66" s="21" t="str">
        <f>'Digital Ops Resilience Testing'!A7</f>
        <v>ID.AM-07</v>
      </c>
      <c r="B66" s="20">
        <v>1</v>
      </c>
      <c r="C66" s="23">
        <f>IFERROR(VLOOKUP('Digital Ops Resilience Testing'!D7,_Input!$C$12:$D$16,2,FALSE),"")</f>
        <v>3</v>
      </c>
      <c r="D66" s="53">
        <f>C66*_Input!$C$74</f>
        <v>3</v>
      </c>
      <c r="E66" s="54">
        <f>IF(ROUND(100*(D66-_Input!$C$74)/(_Input!$C$75-_Input!$C$74),2) &lt; 0, 0, ROUND(100*(D66-_Input!$C$74)/(_Input!$C$75-_Input!$C$74),2))</f>
        <v>50</v>
      </c>
      <c r="F66" s="18"/>
    </row>
    <row r="67" spans="1:6" x14ac:dyDescent="0.25">
      <c r="A67" s="21" t="str">
        <f>'Digital Ops Resilience Testing'!A8</f>
        <v>ID.AM-08</v>
      </c>
      <c r="B67" s="20">
        <v>1</v>
      </c>
      <c r="C67" s="23">
        <f>IFERROR(VLOOKUP('Digital Ops Resilience Testing'!D8,_Input!$C$12:$D$16,2,FALSE),"")</f>
        <v>3</v>
      </c>
      <c r="D67" s="53">
        <f>C67*_Input!$C$74</f>
        <v>3</v>
      </c>
      <c r="E67" s="54">
        <f>IF(ROUND(100*(D67-_Input!$C$74)/(_Input!$C$75-_Input!$C$74),2) &lt; 0, 0, ROUND(100*(D67-_Input!$C$74)/(_Input!$C$75-_Input!$C$74),2))</f>
        <v>50</v>
      </c>
      <c r="F67" s="18"/>
    </row>
    <row r="68" spans="1:6" x14ac:dyDescent="0.25">
      <c r="A68" s="21" t="str">
        <f>'Digital Ops Resilience Testing'!A9</f>
        <v>ID.RA-01</v>
      </c>
      <c r="B68" s="20">
        <v>1</v>
      </c>
      <c r="C68" s="23">
        <f>IFERROR(VLOOKUP('Digital Ops Resilience Testing'!D9,_Input!$C$12:$D$16,2,FALSE),"")</f>
        <v>3</v>
      </c>
      <c r="D68" s="53">
        <f>C68*_Input!$C$74</f>
        <v>3</v>
      </c>
      <c r="E68" s="54">
        <f>IF(ROUND(100*(D68-_Input!$C$74)/(_Input!$C$75-_Input!$C$74),2) &lt; 0, 0, ROUND(100*(D68-_Input!$C$74)/(_Input!$C$75-_Input!$C$74),2))</f>
        <v>50</v>
      </c>
      <c r="F68" s="18"/>
    </row>
    <row r="69" spans="1:6" x14ac:dyDescent="0.25">
      <c r="A69" s="21" t="str">
        <f>'Digital Ops Resilience Testing'!A10</f>
        <v>ID.RA-02</v>
      </c>
      <c r="B69" s="20">
        <v>1</v>
      </c>
      <c r="C69" s="23">
        <f>IFERROR(VLOOKUP('Digital Ops Resilience Testing'!D10,_Input!$C$12:$D$16,2,FALSE),"")</f>
        <v>2</v>
      </c>
      <c r="D69" s="53">
        <f>C69*_Input!$C$74</f>
        <v>2</v>
      </c>
      <c r="E69" s="54">
        <f>IF(ROUND(100*(D69-_Input!$C$74)/(_Input!$C$75-_Input!$C$74),2) &lt; 0, 0, ROUND(100*(D69-_Input!$C$74)/(_Input!$C$75-_Input!$C$74),2))</f>
        <v>25</v>
      </c>
      <c r="F69" s="18"/>
    </row>
    <row r="70" spans="1:6" x14ac:dyDescent="0.25">
      <c r="A70" s="21" t="str">
        <f>'Digital Ops Resilience Testing'!A11</f>
        <v>ID.RA-08</v>
      </c>
      <c r="B70" s="20">
        <v>1</v>
      </c>
      <c r="C70" s="23">
        <f>IFERROR(VLOOKUP('Digital Ops Resilience Testing'!D11,_Input!$C$12:$D$16,2,FALSE),"")</f>
        <v>3</v>
      </c>
      <c r="D70" s="53">
        <f>C70*_Input!$C$74</f>
        <v>3</v>
      </c>
      <c r="E70" s="54">
        <f>IF(ROUND(100*(D70-_Input!$C$74)/(_Input!$C$75-_Input!$C$74),2) &lt; 0, 0, ROUND(100*(D70-_Input!$C$74)/(_Input!$C$75-_Input!$C$74),2))</f>
        <v>50</v>
      </c>
      <c r="F70" s="18"/>
    </row>
    <row r="71" spans="1:6" x14ac:dyDescent="0.25">
      <c r="A71" s="21" t="str">
        <f>'Digital Ops Resilience Testing'!A12</f>
        <v>ID.RA-09</v>
      </c>
      <c r="B71" s="20">
        <v>1</v>
      </c>
      <c r="C71" s="23">
        <f>IFERROR(VLOOKUP('Digital Ops Resilience Testing'!D12,_Input!$C$12:$D$16,2,FALSE),"")</f>
        <v>3</v>
      </c>
      <c r="D71" s="53">
        <f>C71*_Input!$C$74</f>
        <v>3</v>
      </c>
      <c r="E71" s="54">
        <f>IF(ROUND(100*(D71-_Input!$C$74)/(_Input!$C$75-_Input!$C$74),2) &lt; 0, 0, ROUND(100*(D71-_Input!$C$74)/(_Input!$C$75-_Input!$C$74),2))</f>
        <v>50</v>
      </c>
      <c r="F71" s="18"/>
    </row>
    <row r="72" spans="1:6" x14ac:dyDescent="0.25">
      <c r="A72" s="21" t="str">
        <f>'Digital Ops Resilience Testing'!A13</f>
        <v>ID.IM-02</v>
      </c>
      <c r="B72" s="20">
        <v>1</v>
      </c>
      <c r="C72" s="23">
        <f>IFERROR(VLOOKUP('Digital Ops Resilience Testing'!D13,_Input!$C$12:$D$16,2,FALSE),"")</f>
        <v>5</v>
      </c>
      <c r="D72" s="53">
        <f>C72*_Input!$C$74</f>
        <v>5</v>
      </c>
      <c r="E72" s="54">
        <f>IF(ROUND(100*(D72-_Input!$C$74)/(_Input!$C$75-_Input!$C$74),2) &lt; 0, 0, ROUND(100*(D72-_Input!$C$74)/(_Input!$C$75-_Input!$C$74),2))</f>
        <v>100</v>
      </c>
      <c r="F72" s="18"/>
    </row>
    <row r="73" spans="1:6" x14ac:dyDescent="0.25">
      <c r="A73" s="21" t="str">
        <f>'Digital Ops Resilience Testing'!A14</f>
        <v>PR.DS-11</v>
      </c>
      <c r="B73" s="20">
        <v>1</v>
      </c>
      <c r="C73" s="23">
        <f>IFERROR(VLOOKUP('Digital Ops Resilience Testing'!D14,_Input!$C$12:$D$16,2,FALSE),"")</f>
        <v>3</v>
      </c>
      <c r="D73" s="53">
        <f>C73*_Input!$C$74</f>
        <v>3</v>
      </c>
      <c r="E73" s="54">
        <f>IF(ROUND(100*(D73-_Input!$C$74)/(_Input!$C$75-_Input!$C$74),2) &lt; 0, 0, ROUND(100*(D73-_Input!$C$74)/(_Input!$C$75-_Input!$C$74),2))</f>
        <v>50</v>
      </c>
      <c r="F73" s="18"/>
    </row>
    <row r="74" spans="1:6" x14ac:dyDescent="0.25">
      <c r="A74" s="21" t="str">
        <f>'Digital Ops Resilience Testing'!A15</f>
        <v>PR.IR-01</v>
      </c>
      <c r="B74" s="20">
        <v>1</v>
      </c>
      <c r="C74" s="23">
        <f>IFERROR(VLOOKUP('Digital Ops Resilience Testing'!D15,_Input!$C$12:$D$16,2,FALSE),"")</f>
        <v>3</v>
      </c>
      <c r="D74" s="53">
        <f>C74*_Input!$C$74</f>
        <v>3</v>
      </c>
      <c r="E74" s="54">
        <f>IF(ROUND(100*(D74-_Input!$C$74)/(_Input!$C$75-_Input!$C$74),2) &lt; 0, 0, ROUND(100*(D74-_Input!$C$74)/(_Input!$C$75-_Input!$C$74),2))</f>
        <v>50</v>
      </c>
      <c r="F74" s="18"/>
    </row>
    <row r="75" spans="1:6" x14ac:dyDescent="0.25">
      <c r="A75" s="21" t="str">
        <f>'Digital Ops Resilience Testing'!A16</f>
        <v>PR.IR-02</v>
      </c>
      <c r="B75" s="20">
        <v>1</v>
      </c>
      <c r="C75" s="23">
        <f>IFERROR(VLOOKUP('Digital Ops Resilience Testing'!D16,_Input!$C$12:$D$16,2,FALSE),"")</f>
        <v>4</v>
      </c>
      <c r="D75" s="53">
        <f>C75*_Input!$C$74</f>
        <v>4</v>
      </c>
      <c r="E75" s="54">
        <f>IF(ROUND(100*(D75-_Input!$C$74)/(_Input!$C$75-_Input!$C$74),2) &lt; 0, 0, ROUND(100*(D75-_Input!$C$74)/(_Input!$C$75-_Input!$C$74),2))</f>
        <v>75</v>
      </c>
      <c r="F75" s="18"/>
    </row>
    <row r="76" spans="1:6" x14ac:dyDescent="0.25">
      <c r="A76" s="21" t="str">
        <f>'Digital Ops Resilience Testing'!A17</f>
        <v>PR.IR-03</v>
      </c>
      <c r="B76" s="20">
        <v>1</v>
      </c>
      <c r="C76" s="23">
        <f>IFERROR(VLOOKUP('Digital Ops Resilience Testing'!D17,_Input!$C$12:$D$16,2,FALSE),"")</f>
        <v>3</v>
      </c>
      <c r="D76" s="53">
        <f>C76*_Input!$C$74</f>
        <v>3</v>
      </c>
      <c r="E76" s="54">
        <f>IF(ROUND(100*(D76-_Input!$C$74)/(_Input!$C$75-_Input!$C$74),2) &lt; 0, 0, ROUND(100*(D76-_Input!$C$74)/(_Input!$C$75-_Input!$C$74),2))</f>
        <v>50</v>
      </c>
      <c r="F76" s="18"/>
    </row>
    <row r="77" spans="1:6" x14ac:dyDescent="0.25">
      <c r="A77" s="21" t="str">
        <f>'Digital Ops Resilience Testing'!A18</f>
        <v>PR.IR-04</v>
      </c>
      <c r="B77" s="20">
        <v>1</v>
      </c>
      <c r="C77" s="23">
        <f>IFERROR(VLOOKUP('Digital Ops Resilience Testing'!D18,_Input!$C$12:$D$16,2,FALSE),"")</f>
        <v>5</v>
      </c>
      <c r="D77" s="53">
        <f>C77*_Input!$C$74</f>
        <v>5</v>
      </c>
      <c r="E77" s="54">
        <f>IF(ROUND(100*(D77-_Input!$C$74)/(_Input!$C$75-_Input!$C$74),2) &lt; 0, 0, ROUND(100*(D77-_Input!$C$74)/(_Input!$C$75-_Input!$C$74),2))</f>
        <v>100</v>
      </c>
      <c r="F77" s="18"/>
    </row>
    <row r="78" spans="1:6" x14ac:dyDescent="0.25">
      <c r="A78" s="21" t="str">
        <f>'Digital Ops Resilience Testing'!A19</f>
        <v>RS.AN-03</v>
      </c>
      <c r="B78" s="20">
        <v>1</v>
      </c>
      <c r="C78" s="23">
        <f>IFERROR(VLOOKUP('Digital Ops Resilience Testing'!D19,_Input!$C$12:$D$16,2,FALSE),"")</f>
        <v>1</v>
      </c>
      <c r="D78" s="53">
        <f>C78*_Input!$C$74</f>
        <v>1</v>
      </c>
      <c r="E78" s="54">
        <f>IF(ROUND(100*(D78-_Input!$C$74)/(_Input!$C$75-_Input!$C$74),2) &lt; 0, 0, ROUND(100*(D78-_Input!$C$74)/(_Input!$C$75-_Input!$C$74),2))</f>
        <v>0</v>
      </c>
      <c r="F78" s="18"/>
    </row>
    <row r="79" spans="1:6" x14ac:dyDescent="0.25">
      <c r="A79" s="21" t="str">
        <f>'Digital Ops Resilience Testing'!A20</f>
        <v>RS.AN-06</v>
      </c>
      <c r="B79" s="20">
        <v>1</v>
      </c>
      <c r="C79" s="23">
        <f>IFERROR(VLOOKUP('Digital Ops Resilience Testing'!D20,_Input!$C$12:$D$16,2,FALSE),"")</f>
        <v>4</v>
      </c>
      <c r="D79" s="53">
        <f>C79*_Input!$C$74</f>
        <v>4</v>
      </c>
      <c r="E79" s="54">
        <f>IF(ROUND(100*(D79-_Input!$C$74)/(_Input!$C$75-_Input!$C$74),2) &lt; 0, 0, ROUND(100*(D79-_Input!$C$74)/(_Input!$C$75-_Input!$C$74),2))</f>
        <v>75</v>
      </c>
      <c r="F79" s="18"/>
    </row>
    <row r="80" spans="1:6" x14ac:dyDescent="0.25">
      <c r="A80" s="21" t="str">
        <f>'Digital Ops Resilience Testing'!A21</f>
        <v>RS.AN-07</v>
      </c>
      <c r="B80" s="20">
        <v>1</v>
      </c>
      <c r="C80" s="23">
        <f>IFERROR(VLOOKUP('Digital Ops Resilience Testing'!D21,_Input!$C$12:$D$16,2,FALSE),"")</f>
        <v>5</v>
      </c>
      <c r="D80" s="53">
        <f>C80*_Input!$C$74</f>
        <v>5</v>
      </c>
      <c r="E80" s="54">
        <f>IF(ROUND(100*(D80-_Input!$C$74)/(_Input!$C$75-_Input!$C$74),2) &lt; 0, 0, ROUND(100*(D80-_Input!$C$74)/(_Input!$C$75-_Input!$C$74),2))</f>
        <v>100</v>
      </c>
      <c r="F80" s="18"/>
    </row>
    <row r="81" spans="1:6" ht="15.75" thickBot="1" x14ac:dyDescent="0.3">
      <c r="A81" s="21" t="str">
        <f>'Digital Ops Resilience Testing'!A22</f>
        <v>RC.CO-03</v>
      </c>
      <c r="B81" s="20">
        <v>1</v>
      </c>
      <c r="C81" s="23">
        <f>IFERROR(VLOOKUP('Digital Ops Resilience Testing'!D22,_Input!$C$12:$D$16,2,FALSE),"")</f>
        <v>4</v>
      </c>
      <c r="D81" s="55">
        <f>C81*_Input!$C$74</f>
        <v>4</v>
      </c>
      <c r="E81" s="65">
        <f>IF(ROUND(100*(D81-_Input!$C$74)/(_Input!$C$75-_Input!$C$74),2) &lt; 0, 0, ROUND(100*(D81-_Input!$C$74)/(_Input!$C$75-_Input!$C$74),2))</f>
        <v>75</v>
      </c>
      <c r="F81" s="18"/>
    </row>
    <row r="82" spans="1:6" ht="15.75" thickBot="1" x14ac:dyDescent="0.3">
      <c r="A82" s="17" t="s">
        <v>24</v>
      </c>
      <c r="B82" s="16"/>
      <c r="C82" s="57">
        <f>SUMIFS(C61:C81,B61:B81,1)</f>
        <v>74</v>
      </c>
      <c r="D82" s="66">
        <f>SUMIFS(D61:D81,$B61:$B81,1)</f>
        <v>74</v>
      </c>
      <c r="E82" s="66">
        <f>IF(ROUND(100*(D82-COUNT(E61:E81)*_Input!$C$74)/(COUNT(E61:E81)*_Input!$C$75-COUNT(E61:E81)*_Input!$C$74),2) &lt; 0, 0, ROUND(100*(D82-COUNT(E61:E81)*_Input!$C$74)/(COUNT(E61:E81)*_Input!$C$75-COUNT(E61:E81)*_Input!$C$74),2))</f>
        <v>63.1</v>
      </c>
      <c r="F82" s="15"/>
    </row>
    <row r="83" spans="1:6" ht="15.75" thickBot="1" x14ac:dyDescent="0.3">
      <c r="A83" s="2"/>
      <c r="B83" s="2"/>
      <c r="C83" s="2"/>
      <c r="D83" s="2"/>
      <c r="E83" s="2"/>
      <c r="F83" s="2"/>
    </row>
    <row r="84" spans="1:6" ht="15.75" thickBot="1" x14ac:dyDescent="0.3">
      <c r="A84" s="50" t="s">
        <v>14</v>
      </c>
      <c r="B84" s="51"/>
      <c r="C84" s="50"/>
      <c r="D84" s="50"/>
      <c r="E84" s="50"/>
      <c r="F84" s="50"/>
    </row>
    <row r="85" spans="1:6" x14ac:dyDescent="0.25">
      <c r="A85" s="21" t="str">
        <f>'3rd Party providers RM'!A2</f>
        <v>GV.RM-05</v>
      </c>
      <c r="B85" s="24">
        <v>1</v>
      </c>
      <c r="C85" s="62">
        <f>IFERROR(VLOOKUP('3rd Party providers RM'!D2,_Input!$C$12:$D$16,2,FALSE),"")</f>
        <v>1</v>
      </c>
      <c r="D85" s="67">
        <f>C85*_Input!$C$74</f>
        <v>1</v>
      </c>
      <c r="E85" s="67">
        <f>IF(ROUND(100*(D85-_Input!$C$74)/(_Input!$C$75-_Input!$C$74),2) &lt; 0, 0, ROUND(100*(D85-_Input!$C$74)/(_Input!$C$75-_Input!$C$74),2))</f>
        <v>0</v>
      </c>
      <c r="F85" s="46"/>
    </row>
    <row r="86" spans="1:6" x14ac:dyDescent="0.25">
      <c r="A86" s="21" t="str">
        <f>'3rd Party providers RM'!A3</f>
        <v>GV.SC-01</v>
      </c>
      <c r="B86" s="20">
        <v>1</v>
      </c>
      <c r="C86" s="62">
        <f>IFERROR(VLOOKUP('3rd Party providers RM'!D3,_Input!$C$12:$D$16,2,FALSE),"")</f>
        <v>1</v>
      </c>
      <c r="D86" s="63">
        <f>C86*_Input!$C$74</f>
        <v>1</v>
      </c>
      <c r="E86" s="63">
        <f>IF(ROUND(100*(D86-_Input!$C$74)/(_Input!$C$75-_Input!$C$74),2) &lt; 0, 0, ROUND(100*(D86-_Input!$C$74)/(_Input!$C$75-_Input!$C$74),2))</f>
        <v>0</v>
      </c>
      <c r="F86" s="47"/>
    </row>
    <row r="87" spans="1:6" x14ac:dyDescent="0.25">
      <c r="A87" s="21" t="str">
        <f>'3rd Party providers RM'!A4</f>
        <v>GV.SC-02</v>
      </c>
      <c r="B87" s="20">
        <v>1</v>
      </c>
      <c r="C87" s="62">
        <f>IFERROR(VLOOKUP('3rd Party providers RM'!D4,_Input!$C$12:$D$16,2,FALSE),"")</f>
        <v>1</v>
      </c>
      <c r="D87" s="63">
        <f>C87*_Input!$C$74</f>
        <v>1</v>
      </c>
      <c r="E87" s="63">
        <f>IF(ROUND(100*(D87-_Input!$C$74)/(_Input!$C$75-_Input!$C$74),2) &lt; 0, 0, ROUND(100*(D87-_Input!$C$74)/(_Input!$C$75-_Input!$C$74),2))</f>
        <v>0</v>
      </c>
      <c r="F87" s="47"/>
    </row>
    <row r="88" spans="1:6" x14ac:dyDescent="0.25">
      <c r="A88" s="21" t="str">
        <f>'3rd Party providers RM'!A5</f>
        <v>GV.SC-03</v>
      </c>
      <c r="B88" s="20">
        <v>1</v>
      </c>
      <c r="C88" s="62">
        <f>IFERROR(VLOOKUP('3rd Party providers RM'!D5,_Input!$C$12:$D$16,2,FALSE),"")</f>
        <v>1</v>
      </c>
      <c r="D88" s="63">
        <f>C88*_Input!$C$74</f>
        <v>1</v>
      </c>
      <c r="E88" s="63">
        <f>IF(ROUND(100*(D88-_Input!$C$74)/(_Input!$C$75-_Input!$C$74),2) &lt; 0, 0, ROUND(100*(D88-_Input!$C$74)/(_Input!$C$75-_Input!$C$74),2))</f>
        <v>0</v>
      </c>
      <c r="F88" s="47"/>
    </row>
    <row r="89" spans="1:6" x14ac:dyDescent="0.25">
      <c r="A89" s="21" t="str">
        <f>'3rd Party providers RM'!A6</f>
        <v>GV.SC-04</v>
      </c>
      <c r="B89" s="20">
        <v>1</v>
      </c>
      <c r="C89" s="62">
        <f>IFERROR(VLOOKUP('3rd Party providers RM'!D6,_Input!$C$12:$D$16,2,FALSE),"")</f>
        <v>1</v>
      </c>
      <c r="D89" s="63">
        <f>C89*_Input!$C$74</f>
        <v>1</v>
      </c>
      <c r="E89" s="63">
        <f>IF(ROUND(100*(D89-_Input!$C$74)/(_Input!$C$75-_Input!$C$74),2) &lt; 0, 0, ROUND(100*(D89-_Input!$C$74)/(_Input!$C$75-_Input!$C$74),2))</f>
        <v>0</v>
      </c>
      <c r="F89" s="47"/>
    </row>
    <row r="90" spans="1:6" x14ac:dyDescent="0.25">
      <c r="A90" s="21" t="str">
        <f>'3rd Party providers RM'!A7</f>
        <v>GV.SC-05</v>
      </c>
      <c r="B90" s="20">
        <v>1</v>
      </c>
      <c r="C90" s="62">
        <f>IFERROR(VLOOKUP('3rd Party providers RM'!D7,_Input!$C$12:$D$16,2,FALSE),"")</f>
        <v>2</v>
      </c>
      <c r="D90" s="63">
        <f>C90*_Input!$C$74</f>
        <v>2</v>
      </c>
      <c r="E90" s="63">
        <f>IF(ROUND(100*(D90-_Input!$C$74)/(_Input!$C$75-_Input!$C$74),2) &lt; 0, 0, ROUND(100*(D90-_Input!$C$74)/(_Input!$C$75-_Input!$C$74),2))</f>
        <v>25</v>
      </c>
      <c r="F90" s="47"/>
    </row>
    <row r="91" spans="1:6" x14ac:dyDescent="0.25">
      <c r="A91" s="21" t="str">
        <f>'3rd Party providers RM'!A8</f>
        <v>GV.SC-06</v>
      </c>
      <c r="B91" s="20">
        <v>1</v>
      </c>
      <c r="C91" s="62">
        <f>IFERROR(VLOOKUP('3rd Party providers RM'!D8,_Input!$C$12:$D$16,2,FALSE),"")</f>
        <v>2</v>
      </c>
      <c r="D91" s="63">
        <f>C91*_Input!$C$74</f>
        <v>2</v>
      </c>
      <c r="E91" s="63">
        <f>IF(ROUND(100*(D91-_Input!$C$74)/(_Input!$C$75-_Input!$C$74),2) &lt; 0, 0, ROUND(100*(D91-_Input!$C$74)/(_Input!$C$75-_Input!$C$74),2))</f>
        <v>25</v>
      </c>
      <c r="F91" s="47"/>
    </row>
    <row r="92" spans="1:6" x14ac:dyDescent="0.25">
      <c r="A92" s="21" t="str">
        <f>'3rd Party providers RM'!A9</f>
        <v>GV.SC-07</v>
      </c>
      <c r="B92" s="20">
        <v>1</v>
      </c>
      <c r="C92" s="62">
        <f>IFERROR(VLOOKUP('3rd Party providers RM'!D9,_Input!$C$12:$D$16,2,FALSE),"")</f>
        <v>2</v>
      </c>
      <c r="D92" s="63">
        <f>C92*_Input!$C$74</f>
        <v>2</v>
      </c>
      <c r="E92" s="63">
        <f>IF(ROUND(100*(D92-_Input!$C$74)/(_Input!$C$75-_Input!$C$74),2) &lt; 0, 0, ROUND(100*(D92-_Input!$C$74)/(_Input!$C$75-_Input!$C$74),2))</f>
        <v>25</v>
      </c>
      <c r="F92" s="47"/>
    </row>
    <row r="93" spans="1:6" x14ac:dyDescent="0.25">
      <c r="A93" s="21" t="str">
        <f>'3rd Party providers RM'!A10</f>
        <v>GV.SC-08</v>
      </c>
      <c r="B93" s="20">
        <v>1</v>
      </c>
      <c r="C93" s="62">
        <f>IFERROR(VLOOKUP('3rd Party providers RM'!D10,_Input!$C$12:$D$16,2,FALSE),"")</f>
        <v>2</v>
      </c>
      <c r="D93" s="63">
        <f>C93*_Input!$C$74</f>
        <v>2</v>
      </c>
      <c r="E93" s="63">
        <f>IF(ROUND(100*(D93-_Input!$C$74)/(_Input!$C$75-_Input!$C$74),2) &lt; 0, 0, ROUND(100*(D93-_Input!$C$74)/(_Input!$C$75-_Input!$C$74),2))</f>
        <v>25</v>
      </c>
      <c r="F93" s="47"/>
    </row>
    <row r="94" spans="1:6" x14ac:dyDescent="0.25">
      <c r="A94" s="21" t="str">
        <f>'3rd Party providers RM'!A11</f>
        <v>GV.SC-09</v>
      </c>
      <c r="B94" s="20">
        <v>1</v>
      </c>
      <c r="C94" s="62">
        <f>IFERROR(VLOOKUP('3rd Party providers RM'!D11,_Input!$C$12:$D$16,2,FALSE),"")</f>
        <v>2</v>
      </c>
      <c r="D94" s="63">
        <f>C94*_Input!$C$74</f>
        <v>2</v>
      </c>
      <c r="E94" s="63">
        <f>IF(ROUND(100*(D94-_Input!$C$74)/(_Input!$C$75-_Input!$C$74),2) &lt; 0, 0, ROUND(100*(D94-_Input!$C$74)/(_Input!$C$75-_Input!$C$74),2))</f>
        <v>25</v>
      </c>
      <c r="F94" s="47"/>
    </row>
    <row r="95" spans="1:6" x14ac:dyDescent="0.25">
      <c r="A95" s="21" t="str">
        <f>'3rd Party providers RM'!A12</f>
        <v>GV.SC-10</v>
      </c>
      <c r="B95" s="20">
        <v>1</v>
      </c>
      <c r="C95" s="62">
        <f>IFERROR(VLOOKUP('3rd Party providers RM'!D12,_Input!$C$12:$D$16,2,FALSE),"")</f>
        <v>2</v>
      </c>
      <c r="D95" s="63">
        <f>C95*_Input!$C$74</f>
        <v>2</v>
      </c>
      <c r="E95" s="63">
        <f>IF(ROUND(100*(D95-_Input!$C$74)/(_Input!$C$75-_Input!$C$74),2) &lt; 0, 0, ROUND(100*(D95-_Input!$C$74)/(_Input!$C$75-_Input!$C$74),2))</f>
        <v>25</v>
      </c>
      <c r="F95" s="47"/>
    </row>
    <row r="96" spans="1:6" x14ac:dyDescent="0.25">
      <c r="A96" s="21" t="str">
        <f>'3rd Party providers RM'!A13</f>
        <v>ID.AM-03</v>
      </c>
      <c r="B96" s="20">
        <v>1</v>
      </c>
      <c r="C96" s="62">
        <f>IFERROR(VLOOKUP('3rd Party providers RM'!D13,_Input!$C$12:$D$16,2,FALSE),"")</f>
        <v>2</v>
      </c>
      <c r="D96" s="63">
        <f>C96*_Input!$C$74</f>
        <v>2</v>
      </c>
      <c r="E96" s="63">
        <f>IF(ROUND(100*(D96-_Input!$C$74)/(_Input!$C$75-_Input!$C$74),2) &lt; 0, 0, ROUND(100*(D96-_Input!$C$74)/(_Input!$C$75-_Input!$C$74),2))</f>
        <v>25</v>
      </c>
      <c r="F96" s="47"/>
    </row>
    <row r="97" spans="1:6" x14ac:dyDescent="0.25">
      <c r="A97" s="21" t="str">
        <f>'3rd Party providers RM'!A14</f>
        <v>ID.AM-04</v>
      </c>
      <c r="B97" s="20">
        <v>1</v>
      </c>
      <c r="C97" s="62">
        <f>IFERROR(VLOOKUP('3rd Party providers RM'!D14,_Input!$C$12:$D$16,2,FALSE),"")</f>
        <v>3</v>
      </c>
      <c r="D97" s="63">
        <f>C97*_Input!$C$74</f>
        <v>3</v>
      </c>
      <c r="E97" s="63">
        <f>IF(ROUND(100*(D97-_Input!$C$74)/(_Input!$C$75-_Input!$C$74),2) &lt; 0, 0, ROUND(100*(D97-_Input!$C$74)/(_Input!$C$75-_Input!$C$74),2))</f>
        <v>50</v>
      </c>
      <c r="F97" s="47"/>
    </row>
    <row r="98" spans="1:6" x14ac:dyDescent="0.25">
      <c r="A98" s="21" t="str">
        <f>'3rd Party providers RM'!A15</f>
        <v>ID.AM-05</v>
      </c>
      <c r="B98" s="20">
        <v>1</v>
      </c>
      <c r="C98" s="62">
        <f>IFERROR(VLOOKUP('3rd Party providers RM'!D15,_Input!$C$12:$D$16,2,FALSE),"")</f>
        <v>3</v>
      </c>
      <c r="D98" s="63">
        <f>C98*_Input!$C$74</f>
        <v>3</v>
      </c>
      <c r="E98" s="63">
        <f>IF(ROUND(100*(D98-_Input!$C$74)/(_Input!$C$75-_Input!$C$74),2) &lt; 0, 0, ROUND(100*(D98-_Input!$C$74)/(_Input!$C$75-_Input!$C$74),2))</f>
        <v>50</v>
      </c>
      <c r="F98" s="47"/>
    </row>
    <row r="99" spans="1:6" x14ac:dyDescent="0.25">
      <c r="A99" s="21" t="str">
        <f>'3rd Party providers RM'!A16</f>
        <v>ID.RA-03</v>
      </c>
      <c r="B99" s="20">
        <v>1</v>
      </c>
      <c r="C99" s="62">
        <f>IFERROR(VLOOKUP('3rd Party providers RM'!D16,_Input!$C$12:$D$16,2,FALSE),"")</f>
        <v>3</v>
      </c>
      <c r="D99" s="63">
        <f>C99*_Input!$C$74</f>
        <v>3</v>
      </c>
      <c r="E99" s="63">
        <f>IF(ROUND(100*(D99-_Input!$C$74)/(_Input!$C$75-_Input!$C$74),2) &lt; 0, 0, ROUND(100*(D99-_Input!$C$74)/(_Input!$C$75-_Input!$C$74),2))</f>
        <v>50</v>
      </c>
      <c r="F99" s="47"/>
    </row>
    <row r="100" spans="1:6" x14ac:dyDescent="0.25">
      <c r="A100" s="21" t="str">
        <f>'3rd Party providers RM'!A17</f>
        <v>ID.RA-09</v>
      </c>
      <c r="B100" s="20">
        <v>1</v>
      </c>
      <c r="C100" s="62">
        <f>IFERROR(VLOOKUP('3rd Party providers RM'!D17,_Input!$C$12:$D$16,2,FALSE),"")</f>
        <v>3</v>
      </c>
      <c r="D100" s="63">
        <f>C100*_Input!$C$74</f>
        <v>3</v>
      </c>
      <c r="E100" s="63">
        <f>IF(ROUND(100*(D100-_Input!$C$74)/(_Input!$C$75-_Input!$C$74),2) &lt; 0, 0, ROUND(100*(D100-_Input!$C$74)/(_Input!$C$75-_Input!$C$74),2))</f>
        <v>50</v>
      </c>
      <c r="F100" s="47"/>
    </row>
    <row r="101" spans="1:6" x14ac:dyDescent="0.25">
      <c r="A101" s="21" t="str">
        <f>'3rd Party providers RM'!A18</f>
        <v>ID.RA-10</v>
      </c>
      <c r="B101" s="20">
        <v>1</v>
      </c>
      <c r="C101" s="62">
        <f>IFERROR(VLOOKUP('3rd Party providers RM'!D18,_Input!$C$12:$D$16,2,FALSE),"")</f>
        <v>3</v>
      </c>
      <c r="D101" s="63">
        <f>C101*_Input!$C$74</f>
        <v>3</v>
      </c>
      <c r="E101" s="63">
        <f>IF(ROUND(100*(D101-_Input!$C$74)/(_Input!$C$75-_Input!$C$74),2) &lt; 0, 0, ROUND(100*(D101-_Input!$C$74)/(_Input!$C$75-_Input!$C$74),2))</f>
        <v>50</v>
      </c>
      <c r="F101" s="47"/>
    </row>
    <row r="102" spans="1:6" x14ac:dyDescent="0.25">
      <c r="A102" s="21" t="str">
        <f>'3rd Party providers RM'!A19</f>
        <v>ID.IM-02</v>
      </c>
      <c r="B102" s="20">
        <v>1</v>
      </c>
      <c r="C102" s="62">
        <f>IFERROR(VLOOKUP('3rd Party providers RM'!D19,_Input!$C$12:$D$16,2,FALSE),"")</f>
        <v>4</v>
      </c>
      <c r="D102" s="63">
        <f>C102*_Input!$C$74</f>
        <v>4</v>
      </c>
      <c r="E102" s="63">
        <f>IF(ROUND(100*(D102-_Input!$C$74)/(_Input!$C$75-_Input!$C$74),2) &lt; 0, 0, ROUND(100*(D102-_Input!$C$74)/(_Input!$C$75-_Input!$C$74),2))</f>
        <v>75</v>
      </c>
      <c r="F102" s="47"/>
    </row>
    <row r="103" spans="1:6" x14ac:dyDescent="0.25">
      <c r="A103" s="21" t="str">
        <f>'3rd Party providers RM'!A20</f>
        <v>PR.AA-01</v>
      </c>
      <c r="B103" s="20">
        <v>1</v>
      </c>
      <c r="C103" s="62">
        <f>IFERROR(VLOOKUP('3rd Party providers RM'!D20,_Input!$C$12:$D$16,2,FALSE),"")</f>
        <v>4</v>
      </c>
      <c r="D103" s="63">
        <f>C103*_Input!$C$74</f>
        <v>4</v>
      </c>
      <c r="E103" s="63">
        <f>IF(ROUND(100*(D103-_Input!$C$74)/(_Input!$C$75-_Input!$C$74),2) &lt; 0, 0, ROUND(100*(D103-_Input!$C$74)/(_Input!$C$75-_Input!$C$74),2))</f>
        <v>75</v>
      </c>
      <c r="F103" s="47"/>
    </row>
    <row r="104" spans="1:6" x14ac:dyDescent="0.25">
      <c r="A104" s="21" t="str">
        <f>'3rd Party providers RM'!A21</f>
        <v>PR.AA-02</v>
      </c>
      <c r="B104" s="20">
        <v>1</v>
      </c>
      <c r="C104" s="62">
        <f>IFERROR(VLOOKUP('3rd Party providers RM'!D21,_Input!$C$12:$D$16,2,FALSE),"")</f>
        <v>4</v>
      </c>
      <c r="D104" s="63">
        <f>C104*_Input!$C$74</f>
        <v>4</v>
      </c>
      <c r="E104" s="63">
        <f>IF(ROUND(100*(D104-_Input!$C$74)/(_Input!$C$75-_Input!$C$74),2) &lt; 0, 0, ROUND(100*(D104-_Input!$C$74)/(_Input!$C$75-_Input!$C$74),2))</f>
        <v>75</v>
      </c>
      <c r="F104" s="47"/>
    </row>
    <row r="105" spans="1:6" x14ac:dyDescent="0.25">
      <c r="A105" s="21" t="str">
        <f>'3rd Party providers RM'!A22</f>
        <v>PR.AA-03</v>
      </c>
      <c r="B105" s="20">
        <v>1</v>
      </c>
      <c r="C105" s="62">
        <f>IFERROR(VLOOKUP('3rd Party providers RM'!D22,_Input!$C$12:$D$16,2,FALSE),"")</f>
        <v>4</v>
      </c>
      <c r="D105" s="63">
        <f>C105*_Input!$C$74</f>
        <v>4</v>
      </c>
      <c r="E105" s="63">
        <f>IF(ROUND(100*(D105-_Input!$C$74)/(_Input!$C$75-_Input!$C$74),2) &lt; 0, 0, ROUND(100*(D105-_Input!$C$74)/(_Input!$C$75-_Input!$C$74),2))</f>
        <v>75</v>
      </c>
      <c r="F105" s="47"/>
    </row>
    <row r="106" spans="1:6" x14ac:dyDescent="0.25">
      <c r="A106" s="21" t="str">
        <f>'3rd Party providers RM'!A23</f>
        <v>PR.AA-05</v>
      </c>
      <c r="B106" s="20">
        <v>1</v>
      </c>
      <c r="C106" s="62">
        <f>IFERROR(VLOOKUP('3rd Party providers RM'!D23,_Input!$C$12:$D$16,2,FALSE),"")</f>
        <v>5</v>
      </c>
      <c r="D106" s="63">
        <f>C106*_Input!$C$74</f>
        <v>5</v>
      </c>
      <c r="E106" s="63">
        <f>IF(ROUND(100*(D106-_Input!$C$74)/(_Input!$C$75-_Input!$C$74),2) &lt; 0, 0, ROUND(100*(D106-_Input!$C$74)/(_Input!$C$75-_Input!$C$74),2))</f>
        <v>100</v>
      </c>
      <c r="F106" s="47"/>
    </row>
    <row r="107" spans="1:6" x14ac:dyDescent="0.25">
      <c r="A107" s="21" t="str">
        <f>'3rd Party providers RM'!A24</f>
        <v>PR.AA-06</v>
      </c>
      <c r="B107" s="20">
        <v>1</v>
      </c>
      <c r="C107" s="62">
        <f>IFERROR(VLOOKUP('3rd Party providers RM'!D24,_Input!$C$12:$D$16,2,FALSE),"")</f>
        <v>5</v>
      </c>
      <c r="D107" s="63">
        <f>C107*_Input!$C$74</f>
        <v>5</v>
      </c>
      <c r="E107" s="63">
        <f>IF(ROUND(100*(D107-_Input!$C$74)/(_Input!$C$75-_Input!$C$74),2) &lt; 0, 0, ROUND(100*(D107-_Input!$C$74)/(_Input!$C$75-_Input!$C$74),2))</f>
        <v>100</v>
      </c>
      <c r="F107" s="47"/>
    </row>
    <row r="108" spans="1:6" x14ac:dyDescent="0.25">
      <c r="A108" s="21" t="str">
        <f>'3rd Party providers RM'!A25</f>
        <v>DE.CM-06</v>
      </c>
      <c r="B108" s="20">
        <v>1</v>
      </c>
      <c r="C108" s="62">
        <f>IFERROR(VLOOKUP('3rd Party providers RM'!D25,_Input!$C$12:$D$16,2,FALSE),"")</f>
        <v>5</v>
      </c>
      <c r="D108" s="63">
        <f>C108*_Input!$C$74</f>
        <v>5</v>
      </c>
      <c r="E108" s="63">
        <f>IF(ROUND(100*(D108-_Input!$C$74)/(_Input!$C$75-_Input!$C$74),2) &lt; 0, 0, ROUND(100*(D108-_Input!$C$74)/(_Input!$C$75-_Input!$C$74),2))</f>
        <v>100</v>
      </c>
      <c r="F108" s="47"/>
    </row>
    <row r="109" spans="1:6" ht="15.75" thickBot="1" x14ac:dyDescent="0.3">
      <c r="A109" s="21" t="str">
        <f>'3rd Party providers RM'!A26</f>
        <v>RS.MA-01</v>
      </c>
      <c r="B109" s="20">
        <v>1</v>
      </c>
      <c r="C109" s="62">
        <f>IFERROR(VLOOKUP('3rd Party providers RM'!D26,_Input!$C$12:$D$16,2,FALSE),"")</f>
        <v>5</v>
      </c>
      <c r="D109" s="64">
        <f>C109*_Input!$C$74</f>
        <v>5</v>
      </c>
      <c r="E109" s="64">
        <f>IF(ROUND(100*(D109-_Input!$C$74)/(_Input!$C$75-_Input!$C$74),2) &lt; 0, 0, ROUND(100*(D109-_Input!$C$74)/(_Input!$C$75-_Input!$C$74),2))</f>
        <v>100</v>
      </c>
      <c r="F109" s="47"/>
    </row>
    <row r="110" spans="1:6" ht="15.75" thickBot="1" x14ac:dyDescent="0.3">
      <c r="A110" s="17" t="s">
        <v>24</v>
      </c>
      <c r="B110" s="16"/>
      <c r="C110" s="57">
        <f>SUMIFS(C85:C109,B85:B109,1)</f>
        <v>70</v>
      </c>
      <c r="D110" s="66">
        <f>SUMIFS(D85:D109,$B85:$B109,1)</f>
        <v>70</v>
      </c>
      <c r="E110" s="66">
        <f>IF(ROUND(100*(D110-COUNT(E85:E109)*_Input!$C$74)/(COUNT(E85:E109)*_Input!$C$75-COUNT(E85:E109)*_Input!$C$74),2) &lt; 0, 0, ROUND(100*(D110-COUNT(E85:E109)*_Input!$C$74)/(COUNT(E85:E109)*_Input!$C$75-COUNT(E85:E109)*_Input!$C$74),2))</f>
        <v>45</v>
      </c>
      <c r="F110" s="15"/>
    </row>
    <row r="111" spans="1:6" ht="15.75" thickBot="1" x14ac:dyDescent="0.3">
      <c r="C111" s="2"/>
      <c r="D111" s="2"/>
      <c r="E111" s="2"/>
      <c r="F111" s="2"/>
    </row>
    <row r="112" spans="1:6" ht="15.75" thickBot="1" x14ac:dyDescent="0.3">
      <c r="A112" s="50" t="s">
        <v>25</v>
      </c>
      <c r="B112" s="51"/>
      <c r="C112" s="50"/>
      <c r="D112" s="50"/>
      <c r="E112" s="50"/>
      <c r="F112" s="50"/>
    </row>
    <row r="113" spans="1:6" x14ac:dyDescent="0.25">
      <c r="A113" s="21" t="str">
        <f>'Info &amp; Intelligence Sharing'!A2</f>
        <v>GV.RM-05</v>
      </c>
      <c r="B113" s="24">
        <v>1</v>
      </c>
      <c r="C113" s="62">
        <f>IFERROR(VLOOKUP('Info &amp; Intelligence Sharing'!D2,_Input!$C$12:$D$16,2,FALSE),"")</f>
        <v>3</v>
      </c>
      <c r="D113" s="67">
        <f>C113*_Input!$C$74</f>
        <v>3</v>
      </c>
      <c r="E113" s="68">
        <f>IF(ROUND(100*(D113-_Input!$C$74)/(_Input!$C$75-_Input!$C$74),2) &lt; 0, 0, ROUND(100*(D113-_Input!$C$74)/(_Input!$C$75-_Input!$C$74),2))</f>
        <v>50</v>
      </c>
      <c r="F113" s="46"/>
    </row>
    <row r="114" spans="1:6" x14ac:dyDescent="0.25">
      <c r="A114" s="21" t="str">
        <f>'Info &amp; Intelligence Sharing'!A3</f>
        <v>ID.RA-02</v>
      </c>
      <c r="B114" s="20">
        <v>1</v>
      </c>
      <c r="C114" s="62">
        <f>IFERROR(VLOOKUP('Info &amp; Intelligence Sharing'!D3,_Input!$C$12:$D$16,2,FALSE),"")</f>
        <v>4</v>
      </c>
      <c r="D114" s="63">
        <f>C114*_Input!$C$74</f>
        <v>4</v>
      </c>
      <c r="E114" s="54">
        <f>IF(ROUND(100*(D114-_Input!$C$74)/(_Input!$C$75-_Input!$C$74),2) &lt; 0, 0, ROUND(100*(D114-_Input!$C$74)/(_Input!$C$75-_Input!$C$74),2))</f>
        <v>75</v>
      </c>
      <c r="F114" s="47"/>
    </row>
    <row r="115" spans="1:6" x14ac:dyDescent="0.25">
      <c r="A115" s="21" t="str">
        <f>'Info &amp; Intelligence Sharing'!A4</f>
        <v>DE.AE-03</v>
      </c>
      <c r="B115" s="20">
        <v>1</v>
      </c>
      <c r="C115" s="62">
        <f>IFERROR(VLOOKUP('Info &amp; Intelligence Sharing'!D4,_Input!$C$12:$D$16,2,FALSE),"")</f>
        <v>4</v>
      </c>
      <c r="D115" s="63">
        <f>C115*_Input!$C$74</f>
        <v>4</v>
      </c>
      <c r="E115" s="54">
        <f>IF(ROUND(100*(D115-_Input!$C$74)/(_Input!$C$75-_Input!$C$74),2) &lt; 0, 0, ROUND(100*(D115-_Input!$C$74)/(_Input!$C$75-_Input!$C$74),2))</f>
        <v>75</v>
      </c>
      <c r="F115" s="47"/>
    </row>
    <row r="116" spans="1:6" x14ac:dyDescent="0.25">
      <c r="A116" s="21" t="str">
        <f>'Info &amp; Intelligence Sharing'!A5</f>
        <v>DE.AE-06</v>
      </c>
      <c r="B116" s="20">
        <v>1</v>
      </c>
      <c r="C116" s="62">
        <f>IFERROR(VLOOKUP('Info &amp; Intelligence Sharing'!D5,_Input!$C$12:$D$16,2,FALSE),"")</f>
        <v>1</v>
      </c>
      <c r="D116" s="63">
        <f>C116*_Input!$C$74</f>
        <v>1</v>
      </c>
      <c r="E116" s="54">
        <f>IF(ROUND(100*(D116-_Input!$C$74)/(_Input!$C$75-_Input!$C$74),2) &lt; 0, 0, ROUND(100*(D116-_Input!$C$74)/(_Input!$C$75-_Input!$C$74),2))</f>
        <v>0</v>
      </c>
      <c r="F116" s="47"/>
    </row>
    <row r="117" spans="1:6" x14ac:dyDescent="0.25">
      <c r="A117" s="21" t="str">
        <f>'Info &amp; Intelligence Sharing'!A6</f>
        <v>DE.AE-07</v>
      </c>
      <c r="B117" s="20">
        <v>1</v>
      </c>
      <c r="C117" s="62">
        <f>IFERROR(VLOOKUP('Info &amp; Intelligence Sharing'!D6,_Input!$C$12:$D$16,2,FALSE),"")</f>
        <v>1</v>
      </c>
      <c r="D117" s="63">
        <f>C117*_Input!$C$74</f>
        <v>1</v>
      </c>
      <c r="E117" s="54">
        <f>IF(ROUND(100*(D117-_Input!$C$74)/(_Input!$C$75-_Input!$C$74),2) &lt; 0, 0, ROUND(100*(D117-_Input!$C$74)/(_Input!$C$75-_Input!$C$74),2))</f>
        <v>0</v>
      </c>
      <c r="F117" s="47"/>
    </row>
    <row r="118" spans="1:6" x14ac:dyDescent="0.25">
      <c r="A118" s="21" t="str">
        <f>'Info &amp; Intelligence Sharing'!A7</f>
        <v>RS.CO-02</v>
      </c>
      <c r="B118" s="20">
        <v>1</v>
      </c>
      <c r="C118" s="62">
        <f>IFERROR(VLOOKUP('Info &amp; Intelligence Sharing'!D7,_Input!$C$12:$D$16,2,FALSE),"")</f>
        <v>2</v>
      </c>
      <c r="D118" s="63">
        <f>C118*_Input!$C$74</f>
        <v>2</v>
      </c>
      <c r="E118" s="54">
        <f>IF(ROUND(100*(D118-_Input!$C$74)/(_Input!$C$75-_Input!$C$74),2) &lt; 0, 0, ROUND(100*(D118-_Input!$C$74)/(_Input!$C$75-_Input!$C$74),2))</f>
        <v>25</v>
      </c>
      <c r="F118" s="47"/>
    </row>
    <row r="119" spans="1:6" x14ac:dyDescent="0.25">
      <c r="A119" s="21" t="str">
        <f>'Info &amp; Intelligence Sharing'!A8</f>
        <v>RS.CO-03</v>
      </c>
      <c r="B119" s="20">
        <v>1</v>
      </c>
      <c r="C119" s="62">
        <f>IFERROR(VLOOKUP('Info &amp; Intelligence Sharing'!D8,_Input!$C$12:$D$16,2,FALSE),"")</f>
        <v>2</v>
      </c>
      <c r="D119" s="63">
        <f>C119*_Input!$C$74</f>
        <v>2</v>
      </c>
      <c r="E119" s="54">
        <f>IF(ROUND(100*(D119-_Input!$C$74)/(_Input!$C$75-_Input!$C$74),2) &lt; 0, 0, ROUND(100*(D119-_Input!$C$74)/(_Input!$C$75-_Input!$C$74),2))</f>
        <v>25</v>
      </c>
      <c r="F119" s="47"/>
    </row>
    <row r="120" spans="1:6" x14ac:dyDescent="0.25">
      <c r="A120" s="21" t="str">
        <f>'Info &amp; Intelligence Sharing'!A9</f>
        <v>RC.CO-03</v>
      </c>
      <c r="B120" s="20">
        <v>1</v>
      </c>
      <c r="C120" s="62">
        <f>IFERROR(VLOOKUP('Info &amp; Intelligence Sharing'!D9,_Input!$C$12:$D$16,2,FALSE),"")</f>
        <v>2</v>
      </c>
      <c r="D120" s="63">
        <f>C120*_Input!$C$74</f>
        <v>2</v>
      </c>
      <c r="E120" s="54">
        <f>IF(ROUND(100*(D120-_Input!$C$74)/(_Input!$C$75-_Input!$C$74),2) &lt; 0, 0, ROUND(100*(D120-_Input!$C$74)/(_Input!$C$75-_Input!$C$74),2))</f>
        <v>25</v>
      </c>
      <c r="F120" s="47"/>
    </row>
    <row r="121" spans="1:6" ht="15.75" thickBot="1" x14ac:dyDescent="0.3">
      <c r="A121" s="21" t="str">
        <f>'Info &amp; Intelligence Sharing'!A10</f>
        <v>RC.CO-04</v>
      </c>
      <c r="B121" s="20">
        <v>1</v>
      </c>
      <c r="C121" s="62">
        <f>IFERROR(VLOOKUP('Info &amp; Intelligence Sharing'!D10,_Input!$C$12:$D$16,2,FALSE),"")</f>
        <v>2</v>
      </c>
      <c r="D121" s="64">
        <f>C121*_Input!$C$74</f>
        <v>2</v>
      </c>
      <c r="E121" s="65">
        <f>IF(ROUND(100*(D121-_Input!$C$74)/(_Input!$C$75-_Input!$C$74),2) &lt; 0, 0, ROUND(100*(D121-_Input!$C$74)/(_Input!$C$75-_Input!$C$74),2))</f>
        <v>25</v>
      </c>
      <c r="F121" s="47"/>
    </row>
    <row r="122" spans="1:6" ht="15.75" thickBot="1" x14ac:dyDescent="0.3">
      <c r="A122" s="17" t="s">
        <v>24</v>
      </c>
      <c r="B122" s="16"/>
      <c r="C122" s="57">
        <f>SUMIFS(C113:C121,B113:B121,1)</f>
        <v>21</v>
      </c>
      <c r="D122" s="66">
        <f>SUMIFS(D113:D121,$B113:$B121,1)</f>
        <v>21</v>
      </c>
      <c r="E122" s="66">
        <f>IF(ROUND(100*(D122-COUNT(E113:E121)*_Input!$C$74)/(COUNT(E113:E121)*_Input!$C$75-COUNT(E113:E121)*_Input!$C$74),2) &lt; 0, 0, ROUND(100*(D122-COUNT(E113:E121)*_Input!$C$74)/(COUNT(E113:E121)*_Input!$C$75-COUNT(E113:E121)*_Input!$C$74),2))</f>
        <v>33.33</v>
      </c>
      <c r="F122" s="15"/>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Organization Profile</vt:lpstr>
      <vt:lpstr>ICT Risk Management</vt:lpstr>
      <vt:lpstr>ICT Risk Incident Management</vt:lpstr>
      <vt:lpstr>Digital Ops Resilience Testing</vt:lpstr>
      <vt:lpstr>3rd Party providers RM</vt:lpstr>
      <vt:lpstr>Info &amp; Intelligence Sharing</vt:lpstr>
      <vt:lpstr>Full Results</vt:lpstr>
      <vt:lpstr>Visual Dashboard</vt:lpstr>
      <vt:lpstr>_AuxResults</vt:lpstr>
      <vt:lpstr>_Input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Riadh Brinsi</dc:creator>
  <cp:lastModifiedBy>BRINSI Riadh</cp:lastModifiedBy>
  <dcterms:created xsi:type="dcterms:W3CDTF">2024-09-22T12:03:24Z</dcterms:created>
  <dcterms:modified xsi:type="dcterms:W3CDTF">2025-01-19T18:37:38Z</dcterms:modified>
</cp:coreProperties>
</file>